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-amul-a01-mi\Documents\IRM\"/>
    </mc:Choice>
  </mc:AlternateContent>
  <xr:revisionPtr revIDLastSave="0" documentId="13_ncr:1_{F4DBECAB-A9E9-4CE8-B94B-3AEE2079E3B7}" xr6:coauthVersionLast="36" xr6:coauthVersionMax="36" xr10:uidLastSave="{00000000-0000-0000-0000-000000000000}"/>
  <bookViews>
    <workbookView xWindow="0" yWindow="0" windowWidth="21570" windowHeight="7980" xr2:uid="{154784A2-6D2C-4FB1-A9E9-5D07979674C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08" i="1" l="1"/>
  <c r="H607" i="1" a="1"/>
  <c r="H607" i="1" s="1"/>
  <c r="L604" i="1"/>
  <c r="K604" i="1"/>
  <c r="J604" i="1"/>
  <c r="I604" i="1"/>
  <c r="H604" i="1"/>
  <c r="L602" i="1"/>
  <c r="K602" i="1"/>
  <c r="J602" i="1"/>
  <c r="I602" i="1"/>
  <c r="H602" i="1"/>
  <c r="H601" i="1"/>
  <c r="L601" i="1"/>
  <c r="K601" i="1"/>
  <c r="J601" i="1"/>
  <c r="I601" i="1"/>
  <c r="H600" i="1"/>
  <c r="L600" i="1"/>
  <c r="K600" i="1"/>
  <c r="J600" i="1"/>
  <c r="I600" i="1"/>
  <c r="H599" i="1"/>
  <c r="H598" i="1"/>
  <c r="L599" i="1"/>
  <c r="K599" i="1"/>
  <c r="J599" i="1"/>
  <c r="I599" i="1"/>
  <c r="L598" i="1"/>
  <c r="K598" i="1"/>
  <c r="J598" i="1"/>
  <c r="I598" i="1"/>
  <c r="G602" i="1"/>
  <c r="G601" i="1"/>
  <c r="G600" i="1"/>
  <c r="G599" i="1"/>
  <c r="G598" i="1"/>
  <c r="L597" i="1"/>
  <c r="K597" i="1"/>
  <c r="J597" i="1"/>
  <c r="I597" i="1"/>
  <c r="H597" i="1"/>
  <c r="P586" i="1"/>
  <c r="P585" i="1"/>
  <c r="P584" i="1"/>
  <c r="P583" i="1"/>
  <c r="P582" i="1"/>
  <c r="Q582" i="1" s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Q586" i="1"/>
  <c r="Q585" i="1"/>
  <c r="Q584" i="1"/>
  <c r="Q583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586" i="1"/>
  <c r="N589" i="1"/>
  <c r="N593" i="1" s="1"/>
  <c r="N594" i="1" s="1"/>
  <c r="N595" i="1" s="1"/>
  <c r="N592" i="1"/>
  <c r="N588" i="1"/>
  <c r="N590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U585" i="1"/>
  <c r="V585" i="1" s="1"/>
  <c r="W585" i="1" s="1"/>
  <c r="U584" i="1"/>
  <c r="V584" i="1" s="1"/>
  <c r="W584" i="1" s="1"/>
  <c r="U583" i="1"/>
  <c r="V583" i="1" s="1"/>
  <c r="W583" i="1" s="1"/>
  <c r="U582" i="1"/>
  <c r="V582" i="1" s="1"/>
  <c r="W582" i="1" s="1"/>
  <c r="U581" i="1"/>
  <c r="V581" i="1" s="1"/>
  <c r="W581" i="1" s="1"/>
  <c r="U580" i="1"/>
  <c r="V580" i="1" s="1"/>
  <c r="W580" i="1" s="1"/>
  <c r="U579" i="1"/>
  <c r="V579" i="1" s="1"/>
  <c r="W579" i="1" s="1"/>
  <c r="U578" i="1"/>
  <c r="V578" i="1" s="1"/>
  <c r="W578" i="1" s="1"/>
  <c r="U577" i="1"/>
  <c r="V577" i="1" s="1"/>
  <c r="W577" i="1" s="1"/>
  <c r="U576" i="1"/>
  <c r="V576" i="1" s="1"/>
  <c r="W576" i="1" s="1"/>
  <c r="U575" i="1"/>
  <c r="V575" i="1" s="1"/>
  <c r="W575" i="1" s="1"/>
  <c r="U574" i="1"/>
  <c r="V574" i="1" s="1"/>
  <c r="W574" i="1" s="1"/>
  <c r="U573" i="1"/>
  <c r="V573" i="1" s="1"/>
  <c r="W573" i="1" s="1"/>
  <c r="U572" i="1"/>
  <c r="V572" i="1" s="1"/>
  <c r="W572" i="1" s="1"/>
  <c r="U571" i="1"/>
  <c r="V571" i="1" s="1"/>
  <c r="W571" i="1" s="1"/>
  <c r="U570" i="1"/>
  <c r="V570" i="1" s="1"/>
  <c r="W570" i="1" s="1"/>
  <c r="U569" i="1"/>
  <c r="V569" i="1" s="1"/>
  <c r="W569" i="1" s="1"/>
  <c r="U568" i="1"/>
  <c r="V568" i="1" s="1"/>
  <c r="W568" i="1" s="1"/>
  <c r="U567" i="1"/>
  <c r="V567" i="1" s="1"/>
  <c r="W567" i="1" s="1"/>
  <c r="U566" i="1"/>
  <c r="V566" i="1" s="1"/>
  <c r="W566" i="1" s="1"/>
  <c r="U565" i="1"/>
  <c r="V565" i="1" s="1"/>
  <c r="W565" i="1" s="1"/>
  <c r="U564" i="1"/>
  <c r="V564" i="1" s="1"/>
  <c r="W564" i="1" s="1"/>
  <c r="U563" i="1"/>
  <c r="V563" i="1" s="1"/>
  <c r="W563" i="1" s="1"/>
  <c r="U562" i="1"/>
  <c r="V562" i="1" s="1"/>
  <c r="W562" i="1" s="1"/>
  <c r="U561" i="1"/>
  <c r="V561" i="1" s="1"/>
  <c r="W561" i="1" s="1"/>
  <c r="U560" i="1"/>
  <c r="V560" i="1" s="1"/>
  <c r="W560" i="1" s="1"/>
  <c r="U559" i="1"/>
  <c r="V559" i="1" s="1"/>
  <c r="W559" i="1" s="1"/>
  <c r="U558" i="1"/>
  <c r="V558" i="1" s="1"/>
  <c r="W558" i="1" s="1"/>
  <c r="U557" i="1"/>
  <c r="V557" i="1" s="1"/>
  <c r="W557" i="1" s="1"/>
  <c r="U556" i="1"/>
  <c r="V556" i="1" s="1"/>
  <c r="W556" i="1" s="1"/>
  <c r="U555" i="1"/>
  <c r="V555" i="1" s="1"/>
  <c r="W555" i="1" s="1"/>
  <c r="U554" i="1"/>
  <c r="V554" i="1" s="1"/>
  <c r="W554" i="1" s="1"/>
  <c r="U553" i="1"/>
  <c r="V553" i="1" s="1"/>
  <c r="W553" i="1" s="1"/>
  <c r="U552" i="1"/>
  <c r="V552" i="1" s="1"/>
  <c r="W552" i="1" s="1"/>
  <c r="U551" i="1"/>
  <c r="V551" i="1" s="1"/>
  <c r="W551" i="1" s="1"/>
  <c r="U550" i="1"/>
  <c r="V550" i="1" s="1"/>
  <c r="W550" i="1" s="1"/>
  <c r="U549" i="1"/>
  <c r="V549" i="1" s="1"/>
  <c r="W549" i="1" s="1"/>
  <c r="U548" i="1"/>
  <c r="V548" i="1" s="1"/>
  <c r="W548" i="1" s="1"/>
  <c r="U547" i="1"/>
  <c r="V547" i="1" s="1"/>
  <c r="W547" i="1" s="1"/>
  <c r="U546" i="1"/>
  <c r="V546" i="1" s="1"/>
  <c r="W546" i="1" s="1"/>
  <c r="U545" i="1"/>
  <c r="V545" i="1" s="1"/>
  <c r="W545" i="1" s="1"/>
  <c r="U544" i="1"/>
  <c r="V544" i="1" s="1"/>
  <c r="W544" i="1" s="1"/>
  <c r="U543" i="1"/>
  <c r="V543" i="1" s="1"/>
  <c r="W543" i="1" s="1"/>
  <c r="U542" i="1"/>
  <c r="V542" i="1" s="1"/>
  <c r="W542" i="1" s="1"/>
  <c r="U541" i="1"/>
  <c r="V541" i="1" s="1"/>
  <c r="W541" i="1" s="1"/>
  <c r="U540" i="1"/>
  <c r="V540" i="1" s="1"/>
  <c r="W540" i="1" s="1"/>
  <c r="U539" i="1"/>
  <c r="V539" i="1" s="1"/>
  <c r="W539" i="1" s="1"/>
  <c r="U538" i="1"/>
  <c r="V538" i="1" s="1"/>
  <c r="W538" i="1" s="1"/>
  <c r="U537" i="1"/>
  <c r="V537" i="1" s="1"/>
  <c r="W537" i="1" s="1"/>
  <c r="U536" i="1"/>
  <c r="V536" i="1" s="1"/>
  <c r="W536" i="1" s="1"/>
  <c r="U535" i="1"/>
  <c r="V535" i="1" s="1"/>
  <c r="W535" i="1" s="1"/>
  <c r="U534" i="1"/>
  <c r="V534" i="1" s="1"/>
  <c r="W534" i="1" s="1"/>
  <c r="U533" i="1"/>
  <c r="V533" i="1" s="1"/>
  <c r="W533" i="1" s="1"/>
  <c r="U532" i="1"/>
  <c r="V532" i="1" s="1"/>
  <c r="W532" i="1" s="1"/>
  <c r="U531" i="1"/>
  <c r="V531" i="1" s="1"/>
  <c r="W531" i="1" s="1"/>
  <c r="U530" i="1"/>
  <c r="V530" i="1" s="1"/>
  <c r="W530" i="1" s="1"/>
  <c r="U529" i="1"/>
  <c r="V529" i="1" s="1"/>
  <c r="W529" i="1" s="1"/>
  <c r="U528" i="1"/>
  <c r="V528" i="1" s="1"/>
  <c r="W528" i="1" s="1"/>
  <c r="U527" i="1"/>
  <c r="V527" i="1" s="1"/>
  <c r="W527" i="1" s="1"/>
  <c r="U526" i="1"/>
  <c r="V526" i="1" s="1"/>
  <c r="W526" i="1" s="1"/>
  <c r="U525" i="1"/>
  <c r="V525" i="1" s="1"/>
  <c r="W525" i="1" s="1"/>
  <c r="U524" i="1"/>
  <c r="V524" i="1" s="1"/>
  <c r="W524" i="1" s="1"/>
  <c r="U523" i="1"/>
  <c r="V523" i="1" s="1"/>
  <c r="W523" i="1" s="1"/>
  <c r="U522" i="1"/>
  <c r="V522" i="1" s="1"/>
  <c r="W522" i="1" s="1"/>
  <c r="U521" i="1"/>
  <c r="V521" i="1" s="1"/>
  <c r="W521" i="1" s="1"/>
  <c r="U520" i="1"/>
  <c r="V520" i="1" s="1"/>
  <c r="W520" i="1" s="1"/>
  <c r="U519" i="1"/>
  <c r="V519" i="1" s="1"/>
  <c r="W519" i="1" s="1"/>
  <c r="U518" i="1"/>
  <c r="V518" i="1" s="1"/>
  <c r="W518" i="1" s="1"/>
  <c r="U517" i="1"/>
  <c r="V517" i="1" s="1"/>
  <c r="W517" i="1" s="1"/>
  <c r="U516" i="1"/>
  <c r="V516" i="1" s="1"/>
  <c r="W516" i="1" s="1"/>
  <c r="U515" i="1"/>
  <c r="V515" i="1" s="1"/>
  <c r="W515" i="1" s="1"/>
  <c r="U514" i="1"/>
  <c r="V514" i="1" s="1"/>
  <c r="W514" i="1" s="1"/>
  <c r="U513" i="1"/>
  <c r="V513" i="1" s="1"/>
  <c r="W513" i="1" s="1"/>
  <c r="U512" i="1"/>
  <c r="V512" i="1" s="1"/>
  <c r="W512" i="1" s="1"/>
  <c r="U511" i="1"/>
  <c r="V511" i="1" s="1"/>
  <c r="W511" i="1" s="1"/>
  <c r="U510" i="1"/>
  <c r="V510" i="1" s="1"/>
  <c r="W510" i="1" s="1"/>
  <c r="U509" i="1"/>
  <c r="V509" i="1" s="1"/>
  <c r="W509" i="1" s="1"/>
  <c r="U508" i="1"/>
  <c r="V508" i="1" s="1"/>
  <c r="W508" i="1" s="1"/>
  <c r="U507" i="1"/>
  <c r="V507" i="1" s="1"/>
  <c r="W507" i="1" s="1"/>
  <c r="U506" i="1"/>
  <c r="V506" i="1" s="1"/>
  <c r="W506" i="1" s="1"/>
  <c r="U505" i="1"/>
  <c r="V505" i="1" s="1"/>
  <c r="W505" i="1" s="1"/>
  <c r="U504" i="1"/>
  <c r="V504" i="1" s="1"/>
  <c r="W504" i="1" s="1"/>
  <c r="U503" i="1"/>
  <c r="V503" i="1" s="1"/>
  <c r="W503" i="1" s="1"/>
  <c r="U502" i="1"/>
  <c r="V502" i="1" s="1"/>
  <c r="W502" i="1" s="1"/>
  <c r="U501" i="1"/>
  <c r="V501" i="1" s="1"/>
  <c r="W501" i="1" s="1"/>
  <c r="U500" i="1"/>
  <c r="V500" i="1" s="1"/>
  <c r="W500" i="1" s="1"/>
  <c r="U499" i="1"/>
  <c r="V499" i="1" s="1"/>
  <c r="W499" i="1" s="1"/>
  <c r="U498" i="1"/>
  <c r="V498" i="1" s="1"/>
  <c r="W498" i="1" s="1"/>
  <c r="U497" i="1"/>
  <c r="V497" i="1" s="1"/>
  <c r="W497" i="1" s="1"/>
  <c r="U496" i="1"/>
  <c r="V496" i="1" s="1"/>
  <c r="W496" i="1" s="1"/>
  <c r="U495" i="1"/>
  <c r="V495" i="1" s="1"/>
  <c r="W495" i="1" s="1"/>
  <c r="U494" i="1"/>
  <c r="V494" i="1" s="1"/>
  <c r="W494" i="1" s="1"/>
  <c r="U493" i="1"/>
  <c r="V493" i="1" s="1"/>
  <c r="W493" i="1" s="1"/>
  <c r="U492" i="1"/>
  <c r="V492" i="1" s="1"/>
  <c r="W492" i="1" s="1"/>
  <c r="U491" i="1"/>
  <c r="V491" i="1" s="1"/>
  <c r="W491" i="1" s="1"/>
  <c r="U490" i="1"/>
  <c r="V490" i="1" s="1"/>
  <c r="W490" i="1" s="1"/>
  <c r="U489" i="1"/>
  <c r="V489" i="1" s="1"/>
  <c r="W489" i="1" s="1"/>
  <c r="U488" i="1"/>
  <c r="V488" i="1" s="1"/>
  <c r="W488" i="1" s="1"/>
  <c r="U487" i="1"/>
  <c r="V487" i="1" s="1"/>
  <c r="W487" i="1" s="1"/>
  <c r="U486" i="1"/>
  <c r="V486" i="1" s="1"/>
  <c r="W486" i="1" s="1"/>
  <c r="U485" i="1"/>
  <c r="V485" i="1" s="1"/>
  <c r="W485" i="1" s="1"/>
  <c r="U484" i="1"/>
  <c r="V484" i="1" s="1"/>
  <c r="W484" i="1" s="1"/>
  <c r="U483" i="1"/>
  <c r="V483" i="1" s="1"/>
  <c r="W483" i="1" s="1"/>
  <c r="U482" i="1"/>
  <c r="V482" i="1" s="1"/>
  <c r="W482" i="1" s="1"/>
  <c r="U481" i="1"/>
  <c r="V481" i="1" s="1"/>
  <c r="W481" i="1" s="1"/>
  <c r="U480" i="1"/>
  <c r="V480" i="1" s="1"/>
  <c r="W480" i="1" s="1"/>
  <c r="U479" i="1"/>
  <c r="V479" i="1" s="1"/>
  <c r="W479" i="1" s="1"/>
  <c r="U478" i="1"/>
  <c r="V478" i="1" s="1"/>
  <c r="W478" i="1" s="1"/>
  <c r="U477" i="1"/>
  <c r="V477" i="1" s="1"/>
  <c r="W477" i="1" s="1"/>
  <c r="U476" i="1"/>
  <c r="V476" i="1" s="1"/>
  <c r="W476" i="1" s="1"/>
  <c r="U475" i="1"/>
  <c r="V475" i="1" s="1"/>
  <c r="W475" i="1" s="1"/>
  <c r="U474" i="1"/>
  <c r="V474" i="1" s="1"/>
  <c r="W474" i="1" s="1"/>
  <c r="U473" i="1"/>
  <c r="V473" i="1" s="1"/>
  <c r="W473" i="1" s="1"/>
  <c r="U472" i="1"/>
  <c r="V472" i="1" s="1"/>
  <c r="W472" i="1" s="1"/>
  <c r="U471" i="1"/>
  <c r="V471" i="1" s="1"/>
  <c r="W471" i="1" s="1"/>
  <c r="U470" i="1"/>
  <c r="V470" i="1" s="1"/>
  <c r="W470" i="1" s="1"/>
  <c r="U469" i="1"/>
  <c r="V469" i="1" s="1"/>
  <c r="W469" i="1" s="1"/>
  <c r="U468" i="1"/>
  <c r="V468" i="1" s="1"/>
  <c r="W468" i="1" s="1"/>
  <c r="U467" i="1"/>
  <c r="V467" i="1" s="1"/>
  <c r="W467" i="1" s="1"/>
  <c r="U466" i="1"/>
  <c r="V466" i="1" s="1"/>
  <c r="W466" i="1" s="1"/>
  <c r="U465" i="1"/>
  <c r="V465" i="1" s="1"/>
  <c r="W465" i="1" s="1"/>
  <c r="U464" i="1"/>
  <c r="V464" i="1" s="1"/>
  <c r="W464" i="1" s="1"/>
  <c r="U463" i="1"/>
  <c r="V463" i="1" s="1"/>
  <c r="W463" i="1" s="1"/>
  <c r="U462" i="1"/>
  <c r="V462" i="1" s="1"/>
  <c r="W462" i="1" s="1"/>
  <c r="U461" i="1"/>
  <c r="V461" i="1" s="1"/>
  <c r="W461" i="1" s="1"/>
  <c r="U460" i="1"/>
  <c r="V460" i="1" s="1"/>
  <c r="W460" i="1" s="1"/>
  <c r="U459" i="1"/>
  <c r="V459" i="1" s="1"/>
  <c r="W459" i="1" s="1"/>
  <c r="U458" i="1"/>
  <c r="V458" i="1" s="1"/>
  <c r="W458" i="1" s="1"/>
  <c r="U457" i="1"/>
  <c r="V457" i="1" s="1"/>
  <c r="W457" i="1" s="1"/>
  <c r="U456" i="1"/>
  <c r="V456" i="1" s="1"/>
  <c r="W456" i="1" s="1"/>
  <c r="U455" i="1"/>
  <c r="V455" i="1" s="1"/>
  <c r="W455" i="1" s="1"/>
  <c r="U454" i="1"/>
  <c r="V454" i="1" s="1"/>
  <c r="W454" i="1" s="1"/>
  <c r="U453" i="1"/>
  <c r="V453" i="1" s="1"/>
  <c r="W453" i="1" s="1"/>
  <c r="U452" i="1"/>
  <c r="V452" i="1" s="1"/>
  <c r="W452" i="1" s="1"/>
  <c r="U451" i="1"/>
  <c r="V451" i="1" s="1"/>
  <c r="W451" i="1" s="1"/>
  <c r="U450" i="1"/>
  <c r="V450" i="1" s="1"/>
  <c r="W450" i="1" s="1"/>
  <c r="U449" i="1"/>
  <c r="V449" i="1" s="1"/>
  <c r="W449" i="1" s="1"/>
  <c r="U448" i="1"/>
  <c r="V448" i="1" s="1"/>
  <c r="W448" i="1" s="1"/>
  <c r="U447" i="1"/>
  <c r="V447" i="1" s="1"/>
  <c r="W447" i="1" s="1"/>
  <c r="U446" i="1"/>
  <c r="V446" i="1" s="1"/>
  <c r="W446" i="1" s="1"/>
  <c r="U445" i="1"/>
  <c r="V445" i="1" s="1"/>
  <c r="W445" i="1" s="1"/>
  <c r="U444" i="1"/>
  <c r="V444" i="1" s="1"/>
  <c r="W444" i="1" s="1"/>
  <c r="U443" i="1"/>
  <c r="V443" i="1" s="1"/>
  <c r="W443" i="1" s="1"/>
  <c r="U442" i="1"/>
  <c r="V442" i="1" s="1"/>
  <c r="W442" i="1" s="1"/>
  <c r="U441" i="1"/>
  <c r="V441" i="1" s="1"/>
  <c r="W441" i="1" s="1"/>
  <c r="U440" i="1"/>
  <c r="V440" i="1" s="1"/>
  <c r="W440" i="1" s="1"/>
  <c r="U439" i="1"/>
  <c r="V439" i="1" s="1"/>
  <c r="W439" i="1" s="1"/>
  <c r="U438" i="1"/>
  <c r="V438" i="1" s="1"/>
  <c r="W438" i="1" s="1"/>
  <c r="U437" i="1"/>
  <c r="V437" i="1" s="1"/>
  <c r="W437" i="1" s="1"/>
  <c r="U436" i="1"/>
  <c r="V436" i="1" s="1"/>
  <c r="W436" i="1" s="1"/>
  <c r="U435" i="1"/>
  <c r="V435" i="1" s="1"/>
  <c r="W435" i="1" s="1"/>
  <c r="U434" i="1"/>
  <c r="V434" i="1" s="1"/>
  <c r="W434" i="1" s="1"/>
  <c r="U433" i="1"/>
  <c r="V433" i="1" s="1"/>
  <c r="W433" i="1" s="1"/>
  <c r="U432" i="1"/>
  <c r="V432" i="1" s="1"/>
  <c r="W432" i="1" s="1"/>
  <c r="U431" i="1"/>
  <c r="V431" i="1" s="1"/>
  <c r="W431" i="1" s="1"/>
  <c r="U430" i="1"/>
  <c r="V430" i="1" s="1"/>
  <c r="W430" i="1" s="1"/>
  <c r="U429" i="1"/>
  <c r="V429" i="1" s="1"/>
  <c r="W429" i="1" s="1"/>
  <c r="U428" i="1"/>
  <c r="V428" i="1" s="1"/>
  <c r="W428" i="1" s="1"/>
  <c r="U427" i="1"/>
  <c r="V427" i="1" s="1"/>
  <c r="W427" i="1" s="1"/>
  <c r="U426" i="1"/>
  <c r="V426" i="1" s="1"/>
  <c r="W426" i="1" s="1"/>
  <c r="U425" i="1"/>
  <c r="V425" i="1" s="1"/>
  <c r="W425" i="1" s="1"/>
  <c r="U424" i="1"/>
  <c r="V424" i="1" s="1"/>
  <c r="W424" i="1" s="1"/>
  <c r="U423" i="1"/>
  <c r="V423" i="1" s="1"/>
  <c r="W423" i="1" s="1"/>
  <c r="U422" i="1"/>
  <c r="V422" i="1" s="1"/>
  <c r="W422" i="1" s="1"/>
  <c r="U421" i="1"/>
  <c r="V421" i="1" s="1"/>
  <c r="W421" i="1" s="1"/>
  <c r="U420" i="1"/>
  <c r="V420" i="1" s="1"/>
  <c r="W420" i="1" s="1"/>
  <c r="U419" i="1"/>
  <c r="V419" i="1" s="1"/>
  <c r="W419" i="1" s="1"/>
  <c r="U418" i="1"/>
  <c r="V418" i="1" s="1"/>
  <c r="W418" i="1" s="1"/>
  <c r="U417" i="1"/>
  <c r="V417" i="1" s="1"/>
  <c r="W417" i="1" s="1"/>
  <c r="U416" i="1"/>
  <c r="V416" i="1" s="1"/>
  <c r="W416" i="1" s="1"/>
  <c r="U415" i="1"/>
  <c r="V415" i="1" s="1"/>
  <c r="W415" i="1" s="1"/>
  <c r="U414" i="1"/>
  <c r="V414" i="1" s="1"/>
  <c r="W414" i="1" s="1"/>
  <c r="U413" i="1"/>
  <c r="V413" i="1" s="1"/>
  <c r="W413" i="1" s="1"/>
  <c r="U412" i="1"/>
  <c r="V412" i="1" s="1"/>
  <c r="W412" i="1" s="1"/>
  <c r="U411" i="1"/>
  <c r="V411" i="1" s="1"/>
  <c r="W411" i="1" s="1"/>
  <c r="U410" i="1"/>
  <c r="V410" i="1" s="1"/>
  <c r="W410" i="1" s="1"/>
  <c r="U409" i="1"/>
  <c r="V409" i="1" s="1"/>
  <c r="W409" i="1" s="1"/>
  <c r="U408" i="1"/>
  <c r="V408" i="1" s="1"/>
  <c r="W408" i="1" s="1"/>
  <c r="U407" i="1"/>
  <c r="V407" i="1" s="1"/>
  <c r="W407" i="1" s="1"/>
  <c r="U406" i="1"/>
  <c r="V406" i="1" s="1"/>
  <c r="W406" i="1" s="1"/>
  <c r="U405" i="1"/>
  <c r="V405" i="1" s="1"/>
  <c r="W405" i="1" s="1"/>
  <c r="U404" i="1"/>
  <c r="V404" i="1" s="1"/>
  <c r="W404" i="1" s="1"/>
  <c r="U403" i="1"/>
  <c r="V403" i="1" s="1"/>
  <c r="W403" i="1" s="1"/>
  <c r="U402" i="1"/>
  <c r="V402" i="1" s="1"/>
  <c r="W402" i="1" s="1"/>
  <c r="U401" i="1"/>
  <c r="V401" i="1" s="1"/>
  <c r="W401" i="1" s="1"/>
  <c r="U400" i="1"/>
  <c r="V400" i="1" s="1"/>
  <c r="W400" i="1" s="1"/>
  <c r="U399" i="1"/>
  <c r="V399" i="1" s="1"/>
  <c r="W399" i="1" s="1"/>
  <c r="U398" i="1"/>
  <c r="V398" i="1" s="1"/>
  <c r="W398" i="1" s="1"/>
  <c r="U397" i="1"/>
  <c r="V397" i="1" s="1"/>
  <c r="W397" i="1" s="1"/>
  <c r="U396" i="1"/>
  <c r="V396" i="1" s="1"/>
  <c r="W396" i="1" s="1"/>
  <c r="U395" i="1"/>
  <c r="V395" i="1" s="1"/>
  <c r="W395" i="1" s="1"/>
  <c r="U394" i="1"/>
  <c r="V394" i="1" s="1"/>
  <c r="W394" i="1" s="1"/>
  <c r="U393" i="1"/>
  <c r="V393" i="1" s="1"/>
  <c r="W393" i="1" s="1"/>
  <c r="U392" i="1"/>
  <c r="V392" i="1" s="1"/>
  <c r="W392" i="1" s="1"/>
  <c r="U391" i="1"/>
  <c r="V391" i="1" s="1"/>
  <c r="W391" i="1" s="1"/>
  <c r="U390" i="1"/>
  <c r="V390" i="1" s="1"/>
  <c r="W390" i="1" s="1"/>
  <c r="U389" i="1"/>
  <c r="V389" i="1" s="1"/>
  <c r="W389" i="1" s="1"/>
  <c r="U388" i="1"/>
  <c r="V388" i="1" s="1"/>
  <c r="W388" i="1" s="1"/>
  <c r="U387" i="1"/>
  <c r="V387" i="1" s="1"/>
  <c r="W387" i="1" s="1"/>
  <c r="U386" i="1"/>
  <c r="V386" i="1" s="1"/>
  <c r="W386" i="1" s="1"/>
  <c r="U385" i="1"/>
  <c r="V385" i="1" s="1"/>
  <c r="W385" i="1" s="1"/>
  <c r="U384" i="1"/>
  <c r="V384" i="1" s="1"/>
  <c r="W384" i="1" s="1"/>
  <c r="U383" i="1"/>
  <c r="V383" i="1" s="1"/>
  <c r="W383" i="1" s="1"/>
  <c r="U382" i="1"/>
  <c r="V382" i="1" s="1"/>
  <c r="W382" i="1" s="1"/>
  <c r="U381" i="1"/>
  <c r="V381" i="1" s="1"/>
  <c r="W381" i="1" s="1"/>
  <c r="U380" i="1"/>
  <c r="V380" i="1" s="1"/>
  <c r="W380" i="1" s="1"/>
  <c r="U379" i="1"/>
  <c r="V379" i="1" s="1"/>
  <c r="W379" i="1" s="1"/>
  <c r="U378" i="1"/>
  <c r="V378" i="1" s="1"/>
  <c r="W378" i="1" s="1"/>
  <c r="U377" i="1"/>
  <c r="V377" i="1" s="1"/>
  <c r="W377" i="1" s="1"/>
  <c r="U376" i="1"/>
  <c r="V376" i="1" s="1"/>
  <c r="W376" i="1" s="1"/>
  <c r="U375" i="1"/>
  <c r="V375" i="1" s="1"/>
  <c r="W375" i="1" s="1"/>
  <c r="U374" i="1"/>
  <c r="V374" i="1" s="1"/>
  <c r="W374" i="1" s="1"/>
  <c r="U373" i="1"/>
  <c r="V373" i="1" s="1"/>
  <c r="W373" i="1" s="1"/>
  <c r="U372" i="1"/>
  <c r="V372" i="1" s="1"/>
  <c r="W372" i="1" s="1"/>
  <c r="U371" i="1"/>
  <c r="V371" i="1" s="1"/>
  <c r="W371" i="1" s="1"/>
  <c r="U370" i="1"/>
  <c r="V370" i="1" s="1"/>
  <c r="W370" i="1" s="1"/>
  <c r="U369" i="1"/>
  <c r="V369" i="1" s="1"/>
  <c r="W369" i="1" s="1"/>
  <c r="U368" i="1"/>
  <c r="V368" i="1" s="1"/>
  <c r="W368" i="1" s="1"/>
  <c r="U367" i="1"/>
  <c r="V367" i="1" s="1"/>
  <c r="W367" i="1" s="1"/>
  <c r="U366" i="1"/>
  <c r="V366" i="1" s="1"/>
  <c r="W366" i="1" s="1"/>
  <c r="U365" i="1"/>
  <c r="V365" i="1" s="1"/>
  <c r="W365" i="1" s="1"/>
  <c r="U364" i="1"/>
  <c r="V364" i="1" s="1"/>
  <c r="W364" i="1" s="1"/>
  <c r="U363" i="1"/>
  <c r="V363" i="1" s="1"/>
  <c r="W363" i="1" s="1"/>
  <c r="U362" i="1"/>
  <c r="V362" i="1" s="1"/>
  <c r="W362" i="1" s="1"/>
  <c r="U361" i="1"/>
  <c r="V361" i="1" s="1"/>
  <c r="W361" i="1" s="1"/>
  <c r="U360" i="1"/>
  <c r="V360" i="1" s="1"/>
  <c r="W360" i="1" s="1"/>
  <c r="U359" i="1"/>
  <c r="V359" i="1" s="1"/>
  <c r="W359" i="1" s="1"/>
  <c r="U358" i="1"/>
  <c r="V358" i="1" s="1"/>
  <c r="W358" i="1" s="1"/>
  <c r="U357" i="1"/>
  <c r="V357" i="1" s="1"/>
  <c r="W357" i="1" s="1"/>
  <c r="U356" i="1"/>
  <c r="V356" i="1" s="1"/>
  <c r="W356" i="1" s="1"/>
  <c r="U355" i="1"/>
  <c r="V355" i="1" s="1"/>
  <c r="W355" i="1" s="1"/>
  <c r="U354" i="1"/>
  <c r="V354" i="1" s="1"/>
  <c r="W354" i="1" s="1"/>
  <c r="U353" i="1"/>
  <c r="V353" i="1" s="1"/>
  <c r="W353" i="1" s="1"/>
  <c r="U352" i="1"/>
  <c r="V352" i="1" s="1"/>
  <c r="W352" i="1" s="1"/>
  <c r="U351" i="1"/>
  <c r="V351" i="1" s="1"/>
  <c r="W351" i="1" s="1"/>
  <c r="U350" i="1"/>
  <c r="V350" i="1" s="1"/>
  <c r="W350" i="1" s="1"/>
  <c r="U349" i="1"/>
  <c r="V349" i="1" s="1"/>
  <c r="W349" i="1" s="1"/>
  <c r="U348" i="1"/>
  <c r="V348" i="1" s="1"/>
  <c r="W348" i="1" s="1"/>
  <c r="U347" i="1"/>
  <c r="V347" i="1" s="1"/>
  <c r="W347" i="1" s="1"/>
  <c r="U346" i="1"/>
  <c r="V346" i="1" s="1"/>
  <c r="W346" i="1" s="1"/>
  <c r="U345" i="1"/>
  <c r="V345" i="1" s="1"/>
  <c r="W345" i="1" s="1"/>
  <c r="U344" i="1"/>
  <c r="V344" i="1" s="1"/>
  <c r="W344" i="1" s="1"/>
  <c r="U343" i="1"/>
  <c r="V343" i="1" s="1"/>
  <c r="W343" i="1" s="1"/>
  <c r="U342" i="1"/>
  <c r="V342" i="1" s="1"/>
  <c r="W342" i="1" s="1"/>
  <c r="U341" i="1"/>
  <c r="V341" i="1" s="1"/>
  <c r="W341" i="1" s="1"/>
  <c r="U340" i="1"/>
  <c r="V340" i="1" s="1"/>
  <c r="W340" i="1" s="1"/>
  <c r="U339" i="1"/>
  <c r="V339" i="1" s="1"/>
  <c r="W339" i="1" s="1"/>
  <c r="U338" i="1"/>
  <c r="V338" i="1" s="1"/>
  <c r="W338" i="1" s="1"/>
  <c r="U337" i="1"/>
  <c r="V337" i="1" s="1"/>
  <c r="W337" i="1" s="1"/>
  <c r="U336" i="1"/>
  <c r="V336" i="1" s="1"/>
  <c r="W336" i="1" s="1"/>
  <c r="U335" i="1"/>
  <c r="V335" i="1" s="1"/>
  <c r="W335" i="1" s="1"/>
  <c r="U334" i="1"/>
  <c r="V334" i="1" s="1"/>
  <c r="W334" i="1" s="1"/>
  <c r="U333" i="1"/>
  <c r="V333" i="1" s="1"/>
  <c r="W333" i="1" s="1"/>
  <c r="U332" i="1"/>
  <c r="V332" i="1" s="1"/>
  <c r="W332" i="1" s="1"/>
  <c r="U331" i="1"/>
  <c r="V331" i="1" s="1"/>
  <c r="W331" i="1" s="1"/>
  <c r="U330" i="1"/>
  <c r="V330" i="1" s="1"/>
  <c r="W330" i="1" s="1"/>
  <c r="U329" i="1"/>
  <c r="V329" i="1" s="1"/>
  <c r="W329" i="1" s="1"/>
  <c r="U328" i="1"/>
  <c r="V328" i="1" s="1"/>
  <c r="W328" i="1" s="1"/>
  <c r="U327" i="1"/>
  <c r="V327" i="1" s="1"/>
  <c r="W327" i="1" s="1"/>
  <c r="U326" i="1"/>
  <c r="V326" i="1" s="1"/>
  <c r="W326" i="1" s="1"/>
  <c r="U325" i="1"/>
  <c r="V325" i="1" s="1"/>
  <c r="W325" i="1" s="1"/>
  <c r="U324" i="1"/>
  <c r="V324" i="1" s="1"/>
  <c r="W324" i="1" s="1"/>
  <c r="U323" i="1"/>
  <c r="V323" i="1" s="1"/>
  <c r="W323" i="1" s="1"/>
  <c r="U322" i="1"/>
  <c r="V322" i="1" s="1"/>
  <c r="W322" i="1" s="1"/>
  <c r="U321" i="1"/>
  <c r="V321" i="1" s="1"/>
  <c r="W321" i="1" s="1"/>
  <c r="U320" i="1"/>
  <c r="V320" i="1" s="1"/>
  <c r="W320" i="1" s="1"/>
  <c r="U319" i="1"/>
  <c r="V319" i="1" s="1"/>
  <c r="W319" i="1" s="1"/>
  <c r="U318" i="1"/>
  <c r="V318" i="1" s="1"/>
  <c r="W318" i="1" s="1"/>
  <c r="U317" i="1"/>
  <c r="V317" i="1" s="1"/>
  <c r="W317" i="1" s="1"/>
  <c r="U316" i="1"/>
  <c r="V316" i="1" s="1"/>
  <c r="W316" i="1" s="1"/>
  <c r="U315" i="1"/>
  <c r="V315" i="1" s="1"/>
  <c r="W315" i="1" s="1"/>
  <c r="U314" i="1"/>
  <c r="V314" i="1" s="1"/>
  <c r="W314" i="1" s="1"/>
  <c r="U313" i="1"/>
  <c r="V313" i="1" s="1"/>
  <c r="W313" i="1" s="1"/>
  <c r="U312" i="1"/>
  <c r="V312" i="1" s="1"/>
  <c r="W312" i="1" s="1"/>
  <c r="U311" i="1"/>
  <c r="V311" i="1" s="1"/>
  <c r="W311" i="1" s="1"/>
  <c r="U310" i="1"/>
  <c r="V310" i="1" s="1"/>
  <c r="W310" i="1" s="1"/>
  <c r="U309" i="1"/>
  <c r="V309" i="1" s="1"/>
  <c r="W309" i="1" s="1"/>
  <c r="U308" i="1"/>
  <c r="V308" i="1" s="1"/>
  <c r="W308" i="1" s="1"/>
  <c r="U307" i="1"/>
  <c r="V307" i="1" s="1"/>
  <c r="W307" i="1" s="1"/>
  <c r="U306" i="1"/>
  <c r="V306" i="1" s="1"/>
  <c r="W306" i="1" s="1"/>
  <c r="U305" i="1"/>
  <c r="V305" i="1" s="1"/>
  <c r="W305" i="1" s="1"/>
  <c r="U304" i="1"/>
  <c r="V304" i="1" s="1"/>
  <c r="W304" i="1" s="1"/>
  <c r="U303" i="1"/>
  <c r="V303" i="1" s="1"/>
  <c r="W303" i="1" s="1"/>
  <c r="U302" i="1"/>
  <c r="V302" i="1" s="1"/>
  <c r="W302" i="1" s="1"/>
  <c r="U301" i="1"/>
  <c r="V301" i="1" s="1"/>
  <c r="W301" i="1" s="1"/>
  <c r="U300" i="1"/>
  <c r="V300" i="1" s="1"/>
  <c r="W300" i="1" s="1"/>
  <c r="U299" i="1"/>
  <c r="V299" i="1" s="1"/>
  <c r="W299" i="1" s="1"/>
  <c r="U298" i="1"/>
  <c r="V298" i="1" s="1"/>
  <c r="W298" i="1" s="1"/>
  <c r="U297" i="1"/>
  <c r="V297" i="1" s="1"/>
  <c r="W297" i="1" s="1"/>
  <c r="U296" i="1"/>
  <c r="V296" i="1" s="1"/>
  <c r="W296" i="1" s="1"/>
  <c r="U295" i="1"/>
  <c r="V295" i="1" s="1"/>
  <c r="W295" i="1" s="1"/>
  <c r="U294" i="1"/>
  <c r="V294" i="1" s="1"/>
  <c r="W294" i="1" s="1"/>
  <c r="U293" i="1"/>
  <c r="V293" i="1" s="1"/>
  <c r="W293" i="1" s="1"/>
  <c r="U292" i="1"/>
  <c r="V292" i="1" s="1"/>
  <c r="W292" i="1" s="1"/>
  <c r="U291" i="1"/>
  <c r="V291" i="1" s="1"/>
  <c r="W291" i="1" s="1"/>
  <c r="U290" i="1"/>
  <c r="V290" i="1" s="1"/>
  <c r="W290" i="1" s="1"/>
  <c r="U289" i="1"/>
  <c r="V289" i="1" s="1"/>
  <c r="W289" i="1" s="1"/>
  <c r="U288" i="1"/>
  <c r="V288" i="1" s="1"/>
  <c r="W288" i="1" s="1"/>
  <c r="U287" i="1"/>
  <c r="V287" i="1" s="1"/>
  <c r="W287" i="1" s="1"/>
  <c r="U286" i="1"/>
  <c r="V286" i="1" s="1"/>
  <c r="W286" i="1" s="1"/>
  <c r="U285" i="1"/>
  <c r="V285" i="1" s="1"/>
  <c r="W285" i="1" s="1"/>
  <c r="U284" i="1"/>
  <c r="V284" i="1" s="1"/>
  <c r="W284" i="1" s="1"/>
  <c r="U283" i="1"/>
  <c r="V283" i="1" s="1"/>
  <c r="W283" i="1" s="1"/>
  <c r="U282" i="1"/>
  <c r="V282" i="1" s="1"/>
  <c r="W282" i="1" s="1"/>
  <c r="U281" i="1"/>
  <c r="V281" i="1" s="1"/>
  <c r="W281" i="1" s="1"/>
  <c r="U280" i="1"/>
  <c r="V280" i="1" s="1"/>
  <c r="W280" i="1" s="1"/>
  <c r="U279" i="1"/>
  <c r="V279" i="1" s="1"/>
  <c r="W279" i="1" s="1"/>
  <c r="U278" i="1"/>
  <c r="V278" i="1" s="1"/>
  <c r="W278" i="1" s="1"/>
  <c r="U277" i="1"/>
  <c r="V277" i="1" s="1"/>
  <c r="W277" i="1" s="1"/>
  <c r="U276" i="1"/>
  <c r="V276" i="1" s="1"/>
  <c r="W276" i="1" s="1"/>
  <c r="U275" i="1"/>
  <c r="V275" i="1" s="1"/>
  <c r="W275" i="1" s="1"/>
  <c r="U274" i="1"/>
  <c r="V274" i="1" s="1"/>
  <c r="W274" i="1" s="1"/>
  <c r="U273" i="1"/>
  <c r="V273" i="1" s="1"/>
  <c r="W273" i="1" s="1"/>
  <c r="U272" i="1"/>
  <c r="V272" i="1" s="1"/>
  <c r="W272" i="1" s="1"/>
  <c r="U271" i="1"/>
  <c r="V271" i="1" s="1"/>
  <c r="W271" i="1" s="1"/>
  <c r="U270" i="1"/>
  <c r="V270" i="1" s="1"/>
  <c r="W270" i="1" s="1"/>
  <c r="U269" i="1"/>
  <c r="V269" i="1" s="1"/>
  <c r="W269" i="1" s="1"/>
  <c r="U268" i="1"/>
  <c r="V268" i="1" s="1"/>
  <c r="W268" i="1" s="1"/>
  <c r="U267" i="1"/>
  <c r="V267" i="1" s="1"/>
  <c r="W267" i="1" s="1"/>
  <c r="U266" i="1"/>
  <c r="V266" i="1" s="1"/>
  <c r="W266" i="1" s="1"/>
  <c r="U265" i="1"/>
  <c r="V265" i="1" s="1"/>
  <c r="W265" i="1" s="1"/>
  <c r="U264" i="1"/>
  <c r="V264" i="1" s="1"/>
  <c r="W264" i="1" s="1"/>
  <c r="U263" i="1"/>
  <c r="V263" i="1" s="1"/>
  <c r="W263" i="1" s="1"/>
  <c r="U262" i="1"/>
  <c r="V262" i="1" s="1"/>
  <c r="W262" i="1" s="1"/>
  <c r="U261" i="1"/>
  <c r="V261" i="1" s="1"/>
  <c r="W261" i="1" s="1"/>
  <c r="U260" i="1"/>
  <c r="V260" i="1" s="1"/>
  <c r="W260" i="1" s="1"/>
  <c r="U259" i="1"/>
  <c r="V259" i="1" s="1"/>
  <c r="W259" i="1" s="1"/>
  <c r="U258" i="1"/>
  <c r="V258" i="1" s="1"/>
  <c r="W258" i="1" s="1"/>
  <c r="U257" i="1"/>
  <c r="V257" i="1" s="1"/>
  <c r="W257" i="1" s="1"/>
  <c r="U256" i="1"/>
  <c r="V256" i="1" s="1"/>
  <c r="W256" i="1" s="1"/>
  <c r="U255" i="1"/>
  <c r="V255" i="1" s="1"/>
  <c r="W255" i="1" s="1"/>
  <c r="U254" i="1"/>
  <c r="V254" i="1" s="1"/>
  <c r="W254" i="1" s="1"/>
  <c r="U253" i="1"/>
  <c r="V253" i="1" s="1"/>
  <c r="W253" i="1" s="1"/>
  <c r="U252" i="1"/>
  <c r="V252" i="1" s="1"/>
  <c r="W252" i="1" s="1"/>
  <c r="U251" i="1"/>
  <c r="V251" i="1" s="1"/>
  <c r="W251" i="1" s="1"/>
  <c r="U250" i="1"/>
  <c r="V250" i="1" s="1"/>
  <c r="W250" i="1" s="1"/>
  <c r="U249" i="1"/>
  <c r="V249" i="1" s="1"/>
  <c r="W249" i="1" s="1"/>
  <c r="U248" i="1"/>
  <c r="V248" i="1" s="1"/>
  <c r="W248" i="1" s="1"/>
  <c r="U247" i="1"/>
  <c r="V247" i="1" s="1"/>
  <c r="W247" i="1" s="1"/>
  <c r="U246" i="1"/>
  <c r="V246" i="1" s="1"/>
  <c r="W246" i="1" s="1"/>
  <c r="U245" i="1"/>
  <c r="V245" i="1" s="1"/>
  <c r="W245" i="1" s="1"/>
  <c r="U244" i="1"/>
  <c r="V244" i="1" s="1"/>
  <c r="W244" i="1" s="1"/>
  <c r="U243" i="1"/>
  <c r="V243" i="1" s="1"/>
  <c r="W243" i="1" s="1"/>
  <c r="U242" i="1"/>
  <c r="V242" i="1" s="1"/>
  <c r="W242" i="1" s="1"/>
  <c r="U241" i="1"/>
  <c r="V241" i="1" s="1"/>
  <c r="W241" i="1" s="1"/>
  <c r="U240" i="1"/>
  <c r="V240" i="1" s="1"/>
  <c r="W240" i="1" s="1"/>
  <c r="U239" i="1"/>
  <c r="V239" i="1" s="1"/>
  <c r="W239" i="1" s="1"/>
  <c r="U238" i="1"/>
  <c r="V238" i="1" s="1"/>
  <c r="W238" i="1" s="1"/>
  <c r="U237" i="1"/>
  <c r="V237" i="1" s="1"/>
  <c r="W237" i="1" s="1"/>
  <c r="U236" i="1"/>
  <c r="V236" i="1" s="1"/>
  <c r="W236" i="1" s="1"/>
  <c r="U235" i="1"/>
  <c r="V235" i="1" s="1"/>
  <c r="W235" i="1" s="1"/>
  <c r="U234" i="1"/>
  <c r="V234" i="1" s="1"/>
  <c r="W234" i="1" s="1"/>
  <c r="U233" i="1"/>
  <c r="V233" i="1" s="1"/>
  <c r="W233" i="1" s="1"/>
  <c r="U232" i="1"/>
  <c r="V232" i="1" s="1"/>
  <c r="W232" i="1" s="1"/>
  <c r="U231" i="1"/>
  <c r="V231" i="1" s="1"/>
  <c r="W231" i="1" s="1"/>
  <c r="U230" i="1"/>
  <c r="V230" i="1" s="1"/>
  <c r="W230" i="1" s="1"/>
  <c r="U229" i="1"/>
  <c r="V229" i="1" s="1"/>
  <c r="W229" i="1" s="1"/>
  <c r="U228" i="1"/>
  <c r="V228" i="1" s="1"/>
  <c r="W228" i="1" s="1"/>
  <c r="U227" i="1"/>
  <c r="V227" i="1" s="1"/>
  <c r="W227" i="1" s="1"/>
  <c r="U226" i="1"/>
  <c r="V226" i="1" s="1"/>
  <c r="W226" i="1" s="1"/>
  <c r="U225" i="1"/>
  <c r="V225" i="1" s="1"/>
  <c r="W225" i="1" s="1"/>
  <c r="U224" i="1"/>
  <c r="V224" i="1" s="1"/>
  <c r="W224" i="1" s="1"/>
  <c r="U223" i="1"/>
  <c r="V223" i="1" s="1"/>
  <c r="W223" i="1" s="1"/>
  <c r="U222" i="1"/>
  <c r="V222" i="1" s="1"/>
  <c r="W222" i="1" s="1"/>
  <c r="U221" i="1"/>
  <c r="V221" i="1" s="1"/>
  <c r="W221" i="1" s="1"/>
  <c r="U220" i="1"/>
  <c r="V220" i="1" s="1"/>
  <c r="W220" i="1" s="1"/>
  <c r="U219" i="1"/>
  <c r="V219" i="1" s="1"/>
  <c r="W219" i="1" s="1"/>
  <c r="U218" i="1"/>
  <c r="V218" i="1" s="1"/>
  <c r="W218" i="1" s="1"/>
  <c r="U217" i="1"/>
  <c r="V217" i="1" s="1"/>
  <c r="W217" i="1" s="1"/>
  <c r="U216" i="1"/>
  <c r="V216" i="1" s="1"/>
  <c r="W216" i="1" s="1"/>
  <c r="U215" i="1"/>
  <c r="V215" i="1" s="1"/>
  <c r="W215" i="1" s="1"/>
  <c r="U214" i="1"/>
  <c r="V214" i="1" s="1"/>
  <c r="W214" i="1" s="1"/>
  <c r="U213" i="1"/>
  <c r="V213" i="1" s="1"/>
  <c r="W213" i="1" s="1"/>
  <c r="U212" i="1"/>
  <c r="V212" i="1" s="1"/>
  <c r="W212" i="1" s="1"/>
  <c r="U211" i="1"/>
  <c r="V211" i="1" s="1"/>
  <c r="W211" i="1" s="1"/>
  <c r="U210" i="1"/>
  <c r="V210" i="1" s="1"/>
  <c r="W210" i="1" s="1"/>
  <c r="U209" i="1"/>
  <c r="V209" i="1" s="1"/>
  <c r="W209" i="1" s="1"/>
  <c r="U208" i="1"/>
  <c r="V208" i="1" s="1"/>
  <c r="W208" i="1" s="1"/>
  <c r="U207" i="1"/>
  <c r="V207" i="1" s="1"/>
  <c r="W207" i="1" s="1"/>
  <c r="U206" i="1"/>
  <c r="V206" i="1" s="1"/>
  <c r="W206" i="1" s="1"/>
  <c r="U205" i="1"/>
  <c r="V205" i="1" s="1"/>
  <c r="W205" i="1" s="1"/>
  <c r="U204" i="1"/>
  <c r="V204" i="1" s="1"/>
  <c r="W204" i="1" s="1"/>
  <c r="U586" i="1"/>
  <c r="V586" i="1" s="1"/>
  <c r="W586" i="1" s="1"/>
  <c r="T204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586" i="1"/>
  <c r="U590" i="1"/>
  <c r="U591" i="1" s="1"/>
  <c r="U588" i="1"/>
  <c r="Q589" i="1" l="1"/>
  <c r="Q590" i="1" s="1"/>
  <c r="AA584" i="1"/>
  <c r="AB584" i="1" s="1"/>
  <c r="AA583" i="1"/>
  <c r="AB583" i="1" s="1"/>
  <c r="AA582" i="1"/>
  <c r="AB582" i="1" s="1"/>
  <c r="AA581" i="1"/>
  <c r="AB581" i="1" s="1"/>
  <c r="AA580" i="1"/>
  <c r="AB580" i="1" s="1"/>
  <c r="AA579" i="1"/>
  <c r="AB579" i="1" s="1"/>
  <c r="AA578" i="1"/>
  <c r="AB578" i="1" s="1"/>
  <c r="AA577" i="1"/>
  <c r="AB577" i="1" s="1"/>
  <c r="AA576" i="1"/>
  <c r="AB576" i="1" s="1"/>
  <c r="AA575" i="1"/>
  <c r="AB575" i="1" s="1"/>
  <c r="AA574" i="1"/>
  <c r="AB574" i="1" s="1"/>
  <c r="AA573" i="1"/>
  <c r="AB573" i="1" s="1"/>
  <c r="AA572" i="1"/>
  <c r="AB572" i="1" s="1"/>
  <c r="AA571" i="1"/>
  <c r="AB571" i="1" s="1"/>
  <c r="AA570" i="1"/>
  <c r="AB570" i="1" s="1"/>
  <c r="AA569" i="1"/>
  <c r="AB569" i="1" s="1"/>
  <c r="AA568" i="1"/>
  <c r="AB568" i="1" s="1"/>
  <c r="AA567" i="1"/>
  <c r="AB567" i="1" s="1"/>
  <c r="AA566" i="1"/>
  <c r="AB566" i="1" s="1"/>
  <c r="AA565" i="1"/>
  <c r="AB565" i="1" s="1"/>
  <c r="AA564" i="1"/>
  <c r="AB564" i="1" s="1"/>
  <c r="AA563" i="1"/>
  <c r="AB563" i="1" s="1"/>
  <c r="AA562" i="1"/>
  <c r="AB562" i="1" s="1"/>
  <c r="AA561" i="1"/>
  <c r="AB561" i="1" s="1"/>
  <c r="AA560" i="1"/>
  <c r="AB560" i="1" s="1"/>
  <c r="AA559" i="1"/>
  <c r="AB559" i="1" s="1"/>
  <c r="AA558" i="1"/>
  <c r="AB558" i="1" s="1"/>
  <c r="AA557" i="1"/>
  <c r="AB557" i="1" s="1"/>
  <c r="AA556" i="1"/>
  <c r="AB556" i="1" s="1"/>
  <c r="AA555" i="1"/>
  <c r="AB555" i="1" s="1"/>
  <c r="AA554" i="1"/>
  <c r="AB554" i="1" s="1"/>
  <c r="AA553" i="1"/>
  <c r="AB553" i="1" s="1"/>
  <c r="AA552" i="1"/>
  <c r="AB552" i="1" s="1"/>
  <c r="AA551" i="1"/>
  <c r="AB551" i="1" s="1"/>
  <c r="AA550" i="1"/>
  <c r="AB550" i="1" s="1"/>
  <c r="AA549" i="1"/>
  <c r="AB549" i="1" s="1"/>
  <c r="AA548" i="1"/>
  <c r="AB548" i="1" s="1"/>
  <c r="AA547" i="1"/>
  <c r="AB547" i="1" s="1"/>
  <c r="AA546" i="1"/>
  <c r="AB546" i="1" s="1"/>
  <c r="AA545" i="1"/>
  <c r="AB545" i="1" s="1"/>
  <c r="AA544" i="1"/>
  <c r="AB544" i="1" s="1"/>
  <c r="AA543" i="1"/>
  <c r="AB543" i="1" s="1"/>
  <c r="AA542" i="1"/>
  <c r="AB542" i="1" s="1"/>
  <c r="AA541" i="1"/>
  <c r="AB541" i="1" s="1"/>
  <c r="AA540" i="1"/>
  <c r="AB540" i="1" s="1"/>
  <c r="AA539" i="1"/>
  <c r="AB539" i="1" s="1"/>
  <c r="AA538" i="1"/>
  <c r="AB538" i="1" s="1"/>
  <c r="AA537" i="1"/>
  <c r="AB537" i="1" s="1"/>
  <c r="AA536" i="1"/>
  <c r="AB536" i="1" s="1"/>
  <c r="AA535" i="1"/>
  <c r="AB535" i="1" s="1"/>
  <c r="AA534" i="1"/>
  <c r="AB534" i="1" s="1"/>
  <c r="AA533" i="1"/>
  <c r="AB533" i="1" s="1"/>
  <c r="AA532" i="1"/>
  <c r="AB532" i="1" s="1"/>
  <c r="AA531" i="1"/>
  <c r="AB531" i="1" s="1"/>
  <c r="AA530" i="1"/>
  <c r="AB530" i="1" s="1"/>
  <c r="AA529" i="1"/>
  <c r="AB529" i="1" s="1"/>
  <c r="AA528" i="1"/>
  <c r="AB528" i="1" s="1"/>
  <c r="AA527" i="1"/>
  <c r="AB527" i="1" s="1"/>
  <c r="AA526" i="1"/>
  <c r="AB526" i="1" s="1"/>
  <c r="AA525" i="1"/>
  <c r="AB525" i="1" s="1"/>
  <c r="AA524" i="1"/>
  <c r="AB524" i="1" s="1"/>
  <c r="AA523" i="1"/>
  <c r="AB523" i="1" s="1"/>
  <c r="AA522" i="1"/>
  <c r="AB522" i="1" s="1"/>
  <c r="AA521" i="1"/>
  <c r="AB521" i="1" s="1"/>
  <c r="AA520" i="1"/>
  <c r="AB520" i="1" s="1"/>
  <c r="AA519" i="1"/>
  <c r="AB519" i="1" s="1"/>
  <c r="AA518" i="1"/>
  <c r="AB518" i="1" s="1"/>
  <c r="AA517" i="1"/>
  <c r="AB517" i="1" s="1"/>
  <c r="AA516" i="1"/>
  <c r="AB516" i="1" s="1"/>
  <c r="AA515" i="1"/>
  <c r="AB515" i="1" s="1"/>
  <c r="AA514" i="1"/>
  <c r="AB514" i="1" s="1"/>
  <c r="AA513" i="1"/>
  <c r="AB513" i="1" s="1"/>
  <c r="AA512" i="1"/>
  <c r="AB512" i="1" s="1"/>
  <c r="AA511" i="1"/>
  <c r="AB511" i="1" s="1"/>
  <c r="AA510" i="1"/>
  <c r="AB510" i="1" s="1"/>
  <c r="AA509" i="1"/>
  <c r="AB509" i="1" s="1"/>
  <c r="AA508" i="1"/>
  <c r="AB508" i="1" s="1"/>
  <c r="AA507" i="1"/>
  <c r="AB507" i="1" s="1"/>
  <c r="AA506" i="1"/>
  <c r="AB506" i="1" s="1"/>
  <c r="AA505" i="1"/>
  <c r="AB505" i="1" s="1"/>
  <c r="AA504" i="1"/>
  <c r="AB504" i="1" s="1"/>
  <c r="AA503" i="1"/>
  <c r="AB503" i="1" s="1"/>
  <c r="AA502" i="1"/>
  <c r="AB502" i="1" s="1"/>
  <c r="AA501" i="1"/>
  <c r="AB501" i="1" s="1"/>
  <c r="AA500" i="1"/>
  <c r="AB500" i="1" s="1"/>
  <c r="AA499" i="1"/>
  <c r="AB499" i="1" s="1"/>
  <c r="AA498" i="1"/>
  <c r="AB498" i="1" s="1"/>
  <c r="AA497" i="1"/>
  <c r="AB497" i="1" s="1"/>
  <c r="AA496" i="1"/>
  <c r="AB496" i="1" s="1"/>
  <c r="AA495" i="1"/>
  <c r="AB495" i="1" s="1"/>
  <c r="AA494" i="1"/>
  <c r="AB494" i="1" s="1"/>
  <c r="AA493" i="1"/>
  <c r="AB493" i="1" s="1"/>
  <c r="AA492" i="1"/>
  <c r="AB492" i="1" s="1"/>
  <c r="AA491" i="1"/>
  <c r="AB491" i="1" s="1"/>
  <c r="AA490" i="1"/>
  <c r="AB490" i="1" s="1"/>
  <c r="AA489" i="1"/>
  <c r="AB489" i="1" s="1"/>
  <c r="AA488" i="1"/>
  <c r="AB488" i="1" s="1"/>
  <c r="AA487" i="1"/>
  <c r="AB487" i="1" s="1"/>
  <c r="AA486" i="1"/>
  <c r="AB486" i="1" s="1"/>
  <c r="AA485" i="1"/>
  <c r="AB485" i="1" s="1"/>
  <c r="AA484" i="1"/>
  <c r="AB484" i="1" s="1"/>
  <c r="AA483" i="1"/>
  <c r="AB483" i="1" s="1"/>
  <c r="AA482" i="1"/>
  <c r="AB482" i="1" s="1"/>
  <c r="AA481" i="1"/>
  <c r="AB481" i="1" s="1"/>
  <c r="AA480" i="1"/>
  <c r="AB480" i="1" s="1"/>
  <c r="AA479" i="1"/>
  <c r="AB479" i="1" s="1"/>
  <c r="AA478" i="1"/>
  <c r="AB478" i="1" s="1"/>
  <c r="AA477" i="1"/>
  <c r="AB477" i="1" s="1"/>
  <c r="AA476" i="1"/>
  <c r="AB476" i="1" s="1"/>
  <c r="AA475" i="1"/>
  <c r="AB475" i="1" s="1"/>
  <c r="AA474" i="1"/>
  <c r="AB474" i="1" s="1"/>
  <c r="AA473" i="1"/>
  <c r="AB473" i="1" s="1"/>
  <c r="AA472" i="1"/>
  <c r="AB472" i="1" s="1"/>
  <c r="AA471" i="1"/>
  <c r="AB471" i="1" s="1"/>
  <c r="AA470" i="1"/>
  <c r="AB470" i="1" s="1"/>
  <c r="AA469" i="1"/>
  <c r="AB469" i="1" s="1"/>
  <c r="AA468" i="1"/>
  <c r="AB468" i="1" s="1"/>
  <c r="AA467" i="1"/>
  <c r="AB467" i="1" s="1"/>
  <c r="AA466" i="1"/>
  <c r="AB466" i="1" s="1"/>
  <c r="AA465" i="1"/>
  <c r="AB465" i="1" s="1"/>
  <c r="AA464" i="1"/>
  <c r="AB464" i="1" s="1"/>
  <c r="AA463" i="1"/>
  <c r="AB463" i="1" s="1"/>
  <c r="AA462" i="1"/>
  <c r="AB462" i="1" s="1"/>
  <c r="AA461" i="1"/>
  <c r="AB461" i="1" s="1"/>
  <c r="AA460" i="1"/>
  <c r="AB460" i="1" s="1"/>
  <c r="AA459" i="1"/>
  <c r="AB459" i="1" s="1"/>
  <c r="AA458" i="1"/>
  <c r="AB458" i="1" s="1"/>
  <c r="AA457" i="1"/>
  <c r="AB457" i="1" s="1"/>
  <c r="AA456" i="1"/>
  <c r="AB456" i="1" s="1"/>
  <c r="AA455" i="1"/>
  <c r="AB455" i="1" s="1"/>
  <c r="AA454" i="1"/>
  <c r="AB454" i="1" s="1"/>
  <c r="AA453" i="1"/>
  <c r="AB453" i="1" s="1"/>
  <c r="AA452" i="1"/>
  <c r="AB452" i="1" s="1"/>
  <c r="AA451" i="1"/>
  <c r="AB451" i="1" s="1"/>
  <c r="AA450" i="1"/>
  <c r="AB450" i="1" s="1"/>
  <c r="AA449" i="1"/>
  <c r="AB449" i="1" s="1"/>
  <c r="AA448" i="1"/>
  <c r="AB448" i="1" s="1"/>
  <c r="AA447" i="1"/>
  <c r="AB447" i="1" s="1"/>
  <c r="AA446" i="1"/>
  <c r="AB446" i="1" s="1"/>
  <c r="AA445" i="1"/>
  <c r="AB445" i="1" s="1"/>
  <c r="AA444" i="1"/>
  <c r="AB444" i="1" s="1"/>
  <c r="AA443" i="1"/>
  <c r="AB443" i="1" s="1"/>
  <c r="AA442" i="1"/>
  <c r="AB442" i="1" s="1"/>
  <c r="AA441" i="1"/>
  <c r="AB441" i="1" s="1"/>
  <c r="AA440" i="1"/>
  <c r="AB440" i="1" s="1"/>
  <c r="AA439" i="1"/>
  <c r="AB439" i="1" s="1"/>
  <c r="AA438" i="1"/>
  <c r="AB438" i="1" s="1"/>
  <c r="AA437" i="1"/>
  <c r="AB437" i="1" s="1"/>
  <c r="AA436" i="1"/>
  <c r="AB436" i="1" s="1"/>
  <c r="AA435" i="1"/>
  <c r="AB435" i="1" s="1"/>
  <c r="AA434" i="1"/>
  <c r="AB434" i="1" s="1"/>
  <c r="AA433" i="1"/>
  <c r="AB433" i="1" s="1"/>
  <c r="AA432" i="1"/>
  <c r="AB432" i="1" s="1"/>
  <c r="AA431" i="1"/>
  <c r="AB431" i="1" s="1"/>
  <c r="AA430" i="1"/>
  <c r="AB430" i="1" s="1"/>
  <c r="AA429" i="1"/>
  <c r="AB429" i="1" s="1"/>
  <c r="AA428" i="1"/>
  <c r="AB428" i="1" s="1"/>
  <c r="AA427" i="1"/>
  <c r="AB427" i="1" s="1"/>
  <c r="AA426" i="1"/>
  <c r="AB426" i="1" s="1"/>
  <c r="AA425" i="1"/>
  <c r="AB425" i="1" s="1"/>
  <c r="AA424" i="1"/>
  <c r="AB424" i="1" s="1"/>
  <c r="AA423" i="1"/>
  <c r="AB423" i="1" s="1"/>
  <c r="AA422" i="1"/>
  <c r="AB422" i="1" s="1"/>
  <c r="AA421" i="1"/>
  <c r="AB421" i="1" s="1"/>
  <c r="AA420" i="1"/>
  <c r="AB420" i="1" s="1"/>
  <c r="AA419" i="1"/>
  <c r="AB419" i="1" s="1"/>
  <c r="AA418" i="1"/>
  <c r="AB418" i="1" s="1"/>
  <c r="AA417" i="1"/>
  <c r="AB417" i="1" s="1"/>
  <c r="AA416" i="1"/>
  <c r="AB416" i="1" s="1"/>
  <c r="AA415" i="1"/>
  <c r="AB415" i="1" s="1"/>
  <c r="AA414" i="1"/>
  <c r="AB414" i="1" s="1"/>
  <c r="AA413" i="1"/>
  <c r="AB413" i="1" s="1"/>
  <c r="AA412" i="1"/>
  <c r="AB412" i="1" s="1"/>
  <c r="AA411" i="1"/>
  <c r="AB411" i="1" s="1"/>
  <c r="AA410" i="1"/>
  <c r="AB410" i="1" s="1"/>
  <c r="AA409" i="1"/>
  <c r="AB409" i="1" s="1"/>
  <c r="AA408" i="1"/>
  <c r="AB408" i="1" s="1"/>
  <c r="AA407" i="1"/>
  <c r="AB407" i="1" s="1"/>
  <c r="AA406" i="1"/>
  <c r="AB406" i="1" s="1"/>
  <c r="AA405" i="1"/>
  <c r="AB405" i="1" s="1"/>
  <c r="AA404" i="1"/>
  <c r="AB404" i="1" s="1"/>
  <c r="AA403" i="1"/>
  <c r="AB403" i="1" s="1"/>
  <c r="AA402" i="1"/>
  <c r="AB402" i="1" s="1"/>
  <c r="AA401" i="1"/>
  <c r="AB401" i="1" s="1"/>
  <c r="AA400" i="1"/>
  <c r="AB400" i="1" s="1"/>
  <c r="AA399" i="1"/>
  <c r="AB399" i="1" s="1"/>
  <c r="AA398" i="1"/>
  <c r="AB398" i="1" s="1"/>
  <c r="AA397" i="1"/>
  <c r="AB397" i="1" s="1"/>
  <c r="AA396" i="1"/>
  <c r="AB396" i="1" s="1"/>
  <c r="AA395" i="1"/>
  <c r="AB395" i="1" s="1"/>
  <c r="AA394" i="1"/>
  <c r="AB394" i="1" s="1"/>
  <c r="AA393" i="1"/>
  <c r="AB393" i="1" s="1"/>
  <c r="AA392" i="1"/>
  <c r="AB392" i="1" s="1"/>
  <c r="AA391" i="1"/>
  <c r="AB391" i="1" s="1"/>
  <c r="AA390" i="1"/>
  <c r="AB390" i="1" s="1"/>
  <c r="AA389" i="1"/>
  <c r="AB389" i="1" s="1"/>
  <c r="AA388" i="1"/>
  <c r="AB388" i="1" s="1"/>
  <c r="AA387" i="1"/>
  <c r="AB387" i="1" s="1"/>
  <c r="AA386" i="1"/>
  <c r="AB386" i="1" s="1"/>
  <c r="AA385" i="1"/>
  <c r="AB385" i="1" s="1"/>
  <c r="AA384" i="1"/>
  <c r="AB384" i="1" s="1"/>
  <c r="AA383" i="1"/>
  <c r="AB383" i="1" s="1"/>
  <c r="AA382" i="1"/>
  <c r="AB382" i="1" s="1"/>
  <c r="AA381" i="1"/>
  <c r="AB381" i="1" s="1"/>
  <c r="AA380" i="1"/>
  <c r="AB380" i="1" s="1"/>
  <c r="AA379" i="1"/>
  <c r="AB379" i="1" s="1"/>
  <c r="AA378" i="1"/>
  <c r="AB378" i="1" s="1"/>
  <c r="AA377" i="1"/>
  <c r="AB377" i="1" s="1"/>
  <c r="AA376" i="1"/>
  <c r="AB376" i="1" s="1"/>
  <c r="AA375" i="1"/>
  <c r="AB375" i="1" s="1"/>
  <c r="AA374" i="1"/>
  <c r="AB374" i="1" s="1"/>
  <c r="AA373" i="1"/>
  <c r="AB373" i="1" s="1"/>
  <c r="AA372" i="1"/>
  <c r="AB372" i="1" s="1"/>
  <c r="AA371" i="1"/>
  <c r="AB371" i="1" s="1"/>
  <c r="AA370" i="1"/>
  <c r="AB370" i="1" s="1"/>
  <c r="AA369" i="1"/>
  <c r="AB369" i="1" s="1"/>
  <c r="AA368" i="1"/>
  <c r="AB368" i="1" s="1"/>
  <c r="AA367" i="1"/>
  <c r="AB367" i="1" s="1"/>
  <c r="AA366" i="1"/>
  <c r="AB366" i="1" s="1"/>
  <c r="AA365" i="1"/>
  <c r="AB365" i="1" s="1"/>
  <c r="AA364" i="1"/>
  <c r="AB364" i="1" s="1"/>
  <c r="AA363" i="1"/>
  <c r="AB363" i="1" s="1"/>
  <c r="AA362" i="1"/>
  <c r="AB362" i="1" s="1"/>
  <c r="AA361" i="1"/>
  <c r="AB361" i="1" s="1"/>
  <c r="AA360" i="1"/>
  <c r="AB360" i="1" s="1"/>
  <c r="AA359" i="1"/>
  <c r="AB359" i="1" s="1"/>
  <c r="AA358" i="1"/>
  <c r="AB358" i="1" s="1"/>
  <c r="AA357" i="1"/>
  <c r="AB357" i="1" s="1"/>
  <c r="AA356" i="1"/>
  <c r="AB356" i="1" s="1"/>
  <c r="AA355" i="1"/>
  <c r="AB355" i="1" s="1"/>
  <c r="AA354" i="1"/>
  <c r="AB354" i="1" s="1"/>
  <c r="AA353" i="1"/>
  <c r="AB353" i="1" s="1"/>
  <c r="AA352" i="1"/>
  <c r="AB352" i="1" s="1"/>
  <c r="AA351" i="1"/>
  <c r="AB351" i="1" s="1"/>
  <c r="AA350" i="1"/>
  <c r="AB350" i="1" s="1"/>
  <c r="AA349" i="1"/>
  <c r="AB349" i="1" s="1"/>
  <c r="AA348" i="1"/>
  <c r="AB348" i="1" s="1"/>
  <c r="AA347" i="1"/>
  <c r="AB347" i="1" s="1"/>
  <c r="AA346" i="1"/>
  <c r="AB346" i="1" s="1"/>
  <c r="AA345" i="1"/>
  <c r="AB345" i="1" s="1"/>
  <c r="AA344" i="1"/>
  <c r="AB344" i="1" s="1"/>
  <c r="AA343" i="1"/>
  <c r="AB343" i="1" s="1"/>
  <c r="AA342" i="1"/>
  <c r="AB342" i="1" s="1"/>
  <c r="AA341" i="1"/>
  <c r="AB341" i="1" s="1"/>
  <c r="AA340" i="1"/>
  <c r="AB340" i="1" s="1"/>
  <c r="AA339" i="1"/>
  <c r="AB339" i="1" s="1"/>
  <c r="AA338" i="1"/>
  <c r="AB338" i="1" s="1"/>
  <c r="AA337" i="1"/>
  <c r="AB337" i="1" s="1"/>
  <c r="AA336" i="1"/>
  <c r="AB336" i="1" s="1"/>
  <c r="AA335" i="1"/>
  <c r="AB335" i="1" s="1"/>
  <c r="AA334" i="1"/>
  <c r="AB334" i="1" s="1"/>
  <c r="AA333" i="1"/>
  <c r="AB333" i="1" s="1"/>
  <c r="AA332" i="1"/>
  <c r="AB332" i="1" s="1"/>
  <c r="AA331" i="1"/>
  <c r="AB331" i="1" s="1"/>
  <c r="AA330" i="1"/>
  <c r="AB330" i="1" s="1"/>
  <c r="AA329" i="1"/>
  <c r="AB329" i="1" s="1"/>
  <c r="AA328" i="1"/>
  <c r="AB328" i="1" s="1"/>
  <c r="AA327" i="1"/>
  <c r="AB327" i="1" s="1"/>
  <c r="AA326" i="1"/>
  <c r="AB326" i="1" s="1"/>
  <c r="AA325" i="1"/>
  <c r="AB325" i="1" s="1"/>
  <c r="AA324" i="1"/>
  <c r="AB324" i="1" s="1"/>
  <c r="AA323" i="1"/>
  <c r="AB323" i="1" s="1"/>
  <c r="AA322" i="1"/>
  <c r="AB322" i="1" s="1"/>
  <c r="AA321" i="1"/>
  <c r="AB321" i="1" s="1"/>
  <c r="AA320" i="1"/>
  <c r="AB320" i="1" s="1"/>
  <c r="AA319" i="1"/>
  <c r="AB319" i="1" s="1"/>
  <c r="AA318" i="1"/>
  <c r="AB318" i="1" s="1"/>
  <c r="AA317" i="1"/>
  <c r="AB317" i="1" s="1"/>
  <c r="AA316" i="1"/>
  <c r="AB316" i="1" s="1"/>
  <c r="AA315" i="1"/>
  <c r="AB315" i="1" s="1"/>
  <c r="AA314" i="1"/>
  <c r="AB314" i="1" s="1"/>
  <c r="AA313" i="1"/>
  <c r="AB313" i="1" s="1"/>
  <c r="AA312" i="1"/>
  <c r="AB312" i="1" s="1"/>
  <c r="AA311" i="1"/>
  <c r="AB311" i="1" s="1"/>
  <c r="AA310" i="1"/>
  <c r="AB310" i="1" s="1"/>
  <c r="AA309" i="1"/>
  <c r="AB309" i="1" s="1"/>
  <c r="AA308" i="1"/>
  <c r="AB308" i="1" s="1"/>
  <c r="AA307" i="1"/>
  <c r="AB307" i="1" s="1"/>
  <c r="AA306" i="1"/>
  <c r="AB306" i="1" s="1"/>
  <c r="AA305" i="1"/>
  <c r="AB305" i="1" s="1"/>
  <c r="AA304" i="1"/>
  <c r="AB304" i="1" s="1"/>
  <c r="AA303" i="1"/>
  <c r="AB303" i="1" s="1"/>
  <c r="AA302" i="1"/>
  <c r="AB302" i="1" s="1"/>
  <c r="AA301" i="1"/>
  <c r="AB301" i="1" s="1"/>
  <c r="AA300" i="1"/>
  <c r="AB300" i="1" s="1"/>
  <c r="AA299" i="1"/>
  <c r="AB299" i="1" s="1"/>
  <c r="AA298" i="1"/>
  <c r="AB298" i="1" s="1"/>
  <c r="AA297" i="1"/>
  <c r="AB297" i="1" s="1"/>
  <c r="AA296" i="1"/>
  <c r="AB296" i="1" s="1"/>
  <c r="AA295" i="1"/>
  <c r="AB295" i="1" s="1"/>
  <c r="AA294" i="1"/>
  <c r="AB294" i="1" s="1"/>
  <c r="AA293" i="1"/>
  <c r="AB293" i="1" s="1"/>
  <c r="AA292" i="1"/>
  <c r="AB292" i="1" s="1"/>
  <c r="AA291" i="1"/>
  <c r="AB291" i="1" s="1"/>
  <c r="AA290" i="1"/>
  <c r="AB290" i="1" s="1"/>
  <c r="AA289" i="1"/>
  <c r="AB289" i="1" s="1"/>
  <c r="AA288" i="1"/>
  <c r="AB288" i="1" s="1"/>
  <c r="AA287" i="1"/>
  <c r="AB287" i="1" s="1"/>
  <c r="AA286" i="1"/>
  <c r="AB286" i="1" s="1"/>
  <c r="AA285" i="1"/>
  <c r="AB285" i="1" s="1"/>
  <c r="AA284" i="1"/>
  <c r="AB284" i="1" s="1"/>
  <c r="AA283" i="1"/>
  <c r="AB283" i="1" s="1"/>
  <c r="AA282" i="1"/>
  <c r="AB282" i="1" s="1"/>
  <c r="AA281" i="1"/>
  <c r="AB281" i="1" s="1"/>
  <c r="AA280" i="1"/>
  <c r="AB280" i="1" s="1"/>
  <c r="AA279" i="1"/>
  <c r="AB279" i="1" s="1"/>
  <c r="AA278" i="1"/>
  <c r="AB278" i="1" s="1"/>
  <c r="AA277" i="1"/>
  <c r="AB277" i="1" s="1"/>
  <c r="AA276" i="1"/>
  <c r="AB276" i="1" s="1"/>
  <c r="AA275" i="1"/>
  <c r="AB275" i="1" s="1"/>
  <c r="AA274" i="1"/>
  <c r="AB274" i="1" s="1"/>
  <c r="AA273" i="1"/>
  <c r="AB273" i="1" s="1"/>
  <c r="AA272" i="1"/>
  <c r="AB272" i="1" s="1"/>
  <c r="AA271" i="1"/>
  <c r="AB271" i="1" s="1"/>
  <c r="AA270" i="1"/>
  <c r="AB270" i="1" s="1"/>
  <c r="AA269" i="1"/>
  <c r="AB269" i="1" s="1"/>
  <c r="AA268" i="1"/>
  <c r="AB268" i="1" s="1"/>
  <c r="AA267" i="1"/>
  <c r="AB267" i="1" s="1"/>
  <c r="AA266" i="1"/>
  <c r="AB266" i="1" s="1"/>
  <c r="AA265" i="1"/>
  <c r="AB265" i="1" s="1"/>
  <c r="AA264" i="1"/>
  <c r="AB264" i="1" s="1"/>
  <c r="AA263" i="1"/>
  <c r="AB263" i="1" s="1"/>
  <c r="AA262" i="1"/>
  <c r="AB262" i="1" s="1"/>
  <c r="AA261" i="1"/>
  <c r="AB261" i="1" s="1"/>
  <c r="AA260" i="1"/>
  <c r="AB260" i="1" s="1"/>
  <c r="AA259" i="1"/>
  <c r="AB259" i="1" s="1"/>
  <c r="AA258" i="1"/>
  <c r="AB258" i="1" s="1"/>
  <c r="AA257" i="1"/>
  <c r="AB257" i="1" s="1"/>
  <c r="AA256" i="1"/>
  <c r="AB256" i="1" s="1"/>
  <c r="AA255" i="1"/>
  <c r="AB255" i="1" s="1"/>
  <c r="AA254" i="1"/>
  <c r="AB254" i="1" s="1"/>
  <c r="AA253" i="1"/>
  <c r="AB253" i="1" s="1"/>
  <c r="AA252" i="1"/>
  <c r="AB252" i="1" s="1"/>
  <c r="AA251" i="1"/>
  <c r="AB251" i="1" s="1"/>
  <c r="AA250" i="1"/>
  <c r="AB250" i="1" s="1"/>
  <c r="AA249" i="1"/>
  <c r="AB249" i="1" s="1"/>
  <c r="AA248" i="1"/>
  <c r="AB248" i="1" s="1"/>
  <c r="AA247" i="1"/>
  <c r="AB247" i="1" s="1"/>
  <c r="AA246" i="1"/>
  <c r="AB246" i="1" s="1"/>
  <c r="AA245" i="1"/>
  <c r="AB245" i="1" s="1"/>
  <c r="AA244" i="1"/>
  <c r="AB244" i="1" s="1"/>
  <c r="AA243" i="1"/>
  <c r="AB243" i="1" s="1"/>
  <c r="AA242" i="1"/>
  <c r="AB242" i="1" s="1"/>
  <c r="AA241" i="1"/>
  <c r="AB241" i="1" s="1"/>
  <c r="AA240" i="1"/>
  <c r="AB240" i="1" s="1"/>
  <c r="AA239" i="1"/>
  <c r="AB239" i="1" s="1"/>
  <c r="AA238" i="1"/>
  <c r="AB238" i="1" s="1"/>
  <c r="AA237" i="1"/>
  <c r="AB237" i="1" s="1"/>
  <c r="AA236" i="1"/>
  <c r="AB236" i="1" s="1"/>
  <c r="AA235" i="1"/>
  <c r="AB235" i="1" s="1"/>
  <c r="AA234" i="1"/>
  <c r="AB234" i="1" s="1"/>
  <c r="AA233" i="1"/>
  <c r="AB233" i="1" s="1"/>
  <c r="AA232" i="1"/>
  <c r="AB232" i="1" s="1"/>
  <c r="AA231" i="1"/>
  <c r="AB231" i="1" s="1"/>
  <c r="AA230" i="1"/>
  <c r="AB230" i="1" s="1"/>
  <c r="AA229" i="1"/>
  <c r="AB229" i="1" s="1"/>
  <c r="AA228" i="1"/>
  <c r="AB228" i="1" s="1"/>
  <c r="AA227" i="1"/>
  <c r="AB227" i="1" s="1"/>
  <c r="AA226" i="1"/>
  <c r="AB226" i="1" s="1"/>
  <c r="AA225" i="1"/>
  <c r="AB225" i="1" s="1"/>
  <c r="AA224" i="1"/>
  <c r="AB224" i="1" s="1"/>
  <c r="AA223" i="1"/>
  <c r="AB223" i="1" s="1"/>
  <c r="AA222" i="1"/>
  <c r="AB222" i="1" s="1"/>
  <c r="AA221" i="1"/>
  <c r="AB221" i="1" s="1"/>
  <c r="AA220" i="1"/>
  <c r="AB220" i="1" s="1"/>
  <c r="AA219" i="1"/>
  <c r="AB219" i="1" s="1"/>
  <c r="AA218" i="1"/>
  <c r="AB218" i="1" s="1"/>
  <c r="AA217" i="1"/>
  <c r="AB217" i="1" s="1"/>
  <c r="AA216" i="1"/>
  <c r="AB216" i="1" s="1"/>
  <c r="AA215" i="1"/>
  <c r="AB215" i="1" s="1"/>
  <c r="AA214" i="1"/>
  <c r="AB214" i="1" s="1"/>
  <c r="AA213" i="1"/>
  <c r="AB213" i="1" s="1"/>
  <c r="AA212" i="1"/>
  <c r="AB212" i="1" s="1"/>
  <c r="AA211" i="1"/>
  <c r="AB211" i="1" s="1"/>
  <c r="AA210" i="1"/>
  <c r="AB210" i="1" s="1"/>
  <c r="AA209" i="1"/>
  <c r="AB209" i="1" s="1"/>
  <c r="AA208" i="1"/>
  <c r="AB208" i="1" s="1"/>
  <c r="AA207" i="1"/>
  <c r="AB207" i="1" s="1"/>
  <c r="AA206" i="1"/>
  <c r="AB206" i="1" s="1"/>
  <c r="AA205" i="1"/>
  <c r="AB205" i="1" s="1"/>
  <c r="AA204" i="1"/>
  <c r="AB204" i="1" s="1"/>
  <c r="AA585" i="1"/>
  <c r="AB585" i="1" s="1"/>
  <c r="AA586" i="1"/>
  <c r="AB586" i="1" s="1"/>
  <c r="AD588" i="1"/>
  <c r="AE588" i="1" s="1"/>
  <c r="AF591" i="1"/>
  <c r="Z588" i="1" s="1"/>
  <c r="AA588" i="1" s="1"/>
  <c r="AC588" i="1" s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AD1" i="1"/>
  <c r="AD2" i="1"/>
  <c r="AC2" i="1"/>
  <c r="AB2" i="1"/>
  <c r="AA2" i="1"/>
  <c r="Z2" i="1"/>
  <c r="L586" i="1"/>
  <c r="K586" i="1"/>
  <c r="J586" i="1"/>
  <c r="I586" i="1"/>
  <c r="H586" i="1"/>
  <c r="G586" i="1"/>
  <c r="L585" i="1"/>
  <c r="K585" i="1"/>
  <c r="J585" i="1"/>
  <c r="I585" i="1"/>
  <c r="H585" i="1"/>
  <c r="G585" i="1"/>
  <c r="L584" i="1"/>
  <c r="K584" i="1"/>
  <c r="J584" i="1"/>
  <c r="I584" i="1"/>
  <c r="H584" i="1"/>
  <c r="G584" i="1"/>
  <c r="L583" i="1"/>
  <c r="K583" i="1"/>
  <c r="J583" i="1"/>
  <c r="I583" i="1"/>
  <c r="H583" i="1"/>
  <c r="G583" i="1"/>
  <c r="L582" i="1"/>
  <c r="K582" i="1"/>
  <c r="J582" i="1"/>
  <c r="I582" i="1"/>
  <c r="H582" i="1"/>
  <c r="G582" i="1"/>
  <c r="L581" i="1"/>
  <c r="K581" i="1"/>
  <c r="J581" i="1"/>
  <c r="I581" i="1"/>
  <c r="H581" i="1"/>
  <c r="G581" i="1"/>
  <c r="L580" i="1"/>
  <c r="K580" i="1"/>
  <c r="J580" i="1"/>
  <c r="I580" i="1"/>
  <c r="H580" i="1"/>
  <c r="G580" i="1"/>
  <c r="L579" i="1"/>
  <c r="K579" i="1"/>
  <c r="J579" i="1"/>
  <c r="I579" i="1"/>
  <c r="H579" i="1"/>
  <c r="G579" i="1"/>
  <c r="L578" i="1"/>
  <c r="K578" i="1"/>
  <c r="J578" i="1"/>
  <c r="I578" i="1"/>
  <c r="H578" i="1"/>
  <c r="G578" i="1"/>
  <c r="L577" i="1"/>
  <c r="K577" i="1"/>
  <c r="J577" i="1"/>
  <c r="I577" i="1"/>
  <c r="H577" i="1"/>
  <c r="G577" i="1"/>
  <c r="L576" i="1"/>
  <c r="K576" i="1"/>
  <c r="J576" i="1"/>
  <c r="I576" i="1"/>
  <c r="H576" i="1"/>
  <c r="G576" i="1"/>
  <c r="L575" i="1"/>
  <c r="K575" i="1"/>
  <c r="J575" i="1"/>
  <c r="I575" i="1"/>
  <c r="H575" i="1"/>
  <c r="G575" i="1"/>
  <c r="L574" i="1"/>
  <c r="K574" i="1"/>
  <c r="J574" i="1"/>
  <c r="I574" i="1"/>
  <c r="H574" i="1"/>
  <c r="G574" i="1"/>
  <c r="L573" i="1"/>
  <c r="K573" i="1"/>
  <c r="J573" i="1"/>
  <c r="I573" i="1"/>
  <c r="H573" i="1"/>
  <c r="G573" i="1"/>
  <c r="L572" i="1"/>
  <c r="K572" i="1"/>
  <c r="J572" i="1"/>
  <c r="I572" i="1"/>
  <c r="H572" i="1"/>
  <c r="G572" i="1"/>
  <c r="L571" i="1"/>
  <c r="K571" i="1"/>
  <c r="J571" i="1"/>
  <c r="I571" i="1"/>
  <c r="H571" i="1"/>
  <c r="G571" i="1"/>
  <c r="L570" i="1"/>
  <c r="K570" i="1"/>
  <c r="J570" i="1"/>
  <c r="I570" i="1"/>
  <c r="H570" i="1"/>
  <c r="G570" i="1"/>
  <c r="L569" i="1"/>
  <c r="K569" i="1"/>
  <c r="J569" i="1"/>
  <c r="I569" i="1"/>
  <c r="H569" i="1"/>
  <c r="G569" i="1"/>
  <c r="L568" i="1"/>
  <c r="K568" i="1"/>
  <c r="J568" i="1"/>
  <c r="I568" i="1"/>
  <c r="H568" i="1"/>
  <c r="G568" i="1"/>
  <c r="L567" i="1"/>
  <c r="K567" i="1"/>
  <c r="J567" i="1"/>
  <c r="I567" i="1"/>
  <c r="H567" i="1"/>
  <c r="G567" i="1"/>
  <c r="L566" i="1"/>
  <c r="K566" i="1"/>
  <c r="J566" i="1"/>
  <c r="I566" i="1"/>
  <c r="H566" i="1"/>
  <c r="G566" i="1"/>
  <c r="L565" i="1"/>
  <c r="K565" i="1"/>
  <c r="J565" i="1"/>
  <c r="I565" i="1"/>
  <c r="H565" i="1"/>
  <c r="G565" i="1"/>
  <c r="L564" i="1"/>
  <c r="K564" i="1"/>
  <c r="J564" i="1"/>
  <c r="I564" i="1"/>
  <c r="H564" i="1"/>
  <c r="G564" i="1"/>
  <c r="L563" i="1"/>
  <c r="K563" i="1"/>
  <c r="J563" i="1"/>
  <c r="I563" i="1"/>
  <c r="H563" i="1"/>
  <c r="G563" i="1"/>
  <c r="L562" i="1"/>
  <c r="K562" i="1"/>
  <c r="J562" i="1"/>
  <c r="I562" i="1"/>
  <c r="H562" i="1"/>
  <c r="G562" i="1"/>
  <c r="L561" i="1"/>
  <c r="K561" i="1"/>
  <c r="J561" i="1"/>
  <c r="I561" i="1"/>
  <c r="H561" i="1"/>
  <c r="G561" i="1"/>
  <c r="L560" i="1"/>
  <c r="K560" i="1"/>
  <c r="J560" i="1"/>
  <c r="I560" i="1"/>
  <c r="H560" i="1"/>
  <c r="G560" i="1"/>
  <c r="L559" i="1"/>
  <c r="K559" i="1"/>
  <c r="J559" i="1"/>
  <c r="I559" i="1"/>
  <c r="H559" i="1"/>
  <c r="G559" i="1"/>
  <c r="L558" i="1"/>
  <c r="K558" i="1"/>
  <c r="J558" i="1"/>
  <c r="I558" i="1"/>
  <c r="H558" i="1"/>
  <c r="G558" i="1"/>
  <c r="L557" i="1"/>
  <c r="K557" i="1"/>
  <c r="J557" i="1"/>
  <c r="I557" i="1"/>
  <c r="H557" i="1"/>
  <c r="G557" i="1"/>
  <c r="L556" i="1"/>
  <c r="K556" i="1"/>
  <c r="J556" i="1"/>
  <c r="I556" i="1"/>
  <c r="H556" i="1"/>
  <c r="G556" i="1"/>
  <c r="L555" i="1"/>
  <c r="K555" i="1"/>
  <c r="J555" i="1"/>
  <c r="I555" i="1"/>
  <c r="H555" i="1"/>
  <c r="G555" i="1"/>
  <c r="L554" i="1"/>
  <c r="K554" i="1"/>
  <c r="J554" i="1"/>
  <c r="I554" i="1"/>
  <c r="H554" i="1"/>
  <c r="G554" i="1"/>
  <c r="L553" i="1"/>
  <c r="K553" i="1"/>
  <c r="J553" i="1"/>
  <c r="I553" i="1"/>
  <c r="H553" i="1"/>
  <c r="G553" i="1"/>
  <c r="L552" i="1"/>
  <c r="K552" i="1"/>
  <c r="J552" i="1"/>
  <c r="I552" i="1"/>
  <c r="H552" i="1"/>
  <c r="G552" i="1"/>
  <c r="L551" i="1"/>
  <c r="K551" i="1"/>
  <c r="J551" i="1"/>
  <c r="I551" i="1"/>
  <c r="H551" i="1"/>
  <c r="G551" i="1"/>
  <c r="L550" i="1"/>
  <c r="K550" i="1"/>
  <c r="J550" i="1"/>
  <c r="I550" i="1"/>
  <c r="H550" i="1"/>
  <c r="G550" i="1"/>
  <c r="L549" i="1"/>
  <c r="K549" i="1"/>
  <c r="J549" i="1"/>
  <c r="I549" i="1"/>
  <c r="H549" i="1"/>
  <c r="G549" i="1"/>
  <c r="L548" i="1"/>
  <c r="K548" i="1"/>
  <c r="J548" i="1"/>
  <c r="I548" i="1"/>
  <c r="H548" i="1"/>
  <c r="G548" i="1"/>
  <c r="L547" i="1"/>
  <c r="K547" i="1"/>
  <c r="J547" i="1"/>
  <c r="I547" i="1"/>
  <c r="H547" i="1"/>
  <c r="G547" i="1"/>
  <c r="L546" i="1"/>
  <c r="K546" i="1"/>
  <c r="J546" i="1"/>
  <c r="I546" i="1"/>
  <c r="H546" i="1"/>
  <c r="G546" i="1"/>
  <c r="L545" i="1"/>
  <c r="K545" i="1"/>
  <c r="J545" i="1"/>
  <c r="I545" i="1"/>
  <c r="H545" i="1"/>
  <c r="G545" i="1"/>
  <c r="L544" i="1"/>
  <c r="K544" i="1"/>
  <c r="J544" i="1"/>
  <c r="I544" i="1"/>
  <c r="H544" i="1"/>
  <c r="G544" i="1"/>
  <c r="L543" i="1"/>
  <c r="K543" i="1"/>
  <c r="J543" i="1"/>
  <c r="I543" i="1"/>
  <c r="H543" i="1"/>
  <c r="G543" i="1"/>
  <c r="L542" i="1"/>
  <c r="K542" i="1"/>
  <c r="J542" i="1"/>
  <c r="I542" i="1"/>
  <c r="H542" i="1"/>
  <c r="G542" i="1"/>
  <c r="L541" i="1"/>
  <c r="K541" i="1"/>
  <c r="J541" i="1"/>
  <c r="I541" i="1"/>
  <c r="H541" i="1"/>
  <c r="G541" i="1"/>
  <c r="L540" i="1"/>
  <c r="K540" i="1"/>
  <c r="J540" i="1"/>
  <c r="I540" i="1"/>
  <c r="H540" i="1"/>
  <c r="G540" i="1"/>
  <c r="L539" i="1"/>
  <c r="K539" i="1"/>
  <c r="J539" i="1"/>
  <c r="I539" i="1"/>
  <c r="H539" i="1"/>
  <c r="G539" i="1"/>
  <c r="L538" i="1"/>
  <c r="K538" i="1"/>
  <c r="J538" i="1"/>
  <c r="I538" i="1"/>
  <c r="H538" i="1"/>
  <c r="G538" i="1"/>
  <c r="L537" i="1"/>
  <c r="K537" i="1"/>
  <c r="J537" i="1"/>
  <c r="I537" i="1"/>
  <c r="H537" i="1"/>
  <c r="G537" i="1"/>
  <c r="L536" i="1"/>
  <c r="K536" i="1"/>
  <c r="J536" i="1"/>
  <c r="I536" i="1"/>
  <c r="H536" i="1"/>
  <c r="G536" i="1"/>
  <c r="L535" i="1"/>
  <c r="K535" i="1"/>
  <c r="J535" i="1"/>
  <c r="I535" i="1"/>
  <c r="H535" i="1"/>
  <c r="G535" i="1"/>
  <c r="L534" i="1"/>
  <c r="K534" i="1"/>
  <c r="J534" i="1"/>
  <c r="I534" i="1"/>
  <c r="H534" i="1"/>
  <c r="G534" i="1"/>
  <c r="L533" i="1"/>
  <c r="K533" i="1"/>
  <c r="J533" i="1"/>
  <c r="I533" i="1"/>
  <c r="H533" i="1"/>
  <c r="G533" i="1"/>
  <c r="L532" i="1"/>
  <c r="K532" i="1"/>
  <c r="J532" i="1"/>
  <c r="I532" i="1"/>
  <c r="H532" i="1"/>
  <c r="G532" i="1"/>
  <c r="L531" i="1"/>
  <c r="K531" i="1"/>
  <c r="J531" i="1"/>
  <c r="I531" i="1"/>
  <c r="H531" i="1"/>
  <c r="G531" i="1"/>
  <c r="L530" i="1"/>
  <c r="K530" i="1"/>
  <c r="J530" i="1"/>
  <c r="I530" i="1"/>
  <c r="H530" i="1"/>
  <c r="G530" i="1"/>
  <c r="L529" i="1"/>
  <c r="K529" i="1"/>
  <c r="J529" i="1"/>
  <c r="I529" i="1"/>
  <c r="H529" i="1"/>
  <c r="G529" i="1"/>
  <c r="L528" i="1"/>
  <c r="K528" i="1"/>
  <c r="J528" i="1"/>
  <c r="I528" i="1"/>
  <c r="H528" i="1"/>
  <c r="G528" i="1"/>
  <c r="L527" i="1"/>
  <c r="K527" i="1"/>
  <c r="J527" i="1"/>
  <c r="I527" i="1"/>
  <c r="H527" i="1"/>
  <c r="G527" i="1"/>
  <c r="L526" i="1"/>
  <c r="K526" i="1"/>
  <c r="J526" i="1"/>
  <c r="I526" i="1"/>
  <c r="H526" i="1"/>
  <c r="G526" i="1"/>
  <c r="L525" i="1"/>
  <c r="K525" i="1"/>
  <c r="J525" i="1"/>
  <c r="I525" i="1"/>
  <c r="H525" i="1"/>
  <c r="G525" i="1"/>
  <c r="L524" i="1"/>
  <c r="K524" i="1"/>
  <c r="J524" i="1"/>
  <c r="I524" i="1"/>
  <c r="H524" i="1"/>
  <c r="G524" i="1"/>
  <c r="L523" i="1"/>
  <c r="K523" i="1"/>
  <c r="J523" i="1"/>
  <c r="I523" i="1"/>
  <c r="H523" i="1"/>
  <c r="G523" i="1"/>
  <c r="L522" i="1"/>
  <c r="K522" i="1"/>
  <c r="J522" i="1"/>
  <c r="I522" i="1"/>
  <c r="H522" i="1"/>
  <c r="G522" i="1"/>
  <c r="L521" i="1"/>
  <c r="K521" i="1"/>
  <c r="J521" i="1"/>
  <c r="I521" i="1"/>
  <c r="H521" i="1"/>
  <c r="G521" i="1"/>
  <c r="L520" i="1"/>
  <c r="K520" i="1"/>
  <c r="J520" i="1"/>
  <c r="I520" i="1"/>
  <c r="H520" i="1"/>
  <c r="G520" i="1"/>
  <c r="L519" i="1"/>
  <c r="K519" i="1"/>
  <c r="J519" i="1"/>
  <c r="I519" i="1"/>
  <c r="H519" i="1"/>
  <c r="G519" i="1"/>
  <c r="L518" i="1"/>
  <c r="K518" i="1"/>
  <c r="J518" i="1"/>
  <c r="I518" i="1"/>
  <c r="H518" i="1"/>
  <c r="G518" i="1"/>
  <c r="L517" i="1"/>
  <c r="K517" i="1"/>
  <c r="J517" i="1"/>
  <c r="I517" i="1"/>
  <c r="H517" i="1"/>
  <c r="G517" i="1"/>
  <c r="L516" i="1"/>
  <c r="K516" i="1"/>
  <c r="J516" i="1"/>
  <c r="I516" i="1"/>
  <c r="H516" i="1"/>
  <c r="G516" i="1"/>
  <c r="L515" i="1"/>
  <c r="K515" i="1"/>
  <c r="J515" i="1"/>
  <c r="I515" i="1"/>
  <c r="H515" i="1"/>
  <c r="G515" i="1"/>
  <c r="L514" i="1"/>
  <c r="K514" i="1"/>
  <c r="J514" i="1"/>
  <c r="I514" i="1"/>
  <c r="H514" i="1"/>
  <c r="G514" i="1"/>
  <c r="L513" i="1"/>
  <c r="K513" i="1"/>
  <c r="J513" i="1"/>
  <c r="I513" i="1"/>
  <c r="H513" i="1"/>
  <c r="G513" i="1"/>
  <c r="L512" i="1"/>
  <c r="K512" i="1"/>
  <c r="J512" i="1"/>
  <c r="I512" i="1"/>
  <c r="H512" i="1"/>
  <c r="G512" i="1"/>
  <c r="L511" i="1"/>
  <c r="K511" i="1"/>
  <c r="J511" i="1"/>
  <c r="I511" i="1"/>
  <c r="H511" i="1"/>
  <c r="G511" i="1"/>
  <c r="L510" i="1"/>
  <c r="K510" i="1"/>
  <c r="J510" i="1"/>
  <c r="I510" i="1"/>
  <c r="H510" i="1"/>
  <c r="G510" i="1"/>
  <c r="L509" i="1"/>
  <c r="K509" i="1"/>
  <c r="J509" i="1"/>
  <c r="I509" i="1"/>
  <c r="H509" i="1"/>
  <c r="G509" i="1"/>
  <c r="L508" i="1"/>
  <c r="K508" i="1"/>
  <c r="J508" i="1"/>
  <c r="I508" i="1"/>
  <c r="H508" i="1"/>
  <c r="G508" i="1"/>
  <c r="L507" i="1"/>
  <c r="K507" i="1"/>
  <c r="J507" i="1"/>
  <c r="I507" i="1"/>
  <c r="H507" i="1"/>
  <c r="G507" i="1"/>
  <c r="L506" i="1"/>
  <c r="K506" i="1"/>
  <c r="J506" i="1"/>
  <c r="I506" i="1"/>
  <c r="H506" i="1"/>
  <c r="G506" i="1"/>
  <c r="L505" i="1"/>
  <c r="K505" i="1"/>
  <c r="J505" i="1"/>
  <c r="I505" i="1"/>
  <c r="H505" i="1"/>
  <c r="G505" i="1"/>
  <c r="L504" i="1"/>
  <c r="K504" i="1"/>
  <c r="J504" i="1"/>
  <c r="I504" i="1"/>
  <c r="H504" i="1"/>
  <c r="G504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L501" i="1"/>
  <c r="K501" i="1"/>
  <c r="J501" i="1"/>
  <c r="I501" i="1"/>
  <c r="H501" i="1"/>
  <c r="G501" i="1"/>
  <c r="L500" i="1"/>
  <c r="K500" i="1"/>
  <c r="J500" i="1"/>
  <c r="I500" i="1"/>
  <c r="H500" i="1"/>
  <c r="G500" i="1"/>
  <c r="L499" i="1"/>
  <c r="K499" i="1"/>
  <c r="J499" i="1"/>
  <c r="I499" i="1"/>
  <c r="H499" i="1"/>
  <c r="G499" i="1"/>
  <c r="L498" i="1"/>
  <c r="K498" i="1"/>
  <c r="J498" i="1"/>
  <c r="I498" i="1"/>
  <c r="H498" i="1"/>
  <c r="G498" i="1"/>
  <c r="L497" i="1"/>
  <c r="K497" i="1"/>
  <c r="J497" i="1"/>
  <c r="I497" i="1"/>
  <c r="H497" i="1"/>
  <c r="G497" i="1"/>
  <c r="L496" i="1"/>
  <c r="K496" i="1"/>
  <c r="J496" i="1"/>
  <c r="I496" i="1"/>
  <c r="H496" i="1"/>
  <c r="G496" i="1"/>
  <c r="L495" i="1"/>
  <c r="K495" i="1"/>
  <c r="J495" i="1"/>
  <c r="I495" i="1"/>
  <c r="H495" i="1"/>
  <c r="G495" i="1"/>
  <c r="L494" i="1"/>
  <c r="K494" i="1"/>
  <c r="J494" i="1"/>
  <c r="I494" i="1"/>
  <c r="H494" i="1"/>
  <c r="G494" i="1"/>
  <c r="L493" i="1"/>
  <c r="K493" i="1"/>
  <c r="J493" i="1"/>
  <c r="I493" i="1"/>
  <c r="H493" i="1"/>
  <c r="G493" i="1"/>
  <c r="L492" i="1"/>
  <c r="K492" i="1"/>
  <c r="J492" i="1"/>
  <c r="I492" i="1"/>
  <c r="H492" i="1"/>
  <c r="G492" i="1"/>
  <c r="L491" i="1"/>
  <c r="K491" i="1"/>
  <c r="J491" i="1"/>
  <c r="I491" i="1"/>
  <c r="H491" i="1"/>
  <c r="G491" i="1"/>
  <c r="L490" i="1"/>
  <c r="K490" i="1"/>
  <c r="J490" i="1"/>
  <c r="I490" i="1"/>
  <c r="H490" i="1"/>
  <c r="G490" i="1"/>
  <c r="L489" i="1"/>
  <c r="K489" i="1"/>
  <c r="J489" i="1"/>
  <c r="I489" i="1"/>
  <c r="H489" i="1"/>
  <c r="G489" i="1"/>
  <c r="L488" i="1"/>
  <c r="K488" i="1"/>
  <c r="J488" i="1"/>
  <c r="I488" i="1"/>
  <c r="H488" i="1"/>
  <c r="G488" i="1"/>
  <c r="L487" i="1"/>
  <c r="K487" i="1"/>
  <c r="J487" i="1"/>
  <c r="I487" i="1"/>
  <c r="H487" i="1"/>
  <c r="G487" i="1"/>
  <c r="L486" i="1"/>
  <c r="K486" i="1"/>
  <c r="J486" i="1"/>
  <c r="I486" i="1"/>
  <c r="H486" i="1"/>
  <c r="G486" i="1"/>
  <c r="L485" i="1"/>
  <c r="K485" i="1"/>
  <c r="J485" i="1"/>
  <c r="I485" i="1"/>
  <c r="H485" i="1"/>
  <c r="G485" i="1"/>
  <c r="L484" i="1"/>
  <c r="K484" i="1"/>
  <c r="J484" i="1"/>
  <c r="I484" i="1"/>
  <c r="H484" i="1"/>
  <c r="G484" i="1"/>
  <c r="L483" i="1"/>
  <c r="K483" i="1"/>
  <c r="J483" i="1"/>
  <c r="I483" i="1"/>
  <c r="H483" i="1"/>
  <c r="G483" i="1"/>
  <c r="L482" i="1"/>
  <c r="K482" i="1"/>
  <c r="J482" i="1"/>
  <c r="I482" i="1"/>
  <c r="H482" i="1"/>
  <c r="G482" i="1"/>
  <c r="L481" i="1"/>
  <c r="K481" i="1"/>
  <c r="J481" i="1"/>
  <c r="I481" i="1"/>
  <c r="H481" i="1"/>
  <c r="G481" i="1"/>
  <c r="L480" i="1"/>
  <c r="K480" i="1"/>
  <c r="J480" i="1"/>
  <c r="I480" i="1"/>
  <c r="H480" i="1"/>
  <c r="G480" i="1"/>
  <c r="L479" i="1"/>
  <c r="K479" i="1"/>
  <c r="J479" i="1"/>
  <c r="I479" i="1"/>
  <c r="H479" i="1"/>
  <c r="G479" i="1"/>
  <c r="L478" i="1"/>
  <c r="K478" i="1"/>
  <c r="J478" i="1"/>
  <c r="I478" i="1"/>
  <c r="H478" i="1"/>
  <c r="G478" i="1"/>
  <c r="L477" i="1"/>
  <c r="K477" i="1"/>
  <c r="J477" i="1"/>
  <c r="I477" i="1"/>
  <c r="H477" i="1"/>
  <c r="G477" i="1"/>
  <c r="L476" i="1"/>
  <c r="K476" i="1"/>
  <c r="J476" i="1"/>
  <c r="I476" i="1"/>
  <c r="H476" i="1"/>
  <c r="G476" i="1"/>
  <c r="L475" i="1"/>
  <c r="K475" i="1"/>
  <c r="J475" i="1"/>
  <c r="I475" i="1"/>
  <c r="H475" i="1"/>
  <c r="G475" i="1"/>
  <c r="L474" i="1"/>
  <c r="K474" i="1"/>
  <c r="J474" i="1"/>
  <c r="I474" i="1"/>
  <c r="H474" i="1"/>
  <c r="G474" i="1"/>
  <c r="L473" i="1"/>
  <c r="K473" i="1"/>
  <c r="J473" i="1"/>
  <c r="I473" i="1"/>
  <c r="H473" i="1"/>
  <c r="G473" i="1"/>
  <c r="L472" i="1"/>
  <c r="K472" i="1"/>
  <c r="J472" i="1"/>
  <c r="I472" i="1"/>
  <c r="H472" i="1"/>
  <c r="G472" i="1"/>
  <c r="L471" i="1"/>
  <c r="K471" i="1"/>
  <c r="J471" i="1"/>
  <c r="I471" i="1"/>
  <c r="H471" i="1"/>
  <c r="G471" i="1"/>
  <c r="L470" i="1"/>
  <c r="K470" i="1"/>
  <c r="J470" i="1"/>
  <c r="I470" i="1"/>
  <c r="H470" i="1"/>
  <c r="G470" i="1"/>
  <c r="L469" i="1"/>
  <c r="K469" i="1"/>
  <c r="J469" i="1"/>
  <c r="I469" i="1"/>
  <c r="H469" i="1"/>
  <c r="G469" i="1"/>
  <c r="L468" i="1"/>
  <c r="K468" i="1"/>
  <c r="J468" i="1"/>
  <c r="I468" i="1"/>
  <c r="H468" i="1"/>
  <c r="G468" i="1"/>
  <c r="L467" i="1"/>
  <c r="K467" i="1"/>
  <c r="J467" i="1"/>
  <c r="I467" i="1"/>
  <c r="H467" i="1"/>
  <c r="G467" i="1"/>
  <c r="L466" i="1"/>
  <c r="K466" i="1"/>
  <c r="J466" i="1"/>
  <c r="I466" i="1"/>
  <c r="H466" i="1"/>
  <c r="G466" i="1"/>
  <c r="L465" i="1"/>
  <c r="K465" i="1"/>
  <c r="J465" i="1"/>
  <c r="I465" i="1"/>
  <c r="H465" i="1"/>
  <c r="G465" i="1"/>
  <c r="L464" i="1"/>
  <c r="K464" i="1"/>
  <c r="J464" i="1"/>
  <c r="I464" i="1"/>
  <c r="H464" i="1"/>
  <c r="G464" i="1"/>
  <c r="L463" i="1"/>
  <c r="K463" i="1"/>
  <c r="J463" i="1"/>
  <c r="I463" i="1"/>
  <c r="H463" i="1"/>
  <c r="G463" i="1"/>
  <c r="L462" i="1"/>
  <c r="K462" i="1"/>
  <c r="J462" i="1"/>
  <c r="I462" i="1"/>
  <c r="H462" i="1"/>
  <c r="G462" i="1"/>
  <c r="L461" i="1"/>
  <c r="K461" i="1"/>
  <c r="J461" i="1"/>
  <c r="I461" i="1"/>
  <c r="H461" i="1"/>
  <c r="G461" i="1"/>
  <c r="L460" i="1"/>
  <c r="K460" i="1"/>
  <c r="J460" i="1"/>
  <c r="I460" i="1"/>
  <c r="H460" i="1"/>
  <c r="G460" i="1"/>
  <c r="L459" i="1"/>
  <c r="K459" i="1"/>
  <c r="J459" i="1"/>
  <c r="I459" i="1"/>
  <c r="H459" i="1"/>
  <c r="G459" i="1"/>
  <c r="L458" i="1"/>
  <c r="K458" i="1"/>
  <c r="J458" i="1"/>
  <c r="I458" i="1"/>
  <c r="H458" i="1"/>
  <c r="G458" i="1"/>
  <c r="L457" i="1"/>
  <c r="K457" i="1"/>
  <c r="J457" i="1"/>
  <c r="I457" i="1"/>
  <c r="H457" i="1"/>
  <c r="G457" i="1"/>
  <c r="L456" i="1"/>
  <c r="K456" i="1"/>
  <c r="J456" i="1"/>
  <c r="I456" i="1"/>
  <c r="H456" i="1"/>
  <c r="G456" i="1"/>
  <c r="L455" i="1"/>
  <c r="K455" i="1"/>
  <c r="J455" i="1"/>
  <c r="I455" i="1"/>
  <c r="H455" i="1"/>
  <c r="G455" i="1"/>
  <c r="L454" i="1"/>
  <c r="K454" i="1"/>
  <c r="J454" i="1"/>
  <c r="I454" i="1"/>
  <c r="H454" i="1"/>
  <c r="G454" i="1"/>
  <c r="L453" i="1"/>
  <c r="K453" i="1"/>
  <c r="J453" i="1"/>
  <c r="I453" i="1"/>
  <c r="H453" i="1"/>
  <c r="G453" i="1"/>
  <c r="L452" i="1"/>
  <c r="K452" i="1"/>
  <c r="J452" i="1"/>
  <c r="I452" i="1"/>
  <c r="H452" i="1"/>
  <c r="G452" i="1"/>
  <c r="L451" i="1"/>
  <c r="K451" i="1"/>
  <c r="J451" i="1"/>
  <c r="I451" i="1"/>
  <c r="H451" i="1"/>
  <c r="G451" i="1"/>
  <c r="L450" i="1"/>
  <c r="K450" i="1"/>
  <c r="J450" i="1"/>
  <c r="I450" i="1"/>
  <c r="H450" i="1"/>
  <c r="G450" i="1"/>
  <c r="L449" i="1"/>
  <c r="K449" i="1"/>
  <c r="J449" i="1"/>
  <c r="I449" i="1"/>
  <c r="H449" i="1"/>
  <c r="G449" i="1"/>
  <c r="L448" i="1"/>
  <c r="K448" i="1"/>
  <c r="J448" i="1"/>
  <c r="I448" i="1"/>
  <c r="H448" i="1"/>
  <c r="G448" i="1"/>
  <c r="L447" i="1"/>
  <c r="K447" i="1"/>
  <c r="J447" i="1"/>
  <c r="I447" i="1"/>
  <c r="H447" i="1"/>
  <c r="G447" i="1"/>
  <c r="L446" i="1"/>
  <c r="K446" i="1"/>
  <c r="J446" i="1"/>
  <c r="I446" i="1"/>
  <c r="H446" i="1"/>
  <c r="G446" i="1"/>
  <c r="L445" i="1"/>
  <c r="K445" i="1"/>
  <c r="J445" i="1"/>
  <c r="I445" i="1"/>
  <c r="H445" i="1"/>
  <c r="G445" i="1"/>
  <c r="L444" i="1"/>
  <c r="K444" i="1"/>
  <c r="J444" i="1"/>
  <c r="I444" i="1"/>
  <c r="H444" i="1"/>
  <c r="G444" i="1"/>
  <c r="L443" i="1"/>
  <c r="K443" i="1"/>
  <c r="J443" i="1"/>
  <c r="I443" i="1"/>
  <c r="H443" i="1"/>
  <c r="G443" i="1"/>
  <c r="L442" i="1"/>
  <c r="K442" i="1"/>
  <c r="J442" i="1"/>
  <c r="I442" i="1"/>
  <c r="H442" i="1"/>
  <c r="G442" i="1"/>
  <c r="L441" i="1"/>
  <c r="K441" i="1"/>
  <c r="J441" i="1"/>
  <c r="I441" i="1"/>
  <c r="H441" i="1"/>
  <c r="G441" i="1"/>
  <c r="L440" i="1"/>
  <c r="K440" i="1"/>
  <c r="J440" i="1"/>
  <c r="I440" i="1"/>
  <c r="H440" i="1"/>
  <c r="G440" i="1"/>
  <c r="L439" i="1"/>
  <c r="K439" i="1"/>
  <c r="J439" i="1"/>
  <c r="I439" i="1"/>
  <c r="H439" i="1"/>
  <c r="G439" i="1"/>
  <c r="L438" i="1"/>
  <c r="K438" i="1"/>
  <c r="J438" i="1"/>
  <c r="I438" i="1"/>
  <c r="H438" i="1"/>
  <c r="G438" i="1"/>
  <c r="L437" i="1"/>
  <c r="K437" i="1"/>
  <c r="J437" i="1"/>
  <c r="I437" i="1"/>
  <c r="H437" i="1"/>
  <c r="G437" i="1"/>
  <c r="L436" i="1"/>
  <c r="K436" i="1"/>
  <c r="J436" i="1"/>
  <c r="I436" i="1"/>
  <c r="H436" i="1"/>
  <c r="G436" i="1"/>
  <c r="L435" i="1"/>
  <c r="K435" i="1"/>
  <c r="J435" i="1"/>
  <c r="I435" i="1"/>
  <c r="H435" i="1"/>
  <c r="G435" i="1"/>
  <c r="L434" i="1"/>
  <c r="K434" i="1"/>
  <c r="J434" i="1"/>
  <c r="I434" i="1"/>
  <c r="H434" i="1"/>
  <c r="G434" i="1"/>
  <c r="L433" i="1"/>
  <c r="K433" i="1"/>
  <c r="J433" i="1"/>
  <c r="I433" i="1"/>
  <c r="H433" i="1"/>
  <c r="G433" i="1"/>
  <c r="L432" i="1"/>
  <c r="K432" i="1"/>
  <c r="J432" i="1"/>
  <c r="I432" i="1"/>
  <c r="H432" i="1"/>
  <c r="G432" i="1"/>
  <c r="L431" i="1"/>
  <c r="K431" i="1"/>
  <c r="J431" i="1"/>
  <c r="I431" i="1"/>
  <c r="H431" i="1"/>
  <c r="G431" i="1"/>
  <c r="L430" i="1"/>
  <c r="K430" i="1"/>
  <c r="J430" i="1"/>
  <c r="I430" i="1"/>
  <c r="H430" i="1"/>
  <c r="G430" i="1"/>
  <c r="L429" i="1"/>
  <c r="K429" i="1"/>
  <c r="J429" i="1"/>
  <c r="I429" i="1"/>
  <c r="H429" i="1"/>
  <c r="G429" i="1"/>
  <c r="L428" i="1"/>
  <c r="K428" i="1"/>
  <c r="J428" i="1"/>
  <c r="I428" i="1"/>
  <c r="H428" i="1"/>
  <c r="G428" i="1"/>
  <c r="L427" i="1"/>
  <c r="K427" i="1"/>
  <c r="J427" i="1"/>
  <c r="I427" i="1"/>
  <c r="H427" i="1"/>
  <c r="G427" i="1"/>
  <c r="L426" i="1"/>
  <c r="K426" i="1"/>
  <c r="J426" i="1"/>
  <c r="I426" i="1"/>
  <c r="H426" i="1"/>
  <c r="G426" i="1"/>
  <c r="L425" i="1"/>
  <c r="K425" i="1"/>
  <c r="J425" i="1"/>
  <c r="I425" i="1"/>
  <c r="H425" i="1"/>
  <c r="G425" i="1"/>
  <c r="L424" i="1"/>
  <c r="K424" i="1"/>
  <c r="J424" i="1"/>
  <c r="I424" i="1"/>
  <c r="H424" i="1"/>
  <c r="G424" i="1"/>
  <c r="L423" i="1"/>
  <c r="K423" i="1"/>
  <c r="J423" i="1"/>
  <c r="I423" i="1"/>
  <c r="H423" i="1"/>
  <c r="G423" i="1"/>
  <c r="L422" i="1"/>
  <c r="K422" i="1"/>
  <c r="J422" i="1"/>
  <c r="I422" i="1"/>
  <c r="H422" i="1"/>
  <c r="G422" i="1"/>
  <c r="L421" i="1"/>
  <c r="K421" i="1"/>
  <c r="J421" i="1"/>
  <c r="I421" i="1"/>
  <c r="H421" i="1"/>
  <c r="G421" i="1"/>
  <c r="L420" i="1"/>
  <c r="K420" i="1"/>
  <c r="J420" i="1"/>
  <c r="I420" i="1"/>
  <c r="H420" i="1"/>
  <c r="G420" i="1"/>
  <c r="L419" i="1"/>
  <c r="K419" i="1"/>
  <c r="J419" i="1"/>
  <c r="I419" i="1"/>
  <c r="H419" i="1"/>
  <c r="G419" i="1"/>
  <c r="L418" i="1"/>
  <c r="K418" i="1"/>
  <c r="J418" i="1"/>
  <c r="I418" i="1"/>
  <c r="H418" i="1"/>
  <c r="G418" i="1"/>
  <c r="L417" i="1"/>
  <c r="K417" i="1"/>
  <c r="J417" i="1"/>
  <c r="I417" i="1"/>
  <c r="H417" i="1"/>
  <c r="G417" i="1"/>
  <c r="L416" i="1"/>
  <c r="K416" i="1"/>
  <c r="J416" i="1"/>
  <c r="I416" i="1"/>
  <c r="H416" i="1"/>
  <c r="G416" i="1"/>
  <c r="L415" i="1"/>
  <c r="K415" i="1"/>
  <c r="J415" i="1"/>
  <c r="I415" i="1"/>
  <c r="H415" i="1"/>
  <c r="G415" i="1"/>
  <c r="L414" i="1"/>
  <c r="K414" i="1"/>
  <c r="J414" i="1"/>
  <c r="I414" i="1"/>
  <c r="H414" i="1"/>
  <c r="G414" i="1"/>
  <c r="L413" i="1"/>
  <c r="K413" i="1"/>
  <c r="J413" i="1"/>
  <c r="I413" i="1"/>
  <c r="H413" i="1"/>
  <c r="G413" i="1"/>
  <c r="L412" i="1"/>
  <c r="K412" i="1"/>
  <c r="J412" i="1"/>
  <c r="I412" i="1"/>
  <c r="H412" i="1"/>
  <c r="G412" i="1"/>
  <c r="L411" i="1"/>
  <c r="K411" i="1"/>
  <c r="J411" i="1"/>
  <c r="I411" i="1"/>
  <c r="H411" i="1"/>
  <c r="G411" i="1"/>
  <c r="L410" i="1"/>
  <c r="K410" i="1"/>
  <c r="J410" i="1"/>
  <c r="I410" i="1"/>
  <c r="H410" i="1"/>
  <c r="G410" i="1"/>
  <c r="L409" i="1"/>
  <c r="K409" i="1"/>
  <c r="J409" i="1"/>
  <c r="I409" i="1"/>
  <c r="H409" i="1"/>
  <c r="G409" i="1"/>
  <c r="L408" i="1"/>
  <c r="K408" i="1"/>
  <c r="J408" i="1"/>
  <c r="I408" i="1"/>
  <c r="H408" i="1"/>
  <c r="G408" i="1"/>
  <c r="L407" i="1"/>
  <c r="K407" i="1"/>
  <c r="J407" i="1"/>
  <c r="I407" i="1"/>
  <c r="H407" i="1"/>
  <c r="G407" i="1"/>
  <c r="L406" i="1"/>
  <c r="K406" i="1"/>
  <c r="J406" i="1"/>
  <c r="I406" i="1"/>
  <c r="H406" i="1"/>
  <c r="G406" i="1"/>
  <c r="L405" i="1"/>
  <c r="K405" i="1"/>
  <c r="J405" i="1"/>
  <c r="I405" i="1"/>
  <c r="H405" i="1"/>
  <c r="G405" i="1"/>
  <c r="L404" i="1"/>
  <c r="K404" i="1"/>
  <c r="J404" i="1"/>
  <c r="I404" i="1"/>
  <c r="H404" i="1"/>
  <c r="G404" i="1"/>
  <c r="L403" i="1"/>
  <c r="K403" i="1"/>
  <c r="J403" i="1"/>
  <c r="I403" i="1"/>
  <c r="H403" i="1"/>
  <c r="G403" i="1"/>
  <c r="L402" i="1"/>
  <c r="K402" i="1"/>
  <c r="J402" i="1"/>
  <c r="I402" i="1"/>
  <c r="H402" i="1"/>
  <c r="G402" i="1"/>
  <c r="L401" i="1"/>
  <c r="K401" i="1"/>
  <c r="J401" i="1"/>
  <c r="I401" i="1"/>
  <c r="H401" i="1"/>
  <c r="G401" i="1"/>
  <c r="L400" i="1"/>
  <c r="K400" i="1"/>
  <c r="J400" i="1"/>
  <c r="I400" i="1"/>
  <c r="H400" i="1"/>
  <c r="G400" i="1"/>
  <c r="L399" i="1"/>
  <c r="K399" i="1"/>
  <c r="J399" i="1"/>
  <c r="I399" i="1"/>
  <c r="H399" i="1"/>
  <c r="G399" i="1"/>
  <c r="L398" i="1"/>
  <c r="K398" i="1"/>
  <c r="J398" i="1"/>
  <c r="I398" i="1"/>
  <c r="H398" i="1"/>
  <c r="G398" i="1"/>
  <c r="L397" i="1"/>
  <c r="K397" i="1"/>
  <c r="J397" i="1"/>
  <c r="I397" i="1"/>
  <c r="H397" i="1"/>
  <c r="G397" i="1"/>
  <c r="L396" i="1"/>
  <c r="K396" i="1"/>
  <c r="J396" i="1"/>
  <c r="I396" i="1"/>
  <c r="H396" i="1"/>
  <c r="G396" i="1"/>
  <c r="L395" i="1"/>
  <c r="K395" i="1"/>
  <c r="J395" i="1"/>
  <c r="I395" i="1"/>
  <c r="H395" i="1"/>
  <c r="G395" i="1"/>
  <c r="L394" i="1"/>
  <c r="K394" i="1"/>
  <c r="J394" i="1"/>
  <c r="I394" i="1"/>
  <c r="H394" i="1"/>
  <c r="G394" i="1"/>
  <c r="L393" i="1"/>
  <c r="K393" i="1"/>
  <c r="J393" i="1"/>
  <c r="I393" i="1"/>
  <c r="H393" i="1"/>
  <c r="G393" i="1"/>
  <c r="L392" i="1"/>
  <c r="K392" i="1"/>
  <c r="J392" i="1"/>
  <c r="I392" i="1"/>
  <c r="H392" i="1"/>
  <c r="G392" i="1"/>
  <c r="L391" i="1"/>
  <c r="K391" i="1"/>
  <c r="J391" i="1"/>
  <c r="I391" i="1"/>
  <c r="H391" i="1"/>
  <c r="G391" i="1"/>
  <c r="L390" i="1"/>
  <c r="K390" i="1"/>
  <c r="J390" i="1"/>
  <c r="I390" i="1"/>
  <c r="H390" i="1"/>
  <c r="G390" i="1"/>
  <c r="L389" i="1"/>
  <c r="K389" i="1"/>
  <c r="J389" i="1"/>
  <c r="I389" i="1"/>
  <c r="H389" i="1"/>
  <c r="G389" i="1"/>
  <c r="L388" i="1"/>
  <c r="K388" i="1"/>
  <c r="J388" i="1"/>
  <c r="I388" i="1"/>
  <c r="H388" i="1"/>
  <c r="G388" i="1"/>
  <c r="L387" i="1"/>
  <c r="K387" i="1"/>
  <c r="J387" i="1"/>
  <c r="I387" i="1"/>
  <c r="H387" i="1"/>
  <c r="G387" i="1"/>
  <c r="L386" i="1"/>
  <c r="K386" i="1"/>
  <c r="J386" i="1"/>
  <c r="I386" i="1"/>
  <c r="H386" i="1"/>
  <c r="G386" i="1"/>
  <c r="L385" i="1"/>
  <c r="K385" i="1"/>
  <c r="J385" i="1"/>
  <c r="I385" i="1"/>
  <c r="H385" i="1"/>
  <c r="G385" i="1"/>
  <c r="L384" i="1"/>
  <c r="K384" i="1"/>
  <c r="J384" i="1"/>
  <c r="I384" i="1"/>
  <c r="H384" i="1"/>
  <c r="G384" i="1"/>
  <c r="L383" i="1"/>
  <c r="K383" i="1"/>
  <c r="J383" i="1"/>
  <c r="I383" i="1"/>
  <c r="H383" i="1"/>
  <c r="G383" i="1"/>
  <c r="L382" i="1"/>
  <c r="K382" i="1"/>
  <c r="J382" i="1"/>
  <c r="I382" i="1"/>
  <c r="H382" i="1"/>
  <c r="G382" i="1"/>
  <c r="L381" i="1"/>
  <c r="K381" i="1"/>
  <c r="J381" i="1"/>
  <c r="I381" i="1"/>
  <c r="H381" i="1"/>
  <c r="G381" i="1"/>
  <c r="L380" i="1"/>
  <c r="K380" i="1"/>
  <c r="J380" i="1"/>
  <c r="I380" i="1"/>
  <c r="H380" i="1"/>
  <c r="G380" i="1"/>
  <c r="L379" i="1"/>
  <c r="K379" i="1"/>
  <c r="J379" i="1"/>
  <c r="I379" i="1"/>
  <c r="H379" i="1"/>
  <c r="G379" i="1"/>
  <c r="L378" i="1"/>
  <c r="K378" i="1"/>
  <c r="J378" i="1"/>
  <c r="I378" i="1"/>
  <c r="H378" i="1"/>
  <c r="G378" i="1"/>
  <c r="L377" i="1"/>
  <c r="K377" i="1"/>
  <c r="J377" i="1"/>
  <c r="I377" i="1"/>
  <c r="H377" i="1"/>
  <c r="G377" i="1"/>
  <c r="L376" i="1"/>
  <c r="K376" i="1"/>
  <c r="J376" i="1"/>
  <c r="I376" i="1"/>
  <c r="H376" i="1"/>
  <c r="G376" i="1"/>
  <c r="L375" i="1"/>
  <c r="K375" i="1"/>
  <c r="J375" i="1"/>
  <c r="I375" i="1"/>
  <c r="H375" i="1"/>
  <c r="G375" i="1"/>
  <c r="L374" i="1"/>
  <c r="K374" i="1"/>
  <c r="J374" i="1"/>
  <c r="I374" i="1"/>
  <c r="H374" i="1"/>
  <c r="G374" i="1"/>
  <c r="L373" i="1"/>
  <c r="K373" i="1"/>
  <c r="J373" i="1"/>
  <c r="I373" i="1"/>
  <c r="H373" i="1"/>
  <c r="G373" i="1"/>
  <c r="L372" i="1"/>
  <c r="K372" i="1"/>
  <c r="J372" i="1"/>
  <c r="I372" i="1"/>
  <c r="H372" i="1"/>
  <c r="G372" i="1"/>
  <c r="L371" i="1"/>
  <c r="K371" i="1"/>
  <c r="J371" i="1"/>
  <c r="I371" i="1"/>
  <c r="H371" i="1"/>
  <c r="G371" i="1"/>
  <c r="L370" i="1"/>
  <c r="K370" i="1"/>
  <c r="J370" i="1"/>
  <c r="I370" i="1"/>
  <c r="H370" i="1"/>
  <c r="G370" i="1"/>
  <c r="L369" i="1"/>
  <c r="K369" i="1"/>
  <c r="J369" i="1"/>
  <c r="I369" i="1"/>
  <c r="H369" i="1"/>
  <c r="G369" i="1"/>
  <c r="L368" i="1"/>
  <c r="K368" i="1"/>
  <c r="J368" i="1"/>
  <c r="I368" i="1"/>
  <c r="H368" i="1"/>
  <c r="G368" i="1"/>
  <c r="L367" i="1"/>
  <c r="K367" i="1"/>
  <c r="J367" i="1"/>
  <c r="I367" i="1"/>
  <c r="H367" i="1"/>
  <c r="G367" i="1"/>
  <c r="L366" i="1"/>
  <c r="K366" i="1"/>
  <c r="J366" i="1"/>
  <c r="I366" i="1"/>
  <c r="H366" i="1"/>
  <c r="G366" i="1"/>
  <c r="L365" i="1"/>
  <c r="K365" i="1"/>
  <c r="J365" i="1"/>
  <c r="I365" i="1"/>
  <c r="H365" i="1"/>
  <c r="G365" i="1"/>
  <c r="L364" i="1"/>
  <c r="K364" i="1"/>
  <c r="J364" i="1"/>
  <c r="I364" i="1"/>
  <c r="H364" i="1"/>
  <c r="G364" i="1"/>
  <c r="L363" i="1"/>
  <c r="K363" i="1"/>
  <c r="J363" i="1"/>
  <c r="I363" i="1"/>
  <c r="H363" i="1"/>
  <c r="G363" i="1"/>
  <c r="L362" i="1"/>
  <c r="K362" i="1"/>
  <c r="J362" i="1"/>
  <c r="I362" i="1"/>
  <c r="H362" i="1"/>
  <c r="G362" i="1"/>
  <c r="L361" i="1"/>
  <c r="K361" i="1"/>
  <c r="J361" i="1"/>
  <c r="I361" i="1"/>
  <c r="H361" i="1"/>
  <c r="G361" i="1"/>
  <c r="L360" i="1"/>
  <c r="K360" i="1"/>
  <c r="J360" i="1"/>
  <c r="I360" i="1"/>
  <c r="H360" i="1"/>
  <c r="G360" i="1"/>
  <c r="L359" i="1"/>
  <c r="K359" i="1"/>
  <c r="J359" i="1"/>
  <c r="I359" i="1"/>
  <c r="H359" i="1"/>
  <c r="G359" i="1"/>
  <c r="L358" i="1"/>
  <c r="K358" i="1"/>
  <c r="J358" i="1"/>
  <c r="I358" i="1"/>
  <c r="H358" i="1"/>
  <c r="G358" i="1"/>
  <c r="L357" i="1"/>
  <c r="K357" i="1"/>
  <c r="J357" i="1"/>
  <c r="I357" i="1"/>
  <c r="H357" i="1"/>
  <c r="G357" i="1"/>
  <c r="L356" i="1"/>
  <c r="K356" i="1"/>
  <c r="J356" i="1"/>
  <c r="I356" i="1"/>
  <c r="H356" i="1"/>
  <c r="G356" i="1"/>
  <c r="L355" i="1"/>
  <c r="K355" i="1"/>
  <c r="J355" i="1"/>
  <c r="I355" i="1"/>
  <c r="H355" i="1"/>
  <c r="G355" i="1"/>
  <c r="L354" i="1"/>
  <c r="K354" i="1"/>
  <c r="J354" i="1"/>
  <c r="I354" i="1"/>
  <c r="H354" i="1"/>
  <c r="G354" i="1"/>
  <c r="L353" i="1"/>
  <c r="K353" i="1"/>
  <c r="J353" i="1"/>
  <c r="I353" i="1"/>
  <c r="H353" i="1"/>
  <c r="G353" i="1"/>
  <c r="L352" i="1"/>
  <c r="K352" i="1"/>
  <c r="J352" i="1"/>
  <c r="I352" i="1"/>
  <c r="H352" i="1"/>
  <c r="G352" i="1"/>
  <c r="L351" i="1"/>
  <c r="K351" i="1"/>
  <c r="J351" i="1"/>
  <c r="I351" i="1"/>
  <c r="H351" i="1"/>
  <c r="G351" i="1"/>
  <c r="L350" i="1"/>
  <c r="K350" i="1"/>
  <c r="J350" i="1"/>
  <c r="I350" i="1"/>
  <c r="H350" i="1"/>
  <c r="G350" i="1"/>
  <c r="L349" i="1"/>
  <c r="K349" i="1"/>
  <c r="J349" i="1"/>
  <c r="I349" i="1"/>
  <c r="H349" i="1"/>
  <c r="G349" i="1"/>
  <c r="L348" i="1"/>
  <c r="K348" i="1"/>
  <c r="J348" i="1"/>
  <c r="I348" i="1"/>
  <c r="H348" i="1"/>
  <c r="G348" i="1"/>
  <c r="L347" i="1"/>
  <c r="K347" i="1"/>
  <c r="J347" i="1"/>
  <c r="I347" i="1"/>
  <c r="H347" i="1"/>
  <c r="G347" i="1"/>
  <c r="L346" i="1"/>
  <c r="K346" i="1"/>
  <c r="J346" i="1"/>
  <c r="I346" i="1"/>
  <c r="H346" i="1"/>
  <c r="G346" i="1"/>
  <c r="L345" i="1"/>
  <c r="K345" i="1"/>
  <c r="J345" i="1"/>
  <c r="I345" i="1"/>
  <c r="H345" i="1"/>
  <c r="G345" i="1"/>
  <c r="L344" i="1"/>
  <c r="K344" i="1"/>
  <c r="J344" i="1"/>
  <c r="I344" i="1"/>
  <c r="H344" i="1"/>
  <c r="G344" i="1"/>
  <c r="L343" i="1"/>
  <c r="K343" i="1"/>
  <c r="J343" i="1"/>
  <c r="I343" i="1"/>
  <c r="H343" i="1"/>
  <c r="G343" i="1"/>
  <c r="L342" i="1"/>
  <c r="K342" i="1"/>
  <c r="J342" i="1"/>
  <c r="I342" i="1"/>
  <c r="H342" i="1"/>
  <c r="G342" i="1"/>
  <c r="L341" i="1"/>
  <c r="K341" i="1"/>
  <c r="J341" i="1"/>
  <c r="I341" i="1"/>
  <c r="H341" i="1"/>
  <c r="G341" i="1"/>
  <c r="L340" i="1"/>
  <c r="K340" i="1"/>
  <c r="J340" i="1"/>
  <c r="I340" i="1"/>
  <c r="H340" i="1"/>
  <c r="G340" i="1"/>
  <c r="L339" i="1"/>
  <c r="K339" i="1"/>
  <c r="J339" i="1"/>
  <c r="I339" i="1"/>
  <c r="H339" i="1"/>
  <c r="G339" i="1"/>
  <c r="L338" i="1"/>
  <c r="K338" i="1"/>
  <c r="J338" i="1"/>
  <c r="I338" i="1"/>
  <c r="H338" i="1"/>
  <c r="G338" i="1"/>
  <c r="L337" i="1"/>
  <c r="K337" i="1"/>
  <c r="J337" i="1"/>
  <c r="I337" i="1"/>
  <c r="H337" i="1"/>
  <c r="G337" i="1"/>
  <c r="L336" i="1"/>
  <c r="K336" i="1"/>
  <c r="J336" i="1"/>
  <c r="I336" i="1"/>
  <c r="H336" i="1"/>
  <c r="G336" i="1"/>
  <c r="L335" i="1"/>
  <c r="K335" i="1"/>
  <c r="J335" i="1"/>
  <c r="I335" i="1"/>
  <c r="H335" i="1"/>
  <c r="G335" i="1"/>
  <c r="L334" i="1"/>
  <c r="K334" i="1"/>
  <c r="J334" i="1"/>
  <c r="I334" i="1"/>
  <c r="H334" i="1"/>
  <c r="G334" i="1"/>
  <c r="L333" i="1"/>
  <c r="K333" i="1"/>
  <c r="J333" i="1"/>
  <c r="I333" i="1"/>
  <c r="H333" i="1"/>
  <c r="G333" i="1"/>
  <c r="L332" i="1"/>
  <c r="K332" i="1"/>
  <c r="J332" i="1"/>
  <c r="I332" i="1"/>
  <c r="H332" i="1"/>
  <c r="G332" i="1"/>
  <c r="L331" i="1"/>
  <c r="K331" i="1"/>
  <c r="J331" i="1"/>
  <c r="I331" i="1"/>
  <c r="H331" i="1"/>
  <c r="G331" i="1"/>
  <c r="L330" i="1"/>
  <c r="K330" i="1"/>
  <c r="J330" i="1"/>
  <c r="I330" i="1"/>
  <c r="H330" i="1"/>
  <c r="G330" i="1"/>
  <c r="L329" i="1"/>
  <c r="K329" i="1"/>
  <c r="J329" i="1"/>
  <c r="I329" i="1"/>
  <c r="H329" i="1"/>
  <c r="G329" i="1"/>
  <c r="L328" i="1"/>
  <c r="K328" i="1"/>
  <c r="J328" i="1"/>
  <c r="I328" i="1"/>
  <c r="H328" i="1"/>
  <c r="G328" i="1"/>
  <c r="L327" i="1"/>
  <c r="K327" i="1"/>
  <c r="J327" i="1"/>
  <c r="I327" i="1"/>
  <c r="H327" i="1"/>
  <c r="G327" i="1"/>
  <c r="L326" i="1"/>
  <c r="K326" i="1"/>
  <c r="J326" i="1"/>
  <c r="I326" i="1"/>
  <c r="H326" i="1"/>
  <c r="G326" i="1"/>
  <c r="L325" i="1"/>
  <c r="K325" i="1"/>
  <c r="J325" i="1"/>
  <c r="I325" i="1"/>
  <c r="H325" i="1"/>
  <c r="G325" i="1"/>
  <c r="L324" i="1"/>
  <c r="K324" i="1"/>
  <c r="J324" i="1"/>
  <c r="I324" i="1"/>
  <c r="H324" i="1"/>
  <c r="G324" i="1"/>
  <c r="L323" i="1"/>
  <c r="K323" i="1"/>
  <c r="J323" i="1"/>
  <c r="I323" i="1"/>
  <c r="H323" i="1"/>
  <c r="G323" i="1"/>
  <c r="L322" i="1"/>
  <c r="K322" i="1"/>
  <c r="J322" i="1"/>
  <c r="I322" i="1"/>
  <c r="H322" i="1"/>
  <c r="G322" i="1"/>
  <c r="L321" i="1"/>
  <c r="K321" i="1"/>
  <c r="J321" i="1"/>
  <c r="I321" i="1"/>
  <c r="H321" i="1"/>
  <c r="G321" i="1"/>
  <c r="L320" i="1"/>
  <c r="K320" i="1"/>
  <c r="J320" i="1"/>
  <c r="I320" i="1"/>
  <c r="H320" i="1"/>
  <c r="G320" i="1"/>
  <c r="L319" i="1"/>
  <c r="K319" i="1"/>
  <c r="J319" i="1"/>
  <c r="I319" i="1"/>
  <c r="H319" i="1"/>
  <c r="G319" i="1"/>
  <c r="L318" i="1"/>
  <c r="K318" i="1"/>
  <c r="J318" i="1"/>
  <c r="I318" i="1"/>
  <c r="H318" i="1"/>
  <c r="G318" i="1"/>
  <c r="L317" i="1"/>
  <c r="K317" i="1"/>
  <c r="J317" i="1"/>
  <c r="I317" i="1"/>
  <c r="H317" i="1"/>
  <c r="G317" i="1"/>
  <c r="L316" i="1"/>
  <c r="K316" i="1"/>
  <c r="J316" i="1"/>
  <c r="I316" i="1"/>
  <c r="H316" i="1"/>
  <c r="G316" i="1"/>
  <c r="L315" i="1"/>
  <c r="K315" i="1"/>
  <c r="J315" i="1"/>
  <c r="I315" i="1"/>
  <c r="H315" i="1"/>
  <c r="G315" i="1"/>
  <c r="L314" i="1"/>
  <c r="K314" i="1"/>
  <c r="J314" i="1"/>
  <c r="I314" i="1"/>
  <c r="H314" i="1"/>
  <c r="G314" i="1"/>
  <c r="L313" i="1"/>
  <c r="K313" i="1"/>
  <c r="J313" i="1"/>
  <c r="I313" i="1"/>
  <c r="H313" i="1"/>
  <c r="G313" i="1"/>
  <c r="L312" i="1"/>
  <c r="K312" i="1"/>
  <c r="J312" i="1"/>
  <c r="I312" i="1"/>
  <c r="H312" i="1"/>
  <c r="G312" i="1"/>
  <c r="L311" i="1"/>
  <c r="K311" i="1"/>
  <c r="J311" i="1"/>
  <c r="I311" i="1"/>
  <c r="H311" i="1"/>
  <c r="G311" i="1"/>
  <c r="L310" i="1"/>
  <c r="K310" i="1"/>
  <c r="J310" i="1"/>
  <c r="I310" i="1"/>
  <c r="H310" i="1"/>
  <c r="G310" i="1"/>
  <c r="L309" i="1"/>
  <c r="K309" i="1"/>
  <c r="J309" i="1"/>
  <c r="I309" i="1"/>
  <c r="H309" i="1"/>
  <c r="G309" i="1"/>
  <c r="L308" i="1"/>
  <c r="K308" i="1"/>
  <c r="J308" i="1"/>
  <c r="I308" i="1"/>
  <c r="H308" i="1"/>
  <c r="G308" i="1"/>
  <c r="L307" i="1"/>
  <c r="K307" i="1"/>
  <c r="J307" i="1"/>
  <c r="I307" i="1"/>
  <c r="H307" i="1"/>
  <c r="G307" i="1"/>
  <c r="L306" i="1"/>
  <c r="K306" i="1"/>
  <c r="J306" i="1"/>
  <c r="I306" i="1"/>
  <c r="H306" i="1"/>
  <c r="G306" i="1"/>
  <c r="L305" i="1"/>
  <c r="K305" i="1"/>
  <c r="J305" i="1"/>
  <c r="I305" i="1"/>
  <c r="H305" i="1"/>
  <c r="G305" i="1"/>
  <c r="L304" i="1"/>
  <c r="K304" i="1"/>
  <c r="J304" i="1"/>
  <c r="I304" i="1"/>
  <c r="H304" i="1"/>
  <c r="G304" i="1"/>
  <c r="L303" i="1"/>
  <c r="K303" i="1"/>
  <c r="J303" i="1"/>
  <c r="I303" i="1"/>
  <c r="H303" i="1"/>
  <c r="G303" i="1"/>
  <c r="L302" i="1"/>
  <c r="K302" i="1"/>
  <c r="J302" i="1"/>
  <c r="I302" i="1"/>
  <c r="H302" i="1"/>
  <c r="G302" i="1"/>
  <c r="L301" i="1"/>
  <c r="K301" i="1"/>
  <c r="J301" i="1"/>
  <c r="I301" i="1"/>
  <c r="H301" i="1"/>
  <c r="G301" i="1"/>
  <c r="L300" i="1"/>
  <c r="K300" i="1"/>
  <c r="J300" i="1"/>
  <c r="I300" i="1"/>
  <c r="H300" i="1"/>
  <c r="G300" i="1"/>
  <c r="L299" i="1"/>
  <c r="K299" i="1"/>
  <c r="J299" i="1"/>
  <c r="I299" i="1"/>
  <c r="H299" i="1"/>
  <c r="G299" i="1"/>
  <c r="L298" i="1"/>
  <c r="K298" i="1"/>
  <c r="J298" i="1"/>
  <c r="I298" i="1"/>
  <c r="H298" i="1"/>
  <c r="G298" i="1"/>
  <c r="L297" i="1"/>
  <c r="K297" i="1"/>
  <c r="J297" i="1"/>
  <c r="I297" i="1"/>
  <c r="H297" i="1"/>
  <c r="G297" i="1"/>
  <c r="L296" i="1"/>
  <c r="K296" i="1"/>
  <c r="J296" i="1"/>
  <c r="I296" i="1"/>
  <c r="H296" i="1"/>
  <c r="G296" i="1"/>
  <c r="L295" i="1"/>
  <c r="K295" i="1"/>
  <c r="J295" i="1"/>
  <c r="I295" i="1"/>
  <c r="H295" i="1"/>
  <c r="G295" i="1"/>
  <c r="L294" i="1"/>
  <c r="K294" i="1"/>
  <c r="J294" i="1"/>
  <c r="I294" i="1"/>
  <c r="H294" i="1"/>
  <c r="G294" i="1"/>
  <c r="L293" i="1"/>
  <c r="K293" i="1"/>
  <c r="J293" i="1"/>
  <c r="I293" i="1"/>
  <c r="H293" i="1"/>
  <c r="G293" i="1"/>
  <c r="L292" i="1"/>
  <c r="K292" i="1"/>
  <c r="J292" i="1"/>
  <c r="I292" i="1"/>
  <c r="H292" i="1"/>
  <c r="G292" i="1"/>
  <c r="L291" i="1"/>
  <c r="K291" i="1"/>
  <c r="J291" i="1"/>
  <c r="I291" i="1"/>
  <c r="H291" i="1"/>
  <c r="G291" i="1"/>
  <c r="L290" i="1"/>
  <c r="K290" i="1"/>
  <c r="J290" i="1"/>
  <c r="I290" i="1"/>
  <c r="H290" i="1"/>
  <c r="G290" i="1"/>
  <c r="L289" i="1"/>
  <c r="K289" i="1"/>
  <c r="J289" i="1"/>
  <c r="I289" i="1"/>
  <c r="H289" i="1"/>
  <c r="G289" i="1"/>
  <c r="L288" i="1"/>
  <c r="K288" i="1"/>
  <c r="J288" i="1"/>
  <c r="I288" i="1"/>
  <c r="H288" i="1"/>
  <c r="G288" i="1"/>
  <c r="L287" i="1"/>
  <c r="K287" i="1"/>
  <c r="J287" i="1"/>
  <c r="I287" i="1"/>
  <c r="H287" i="1"/>
  <c r="G287" i="1"/>
  <c r="L286" i="1"/>
  <c r="K286" i="1"/>
  <c r="J286" i="1"/>
  <c r="I286" i="1"/>
  <c r="H286" i="1"/>
  <c r="G286" i="1"/>
  <c r="L285" i="1"/>
  <c r="K285" i="1"/>
  <c r="J285" i="1"/>
  <c r="I285" i="1"/>
  <c r="H285" i="1"/>
  <c r="G285" i="1"/>
  <c r="L284" i="1"/>
  <c r="K284" i="1"/>
  <c r="J284" i="1"/>
  <c r="I284" i="1"/>
  <c r="H284" i="1"/>
  <c r="G284" i="1"/>
  <c r="L283" i="1"/>
  <c r="K283" i="1"/>
  <c r="J283" i="1"/>
  <c r="I283" i="1"/>
  <c r="H283" i="1"/>
  <c r="G283" i="1"/>
  <c r="L282" i="1"/>
  <c r="K282" i="1"/>
  <c r="J282" i="1"/>
  <c r="I282" i="1"/>
  <c r="H282" i="1"/>
  <c r="G282" i="1"/>
  <c r="L281" i="1"/>
  <c r="K281" i="1"/>
  <c r="J281" i="1"/>
  <c r="I281" i="1"/>
  <c r="H281" i="1"/>
  <c r="G281" i="1"/>
  <c r="L280" i="1"/>
  <c r="K280" i="1"/>
  <c r="J280" i="1"/>
  <c r="I280" i="1"/>
  <c r="H280" i="1"/>
  <c r="G280" i="1"/>
  <c r="L279" i="1"/>
  <c r="K279" i="1"/>
  <c r="J279" i="1"/>
  <c r="I279" i="1"/>
  <c r="H279" i="1"/>
  <c r="G279" i="1"/>
  <c r="L278" i="1"/>
  <c r="K278" i="1"/>
  <c r="J278" i="1"/>
  <c r="I278" i="1"/>
  <c r="H278" i="1"/>
  <c r="G278" i="1"/>
  <c r="L277" i="1"/>
  <c r="K277" i="1"/>
  <c r="J277" i="1"/>
  <c r="I277" i="1"/>
  <c r="H277" i="1"/>
  <c r="G277" i="1"/>
  <c r="L276" i="1"/>
  <c r="K276" i="1"/>
  <c r="J276" i="1"/>
  <c r="I276" i="1"/>
  <c r="H276" i="1"/>
  <c r="G276" i="1"/>
  <c r="L275" i="1"/>
  <c r="K275" i="1"/>
  <c r="J275" i="1"/>
  <c r="I275" i="1"/>
  <c r="H275" i="1"/>
  <c r="G275" i="1"/>
  <c r="L274" i="1"/>
  <c r="K274" i="1"/>
  <c r="J274" i="1"/>
  <c r="I274" i="1"/>
  <c r="H274" i="1"/>
  <c r="G274" i="1"/>
  <c r="L273" i="1"/>
  <c r="K273" i="1"/>
  <c r="J273" i="1"/>
  <c r="I273" i="1"/>
  <c r="H273" i="1"/>
  <c r="G273" i="1"/>
  <c r="L272" i="1"/>
  <c r="K272" i="1"/>
  <c r="J272" i="1"/>
  <c r="I272" i="1"/>
  <c r="H272" i="1"/>
  <c r="G272" i="1"/>
  <c r="L271" i="1"/>
  <c r="K271" i="1"/>
  <c r="J271" i="1"/>
  <c r="I271" i="1"/>
  <c r="H271" i="1"/>
  <c r="G271" i="1"/>
  <c r="L270" i="1"/>
  <c r="K270" i="1"/>
  <c r="J270" i="1"/>
  <c r="I270" i="1"/>
  <c r="H270" i="1"/>
  <c r="G270" i="1"/>
  <c r="L269" i="1"/>
  <c r="K269" i="1"/>
  <c r="J269" i="1"/>
  <c r="I269" i="1"/>
  <c r="H269" i="1"/>
  <c r="G269" i="1"/>
  <c r="L268" i="1"/>
  <c r="K268" i="1"/>
  <c r="J268" i="1"/>
  <c r="I268" i="1"/>
  <c r="H268" i="1"/>
  <c r="G268" i="1"/>
  <c r="L267" i="1"/>
  <c r="K267" i="1"/>
  <c r="J267" i="1"/>
  <c r="I267" i="1"/>
  <c r="H267" i="1"/>
  <c r="G267" i="1"/>
  <c r="L266" i="1"/>
  <c r="K266" i="1"/>
  <c r="J266" i="1"/>
  <c r="I266" i="1"/>
  <c r="H266" i="1"/>
  <c r="G266" i="1"/>
  <c r="L265" i="1"/>
  <c r="K265" i="1"/>
  <c r="J265" i="1"/>
  <c r="I265" i="1"/>
  <c r="H265" i="1"/>
  <c r="G265" i="1"/>
  <c r="L264" i="1"/>
  <c r="K264" i="1"/>
  <c r="J264" i="1"/>
  <c r="I264" i="1"/>
  <c r="H264" i="1"/>
  <c r="G264" i="1"/>
  <c r="L263" i="1"/>
  <c r="K263" i="1"/>
  <c r="J263" i="1"/>
  <c r="I263" i="1"/>
  <c r="H263" i="1"/>
  <c r="G263" i="1"/>
  <c r="L262" i="1"/>
  <c r="K262" i="1"/>
  <c r="J262" i="1"/>
  <c r="I262" i="1"/>
  <c r="H262" i="1"/>
  <c r="G262" i="1"/>
  <c r="L261" i="1"/>
  <c r="K261" i="1"/>
  <c r="J261" i="1"/>
  <c r="I261" i="1"/>
  <c r="H261" i="1"/>
  <c r="G261" i="1"/>
  <c r="L260" i="1"/>
  <c r="K260" i="1"/>
  <c r="J260" i="1"/>
  <c r="I260" i="1"/>
  <c r="H260" i="1"/>
  <c r="G260" i="1"/>
  <c r="L259" i="1"/>
  <c r="K259" i="1"/>
  <c r="J259" i="1"/>
  <c r="I259" i="1"/>
  <c r="H259" i="1"/>
  <c r="G259" i="1"/>
  <c r="L258" i="1"/>
  <c r="K258" i="1"/>
  <c r="J258" i="1"/>
  <c r="I258" i="1"/>
  <c r="H258" i="1"/>
  <c r="G258" i="1"/>
  <c r="L257" i="1"/>
  <c r="K257" i="1"/>
  <c r="J257" i="1"/>
  <c r="I257" i="1"/>
  <c r="H257" i="1"/>
  <c r="G257" i="1"/>
  <c r="L256" i="1"/>
  <c r="K256" i="1"/>
  <c r="J256" i="1"/>
  <c r="I256" i="1"/>
  <c r="H256" i="1"/>
  <c r="G256" i="1"/>
  <c r="L255" i="1"/>
  <c r="K255" i="1"/>
  <c r="J255" i="1"/>
  <c r="I255" i="1"/>
  <c r="H255" i="1"/>
  <c r="G255" i="1"/>
  <c r="L254" i="1"/>
  <c r="K254" i="1"/>
  <c r="J254" i="1"/>
  <c r="I254" i="1"/>
  <c r="H254" i="1"/>
  <c r="G254" i="1"/>
  <c r="L253" i="1"/>
  <c r="K253" i="1"/>
  <c r="J253" i="1"/>
  <c r="I253" i="1"/>
  <c r="H253" i="1"/>
  <c r="G253" i="1"/>
  <c r="L252" i="1"/>
  <c r="K252" i="1"/>
  <c r="J252" i="1"/>
  <c r="I252" i="1"/>
  <c r="H252" i="1"/>
  <c r="G252" i="1"/>
  <c r="L251" i="1"/>
  <c r="K251" i="1"/>
  <c r="J251" i="1"/>
  <c r="I251" i="1"/>
  <c r="H251" i="1"/>
  <c r="G251" i="1"/>
  <c r="L250" i="1"/>
  <c r="K250" i="1"/>
  <c r="J250" i="1"/>
  <c r="I250" i="1"/>
  <c r="H250" i="1"/>
  <c r="G250" i="1"/>
  <c r="L249" i="1"/>
  <c r="K249" i="1"/>
  <c r="J249" i="1"/>
  <c r="I249" i="1"/>
  <c r="H249" i="1"/>
  <c r="G249" i="1"/>
  <c r="L248" i="1"/>
  <c r="K248" i="1"/>
  <c r="J248" i="1"/>
  <c r="I248" i="1"/>
  <c r="H248" i="1"/>
  <c r="G248" i="1"/>
  <c r="L247" i="1"/>
  <c r="K247" i="1"/>
  <c r="J247" i="1"/>
  <c r="I247" i="1"/>
  <c r="H247" i="1"/>
  <c r="G247" i="1"/>
  <c r="L246" i="1"/>
  <c r="K246" i="1"/>
  <c r="J246" i="1"/>
  <c r="I246" i="1"/>
  <c r="H246" i="1"/>
  <c r="G246" i="1"/>
  <c r="L245" i="1"/>
  <c r="K245" i="1"/>
  <c r="J245" i="1"/>
  <c r="I245" i="1"/>
  <c r="H245" i="1"/>
  <c r="G245" i="1"/>
  <c r="L244" i="1"/>
  <c r="K244" i="1"/>
  <c r="J244" i="1"/>
  <c r="I244" i="1"/>
  <c r="H244" i="1"/>
  <c r="G244" i="1"/>
  <c r="L243" i="1"/>
  <c r="K243" i="1"/>
  <c r="J243" i="1"/>
  <c r="I243" i="1"/>
  <c r="H243" i="1"/>
  <c r="G243" i="1"/>
  <c r="L242" i="1"/>
  <c r="K242" i="1"/>
  <c r="J242" i="1"/>
  <c r="I242" i="1"/>
  <c r="H242" i="1"/>
  <c r="G242" i="1"/>
  <c r="L241" i="1"/>
  <c r="K241" i="1"/>
  <c r="J241" i="1"/>
  <c r="I241" i="1"/>
  <c r="H241" i="1"/>
  <c r="G241" i="1"/>
  <c r="L240" i="1"/>
  <c r="K240" i="1"/>
  <c r="J240" i="1"/>
  <c r="I240" i="1"/>
  <c r="H240" i="1"/>
  <c r="G240" i="1"/>
  <c r="L239" i="1"/>
  <c r="K239" i="1"/>
  <c r="J239" i="1"/>
  <c r="I239" i="1"/>
  <c r="H239" i="1"/>
  <c r="G239" i="1"/>
  <c r="L238" i="1"/>
  <c r="K238" i="1"/>
  <c r="J238" i="1"/>
  <c r="I238" i="1"/>
  <c r="H238" i="1"/>
  <c r="G238" i="1"/>
  <c r="L237" i="1"/>
  <c r="K237" i="1"/>
  <c r="J237" i="1"/>
  <c r="I237" i="1"/>
  <c r="H237" i="1"/>
  <c r="G237" i="1"/>
  <c r="L236" i="1"/>
  <c r="K236" i="1"/>
  <c r="J236" i="1"/>
  <c r="I236" i="1"/>
  <c r="H236" i="1"/>
  <c r="G236" i="1"/>
  <c r="L235" i="1"/>
  <c r="K235" i="1"/>
  <c r="J235" i="1"/>
  <c r="I235" i="1"/>
  <c r="H235" i="1"/>
  <c r="G235" i="1"/>
  <c r="L234" i="1"/>
  <c r="K234" i="1"/>
  <c r="J234" i="1"/>
  <c r="I234" i="1"/>
  <c r="H234" i="1"/>
  <c r="G234" i="1"/>
  <c r="L233" i="1"/>
  <c r="K233" i="1"/>
  <c r="J233" i="1"/>
  <c r="I233" i="1"/>
  <c r="H233" i="1"/>
  <c r="G233" i="1"/>
  <c r="L232" i="1"/>
  <c r="K232" i="1"/>
  <c r="J232" i="1"/>
  <c r="I232" i="1"/>
  <c r="H232" i="1"/>
  <c r="G232" i="1"/>
  <c r="L231" i="1"/>
  <c r="K231" i="1"/>
  <c r="J231" i="1"/>
  <c r="I231" i="1"/>
  <c r="H231" i="1"/>
  <c r="G231" i="1"/>
  <c r="L230" i="1"/>
  <c r="K230" i="1"/>
  <c r="J230" i="1"/>
  <c r="I230" i="1"/>
  <c r="H230" i="1"/>
  <c r="G230" i="1"/>
  <c r="L229" i="1"/>
  <c r="K229" i="1"/>
  <c r="J229" i="1"/>
  <c r="I229" i="1"/>
  <c r="H229" i="1"/>
  <c r="G229" i="1"/>
  <c r="L228" i="1"/>
  <c r="K228" i="1"/>
  <c r="J228" i="1"/>
  <c r="I228" i="1"/>
  <c r="H228" i="1"/>
  <c r="G228" i="1"/>
  <c r="L227" i="1"/>
  <c r="K227" i="1"/>
  <c r="J227" i="1"/>
  <c r="I227" i="1"/>
  <c r="H227" i="1"/>
  <c r="G227" i="1"/>
  <c r="L226" i="1"/>
  <c r="K226" i="1"/>
  <c r="J226" i="1"/>
  <c r="I226" i="1"/>
  <c r="H226" i="1"/>
  <c r="G226" i="1"/>
  <c r="L225" i="1"/>
  <c r="K225" i="1"/>
  <c r="J225" i="1"/>
  <c r="I225" i="1"/>
  <c r="H225" i="1"/>
  <c r="G225" i="1"/>
  <c r="L224" i="1"/>
  <c r="K224" i="1"/>
  <c r="J224" i="1"/>
  <c r="I224" i="1"/>
  <c r="H224" i="1"/>
  <c r="G224" i="1"/>
  <c r="L223" i="1"/>
  <c r="K223" i="1"/>
  <c r="J223" i="1"/>
  <c r="I223" i="1"/>
  <c r="H223" i="1"/>
  <c r="G223" i="1"/>
  <c r="L222" i="1"/>
  <c r="K222" i="1"/>
  <c r="J222" i="1"/>
  <c r="I222" i="1"/>
  <c r="H222" i="1"/>
  <c r="G222" i="1"/>
  <c r="L221" i="1"/>
  <c r="K221" i="1"/>
  <c r="J221" i="1"/>
  <c r="I221" i="1"/>
  <c r="H221" i="1"/>
  <c r="G221" i="1"/>
  <c r="L220" i="1"/>
  <c r="K220" i="1"/>
  <c r="J220" i="1"/>
  <c r="I220" i="1"/>
  <c r="H220" i="1"/>
  <c r="G220" i="1"/>
  <c r="L219" i="1"/>
  <c r="K219" i="1"/>
  <c r="J219" i="1"/>
  <c r="I219" i="1"/>
  <c r="H219" i="1"/>
  <c r="G219" i="1"/>
  <c r="L218" i="1"/>
  <c r="K218" i="1"/>
  <c r="J218" i="1"/>
  <c r="I218" i="1"/>
  <c r="H218" i="1"/>
  <c r="G218" i="1"/>
  <c r="L217" i="1"/>
  <c r="K217" i="1"/>
  <c r="J217" i="1"/>
  <c r="I217" i="1"/>
  <c r="H217" i="1"/>
  <c r="G217" i="1"/>
  <c r="L216" i="1"/>
  <c r="K216" i="1"/>
  <c r="J216" i="1"/>
  <c r="I216" i="1"/>
  <c r="H216" i="1"/>
  <c r="G216" i="1"/>
  <c r="L215" i="1"/>
  <c r="K215" i="1"/>
  <c r="J215" i="1"/>
  <c r="I215" i="1"/>
  <c r="H215" i="1"/>
  <c r="G215" i="1"/>
  <c r="L214" i="1"/>
  <c r="K214" i="1"/>
  <c r="J214" i="1"/>
  <c r="I214" i="1"/>
  <c r="H214" i="1"/>
  <c r="G214" i="1"/>
  <c r="L213" i="1"/>
  <c r="K213" i="1"/>
  <c r="J213" i="1"/>
  <c r="I213" i="1"/>
  <c r="H213" i="1"/>
  <c r="G213" i="1"/>
  <c r="L212" i="1"/>
  <c r="K212" i="1"/>
  <c r="J212" i="1"/>
  <c r="I212" i="1"/>
  <c r="H212" i="1"/>
  <c r="G212" i="1"/>
  <c r="L211" i="1"/>
  <c r="K211" i="1"/>
  <c r="J211" i="1"/>
  <c r="I211" i="1"/>
  <c r="H211" i="1"/>
  <c r="G211" i="1"/>
  <c r="L210" i="1"/>
  <c r="K210" i="1"/>
  <c r="J210" i="1"/>
  <c r="I210" i="1"/>
  <c r="H210" i="1"/>
  <c r="G210" i="1"/>
  <c r="L209" i="1"/>
  <c r="K209" i="1"/>
  <c r="J209" i="1"/>
  <c r="I209" i="1"/>
  <c r="H209" i="1"/>
  <c r="G209" i="1"/>
  <c r="L208" i="1"/>
  <c r="K208" i="1"/>
  <c r="J208" i="1"/>
  <c r="I208" i="1"/>
  <c r="H208" i="1"/>
  <c r="G208" i="1"/>
  <c r="L207" i="1"/>
  <c r="K207" i="1"/>
  <c r="J207" i="1"/>
  <c r="I207" i="1"/>
  <c r="H207" i="1"/>
  <c r="G207" i="1"/>
  <c r="L206" i="1"/>
  <c r="K206" i="1"/>
  <c r="J206" i="1"/>
  <c r="I206" i="1"/>
  <c r="H206" i="1"/>
  <c r="G206" i="1"/>
  <c r="L205" i="1"/>
  <c r="K205" i="1"/>
  <c r="J205" i="1"/>
  <c r="I205" i="1"/>
  <c r="H205" i="1"/>
  <c r="G205" i="1"/>
  <c r="L204" i="1"/>
  <c r="K204" i="1"/>
  <c r="J204" i="1"/>
  <c r="I204" i="1"/>
  <c r="H204" i="1"/>
  <c r="G204" i="1"/>
  <c r="L203" i="1"/>
  <c r="K203" i="1"/>
  <c r="J203" i="1"/>
  <c r="I203" i="1"/>
  <c r="H203" i="1"/>
  <c r="G203" i="1"/>
  <c r="L202" i="1"/>
  <c r="K202" i="1"/>
  <c r="J202" i="1"/>
  <c r="I202" i="1"/>
  <c r="H202" i="1"/>
  <c r="G202" i="1"/>
  <c r="L201" i="1"/>
  <c r="K201" i="1"/>
  <c r="J201" i="1"/>
  <c r="I201" i="1"/>
  <c r="H201" i="1"/>
  <c r="G201" i="1"/>
  <c r="L200" i="1"/>
  <c r="K200" i="1"/>
  <c r="J200" i="1"/>
  <c r="I200" i="1"/>
  <c r="H200" i="1"/>
  <c r="G200" i="1"/>
  <c r="L199" i="1"/>
  <c r="K199" i="1"/>
  <c r="J199" i="1"/>
  <c r="I199" i="1"/>
  <c r="H199" i="1"/>
  <c r="G199" i="1"/>
  <c r="L198" i="1"/>
  <c r="K198" i="1"/>
  <c r="J198" i="1"/>
  <c r="I198" i="1"/>
  <c r="H198" i="1"/>
  <c r="G198" i="1"/>
  <c r="L197" i="1"/>
  <c r="K197" i="1"/>
  <c r="J197" i="1"/>
  <c r="I197" i="1"/>
  <c r="H197" i="1"/>
  <c r="G197" i="1"/>
  <c r="L196" i="1"/>
  <c r="K196" i="1"/>
  <c r="J196" i="1"/>
  <c r="I196" i="1"/>
  <c r="H196" i="1"/>
  <c r="G196" i="1"/>
  <c r="L195" i="1"/>
  <c r="K195" i="1"/>
  <c r="J195" i="1"/>
  <c r="I195" i="1"/>
  <c r="H195" i="1"/>
  <c r="G195" i="1"/>
  <c r="L194" i="1"/>
  <c r="K194" i="1"/>
  <c r="J194" i="1"/>
  <c r="I194" i="1"/>
  <c r="H194" i="1"/>
  <c r="G194" i="1"/>
  <c r="L193" i="1"/>
  <c r="K193" i="1"/>
  <c r="J193" i="1"/>
  <c r="I193" i="1"/>
  <c r="H193" i="1"/>
  <c r="G193" i="1"/>
  <c r="L192" i="1"/>
  <c r="K192" i="1"/>
  <c r="J192" i="1"/>
  <c r="I192" i="1"/>
  <c r="H192" i="1"/>
  <c r="G192" i="1"/>
  <c r="L191" i="1"/>
  <c r="K191" i="1"/>
  <c r="J191" i="1"/>
  <c r="I191" i="1"/>
  <c r="H191" i="1"/>
  <c r="G191" i="1"/>
  <c r="L190" i="1"/>
  <c r="K190" i="1"/>
  <c r="J190" i="1"/>
  <c r="I190" i="1"/>
  <c r="H190" i="1"/>
  <c r="G190" i="1"/>
  <c r="L189" i="1"/>
  <c r="K189" i="1"/>
  <c r="J189" i="1"/>
  <c r="I189" i="1"/>
  <c r="H189" i="1"/>
  <c r="G189" i="1"/>
  <c r="L188" i="1"/>
  <c r="K188" i="1"/>
  <c r="J188" i="1"/>
  <c r="I188" i="1"/>
  <c r="H188" i="1"/>
  <c r="G188" i="1"/>
  <c r="L187" i="1"/>
  <c r="K187" i="1"/>
  <c r="J187" i="1"/>
  <c r="I187" i="1"/>
  <c r="H187" i="1"/>
  <c r="G187" i="1"/>
  <c r="L186" i="1"/>
  <c r="K186" i="1"/>
  <c r="J186" i="1"/>
  <c r="I186" i="1"/>
  <c r="H186" i="1"/>
  <c r="G186" i="1"/>
  <c r="L185" i="1"/>
  <c r="K185" i="1"/>
  <c r="J185" i="1"/>
  <c r="I185" i="1"/>
  <c r="H185" i="1"/>
  <c r="G185" i="1"/>
  <c r="L184" i="1"/>
  <c r="K184" i="1"/>
  <c r="J184" i="1"/>
  <c r="I184" i="1"/>
  <c r="H184" i="1"/>
  <c r="G184" i="1"/>
  <c r="L183" i="1"/>
  <c r="K183" i="1"/>
  <c r="J183" i="1"/>
  <c r="I183" i="1"/>
  <c r="H183" i="1"/>
  <c r="G183" i="1"/>
  <c r="L182" i="1"/>
  <c r="K182" i="1"/>
  <c r="J182" i="1"/>
  <c r="I182" i="1"/>
  <c r="H182" i="1"/>
  <c r="G182" i="1"/>
  <c r="L181" i="1"/>
  <c r="K181" i="1"/>
  <c r="J181" i="1"/>
  <c r="I181" i="1"/>
  <c r="H181" i="1"/>
  <c r="G181" i="1"/>
  <c r="L180" i="1"/>
  <c r="K180" i="1"/>
  <c r="J180" i="1"/>
  <c r="I180" i="1"/>
  <c r="H180" i="1"/>
  <c r="G180" i="1"/>
  <c r="L179" i="1"/>
  <c r="K179" i="1"/>
  <c r="J179" i="1"/>
  <c r="I179" i="1"/>
  <c r="H179" i="1"/>
  <c r="G179" i="1"/>
  <c r="L178" i="1"/>
  <c r="K178" i="1"/>
  <c r="J178" i="1"/>
  <c r="I178" i="1"/>
  <c r="H178" i="1"/>
  <c r="G178" i="1"/>
  <c r="L177" i="1"/>
  <c r="K177" i="1"/>
  <c r="J177" i="1"/>
  <c r="I177" i="1"/>
  <c r="H177" i="1"/>
  <c r="G177" i="1"/>
  <c r="L176" i="1"/>
  <c r="K176" i="1"/>
  <c r="J176" i="1"/>
  <c r="I176" i="1"/>
  <c r="H176" i="1"/>
  <c r="G176" i="1"/>
  <c r="L175" i="1"/>
  <c r="K175" i="1"/>
  <c r="J175" i="1"/>
  <c r="I175" i="1"/>
  <c r="H175" i="1"/>
  <c r="G175" i="1"/>
  <c r="L174" i="1"/>
  <c r="K174" i="1"/>
  <c r="J174" i="1"/>
  <c r="I174" i="1"/>
  <c r="H174" i="1"/>
  <c r="G174" i="1"/>
  <c r="L173" i="1"/>
  <c r="K173" i="1"/>
  <c r="J173" i="1"/>
  <c r="I173" i="1"/>
  <c r="H173" i="1"/>
  <c r="G173" i="1"/>
  <c r="L172" i="1"/>
  <c r="K172" i="1"/>
  <c r="J172" i="1"/>
  <c r="I172" i="1"/>
  <c r="H172" i="1"/>
  <c r="G172" i="1"/>
  <c r="L171" i="1"/>
  <c r="K171" i="1"/>
  <c r="J171" i="1"/>
  <c r="I171" i="1"/>
  <c r="H171" i="1"/>
  <c r="G171" i="1"/>
  <c r="L170" i="1"/>
  <c r="K170" i="1"/>
  <c r="J170" i="1"/>
  <c r="I170" i="1"/>
  <c r="H170" i="1"/>
  <c r="G170" i="1"/>
  <c r="L169" i="1"/>
  <c r="K169" i="1"/>
  <c r="J169" i="1"/>
  <c r="I169" i="1"/>
  <c r="H169" i="1"/>
  <c r="G169" i="1"/>
  <c r="L168" i="1"/>
  <c r="K168" i="1"/>
  <c r="J168" i="1"/>
  <c r="I168" i="1"/>
  <c r="H168" i="1"/>
  <c r="G168" i="1"/>
  <c r="L167" i="1"/>
  <c r="K167" i="1"/>
  <c r="J167" i="1"/>
  <c r="I167" i="1"/>
  <c r="H167" i="1"/>
  <c r="G167" i="1"/>
  <c r="L166" i="1"/>
  <c r="K166" i="1"/>
  <c r="J166" i="1"/>
  <c r="I166" i="1"/>
  <c r="H166" i="1"/>
  <c r="G166" i="1"/>
  <c r="L165" i="1"/>
  <c r="K165" i="1"/>
  <c r="J165" i="1"/>
  <c r="I165" i="1"/>
  <c r="H165" i="1"/>
  <c r="G165" i="1"/>
  <c r="L164" i="1"/>
  <c r="K164" i="1"/>
  <c r="J164" i="1"/>
  <c r="I164" i="1"/>
  <c r="H164" i="1"/>
  <c r="G164" i="1"/>
  <c r="L163" i="1"/>
  <c r="K163" i="1"/>
  <c r="J163" i="1"/>
  <c r="I163" i="1"/>
  <c r="H163" i="1"/>
  <c r="G163" i="1"/>
  <c r="L162" i="1"/>
  <c r="K162" i="1"/>
  <c r="J162" i="1"/>
  <c r="I162" i="1"/>
  <c r="H162" i="1"/>
  <c r="G162" i="1"/>
  <c r="L161" i="1"/>
  <c r="K161" i="1"/>
  <c r="J161" i="1"/>
  <c r="I161" i="1"/>
  <c r="H161" i="1"/>
  <c r="G161" i="1"/>
  <c r="L160" i="1"/>
  <c r="K160" i="1"/>
  <c r="J160" i="1"/>
  <c r="I160" i="1"/>
  <c r="H160" i="1"/>
  <c r="G160" i="1"/>
  <c r="L159" i="1"/>
  <c r="K159" i="1"/>
  <c r="J159" i="1"/>
  <c r="I159" i="1"/>
  <c r="H159" i="1"/>
  <c r="G159" i="1"/>
  <c r="L158" i="1"/>
  <c r="K158" i="1"/>
  <c r="J158" i="1"/>
  <c r="I158" i="1"/>
  <c r="H158" i="1"/>
  <c r="G158" i="1"/>
  <c r="L157" i="1"/>
  <c r="K157" i="1"/>
  <c r="J157" i="1"/>
  <c r="I157" i="1"/>
  <c r="H157" i="1"/>
  <c r="G157" i="1"/>
  <c r="L156" i="1"/>
  <c r="K156" i="1"/>
  <c r="J156" i="1"/>
  <c r="I156" i="1"/>
  <c r="H156" i="1"/>
  <c r="G156" i="1"/>
  <c r="L155" i="1"/>
  <c r="K155" i="1"/>
  <c r="J155" i="1"/>
  <c r="I155" i="1"/>
  <c r="H155" i="1"/>
  <c r="G155" i="1"/>
  <c r="L154" i="1"/>
  <c r="K154" i="1"/>
  <c r="J154" i="1"/>
  <c r="I154" i="1"/>
  <c r="H154" i="1"/>
  <c r="G154" i="1"/>
  <c r="L153" i="1"/>
  <c r="K153" i="1"/>
  <c r="J153" i="1"/>
  <c r="I153" i="1"/>
  <c r="H153" i="1"/>
  <c r="G153" i="1"/>
  <c r="L152" i="1"/>
  <c r="K152" i="1"/>
  <c r="J152" i="1"/>
  <c r="I152" i="1"/>
  <c r="H152" i="1"/>
  <c r="G152" i="1"/>
  <c r="L151" i="1"/>
  <c r="K151" i="1"/>
  <c r="J151" i="1"/>
  <c r="I151" i="1"/>
  <c r="H151" i="1"/>
  <c r="G151" i="1"/>
  <c r="L150" i="1"/>
  <c r="K150" i="1"/>
  <c r="J150" i="1"/>
  <c r="I150" i="1"/>
  <c r="H150" i="1"/>
  <c r="G150" i="1"/>
  <c r="L149" i="1"/>
  <c r="K149" i="1"/>
  <c r="J149" i="1"/>
  <c r="I149" i="1"/>
  <c r="H149" i="1"/>
  <c r="G149" i="1"/>
  <c r="L148" i="1"/>
  <c r="K148" i="1"/>
  <c r="J148" i="1"/>
  <c r="I148" i="1"/>
  <c r="H148" i="1"/>
  <c r="G148" i="1"/>
  <c r="L147" i="1"/>
  <c r="K147" i="1"/>
  <c r="J147" i="1"/>
  <c r="I147" i="1"/>
  <c r="H147" i="1"/>
  <c r="G147" i="1"/>
  <c r="L146" i="1"/>
  <c r="K146" i="1"/>
  <c r="J146" i="1"/>
  <c r="I146" i="1"/>
  <c r="H146" i="1"/>
  <c r="G146" i="1"/>
  <c r="L145" i="1"/>
  <c r="K145" i="1"/>
  <c r="J145" i="1"/>
  <c r="I145" i="1"/>
  <c r="H145" i="1"/>
  <c r="G145" i="1"/>
  <c r="L144" i="1"/>
  <c r="K144" i="1"/>
  <c r="J144" i="1"/>
  <c r="I144" i="1"/>
  <c r="H144" i="1"/>
  <c r="G144" i="1"/>
  <c r="L143" i="1"/>
  <c r="K143" i="1"/>
  <c r="J143" i="1"/>
  <c r="I143" i="1"/>
  <c r="H143" i="1"/>
  <c r="G143" i="1"/>
  <c r="L142" i="1"/>
  <c r="K142" i="1"/>
  <c r="J142" i="1"/>
  <c r="I142" i="1"/>
  <c r="H142" i="1"/>
  <c r="G142" i="1"/>
  <c r="L141" i="1"/>
  <c r="K141" i="1"/>
  <c r="J141" i="1"/>
  <c r="I141" i="1"/>
  <c r="H141" i="1"/>
  <c r="G141" i="1"/>
  <c r="L140" i="1"/>
  <c r="K140" i="1"/>
  <c r="J140" i="1"/>
  <c r="I140" i="1"/>
  <c r="H140" i="1"/>
  <c r="G140" i="1"/>
  <c r="L139" i="1"/>
  <c r="K139" i="1"/>
  <c r="J139" i="1"/>
  <c r="I139" i="1"/>
  <c r="H139" i="1"/>
  <c r="G139" i="1"/>
  <c r="L138" i="1"/>
  <c r="K138" i="1"/>
  <c r="J138" i="1"/>
  <c r="I138" i="1"/>
  <c r="H138" i="1"/>
  <c r="G138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130" i="1"/>
  <c r="K130" i="1"/>
  <c r="J130" i="1"/>
  <c r="I130" i="1"/>
  <c r="H130" i="1"/>
  <c r="G130" i="1"/>
  <c r="L129" i="1"/>
  <c r="K129" i="1"/>
  <c r="J129" i="1"/>
  <c r="I129" i="1"/>
  <c r="H129" i="1"/>
  <c r="G129" i="1"/>
  <c r="L128" i="1"/>
  <c r="K128" i="1"/>
  <c r="J128" i="1"/>
  <c r="I128" i="1"/>
  <c r="H128" i="1"/>
  <c r="G128" i="1"/>
  <c r="L127" i="1"/>
  <c r="K127" i="1"/>
  <c r="J127" i="1"/>
  <c r="I127" i="1"/>
  <c r="H127" i="1"/>
  <c r="G127" i="1"/>
  <c r="L126" i="1"/>
  <c r="K126" i="1"/>
  <c r="J126" i="1"/>
  <c r="I126" i="1"/>
  <c r="H126" i="1"/>
  <c r="G126" i="1"/>
  <c r="L125" i="1"/>
  <c r="K125" i="1"/>
  <c r="J125" i="1"/>
  <c r="I125" i="1"/>
  <c r="H125" i="1"/>
  <c r="G125" i="1"/>
  <c r="L124" i="1"/>
  <c r="K124" i="1"/>
  <c r="J124" i="1"/>
  <c r="I124" i="1"/>
  <c r="H124" i="1"/>
  <c r="G124" i="1"/>
  <c r="L123" i="1"/>
  <c r="K123" i="1"/>
  <c r="J123" i="1"/>
  <c r="I123" i="1"/>
  <c r="H123" i="1"/>
  <c r="G123" i="1"/>
  <c r="L122" i="1"/>
  <c r="K122" i="1"/>
  <c r="J122" i="1"/>
  <c r="I122" i="1"/>
  <c r="H122" i="1"/>
  <c r="G122" i="1"/>
  <c r="L121" i="1"/>
  <c r="K121" i="1"/>
  <c r="J121" i="1"/>
  <c r="I121" i="1"/>
  <c r="H121" i="1"/>
  <c r="G121" i="1"/>
  <c r="L120" i="1"/>
  <c r="K120" i="1"/>
  <c r="J120" i="1"/>
  <c r="I120" i="1"/>
  <c r="H120" i="1"/>
  <c r="G120" i="1"/>
  <c r="L119" i="1"/>
  <c r="K119" i="1"/>
  <c r="J119" i="1"/>
  <c r="I119" i="1"/>
  <c r="H119" i="1"/>
  <c r="G119" i="1"/>
  <c r="L118" i="1"/>
  <c r="K118" i="1"/>
  <c r="J118" i="1"/>
  <c r="I118" i="1"/>
  <c r="H118" i="1"/>
  <c r="G118" i="1"/>
  <c r="L117" i="1"/>
  <c r="K117" i="1"/>
  <c r="J117" i="1"/>
  <c r="I117" i="1"/>
  <c r="H117" i="1"/>
  <c r="G117" i="1"/>
  <c r="L116" i="1"/>
  <c r="K116" i="1"/>
  <c r="J116" i="1"/>
  <c r="I116" i="1"/>
  <c r="H116" i="1"/>
  <c r="G116" i="1"/>
  <c r="L115" i="1"/>
  <c r="K115" i="1"/>
  <c r="J115" i="1"/>
  <c r="I115" i="1"/>
  <c r="H115" i="1"/>
  <c r="G115" i="1"/>
  <c r="L114" i="1"/>
  <c r="K114" i="1"/>
  <c r="J114" i="1"/>
  <c r="I114" i="1"/>
  <c r="H114" i="1"/>
  <c r="G114" i="1"/>
  <c r="L113" i="1"/>
  <c r="K113" i="1"/>
  <c r="J113" i="1"/>
  <c r="I113" i="1"/>
  <c r="H113" i="1"/>
  <c r="G113" i="1"/>
  <c r="L112" i="1"/>
  <c r="K112" i="1"/>
  <c r="J112" i="1"/>
  <c r="I112" i="1"/>
  <c r="H112" i="1"/>
  <c r="G112" i="1"/>
  <c r="L111" i="1"/>
  <c r="K111" i="1"/>
  <c r="J111" i="1"/>
  <c r="I111" i="1"/>
  <c r="H111" i="1"/>
  <c r="G111" i="1"/>
  <c r="L110" i="1"/>
  <c r="K110" i="1"/>
  <c r="J110" i="1"/>
  <c r="I110" i="1"/>
  <c r="H110" i="1"/>
  <c r="G110" i="1"/>
  <c r="L109" i="1"/>
  <c r="K109" i="1"/>
  <c r="J109" i="1"/>
  <c r="I109" i="1"/>
  <c r="H109" i="1"/>
  <c r="G109" i="1"/>
  <c r="L108" i="1"/>
  <c r="K108" i="1"/>
  <c r="J108" i="1"/>
  <c r="I108" i="1"/>
  <c r="H108" i="1"/>
  <c r="G108" i="1"/>
  <c r="L107" i="1"/>
  <c r="K107" i="1"/>
  <c r="J107" i="1"/>
  <c r="I107" i="1"/>
  <c r="H107" i="1"/>
  <c r="G107" i="1"/>
  <c r="L106" i="1"/>
  <c r="K106" i="1"/>
  <c r="J106" i="1"/>
  <c r="I106" i="1"/>
  <c r="H106" i="1"/>
  <c r="G106" i="1"/>
  <c r="L105" i="1"/>
  <c r="K105" i="1"/>
  <c r="J105" i="1"/>
  <c r="I105" i="1"/>
  <c r="H105" i="1"/>
  <c r="G105" i="1"/>
  <c r="L104" i="1"/>
  <c r="K104" i="1"/>
  <c r="J104" i="1"/>
  <c r="I104" i="1"/>
  <c r="H104" i="1"/>
  <c r="G104" i="1"/>
  <c r="L103" i="1"/>
  <c r="K103" i="1"/>
  <c r="J103" i="1"/>
  <c r="I103" i="1"/>
  <c r="H103" i="1"/>
  <c r="G103" i="1"/>
  <c r="L102" i="1"/>
  <c r="K102" i="1"/>
  <c r="J102" i="1"/>
  <c r="I102" i="1"/>
  <c r="H102" i="1"/>
  <c r="G102" i="1"/>
  <c r="L101" i="1"/>
  <c r="K101" i="1"/>
  <c r="J101" i="1"/>
  <c r="I101" i="1"/>
  <c r="H101" i="1"/>
  <c r="G101" i="1"/>
  <c r="L100" i="1"/>
  <c r="K100" i="1"/>
  <c r="J100" i="1"/>
  <c r="I100" i="1"/>
  <c r="H100" i="1"/>
  <c r="G100" i="1"/>
  <c r="L99" i="1"/>
  <c r="K99" i="1"/>
  <c r="J99" i="1"/>
  <c r="I99" i="1"/>
  <c r="H99" i="1"/>
  <c r="G99" i="1"/>
  <c r="L98" i="1"/>
  <c r="K98" i="1"/>
  <c r="J98" i="1"/>
  <c r="I98" i="1"/>
  <c r="H98" i="1"/>
  <c r="G98" i="1"/>
  <c r="L97" i="1"/>
  <c r="K97" i="1"/>
  <c r="J97" i="1"/>
  <c r="I97" i="1"/>
  <c r="H97" i="1"/>
  <c r="G97" i="1"/>
  <c r="L96" i="1"/>
  <c r="K96" i="1"/>
  <c r="J96" i="1"/>
  <c r="I96" i="1"/>
  <c r="H96" i="1"/>
  <c r="G96" i="1"/>
  <c r="L95" i="1"/>
  <c r="K95" i="1"/>
  <c r="J95" i="1"/>
  <c r="I95" i="1"/>
  <c r="H95" i="1"/>
  <c r="G95" i="1"/>
  <c r="L94" i="1"/>
  <c r="K94" i="1"/>
  <c r="J94" i="1"/>
  <c r="I94" i="1"/>
  <c r="H94" i="1"/>
  <c r="G94" i="1"/>
  <c r="L93" i="1"/>
  <c r="K93" i="1"/>
  <c r="J93" i="1"/>
  <c r="I93" i="1"/>
  <c r="H93" i="1"/>
  <c r="G93" i="1"/>
  <c r="L92" i="1"/>
  <c r="K92" i="1"/>
  <c r="J92" i="1"/>
  <c r="I92" i="1"/>
  <c r="H92" i="1"/>
  <c r="G92" i="1"/>
  <c r="L91" i="1"/>
  <c r="K91" i="1"/>
  <c r="J91" i="1"/>
  <c r="I91" i="1"/>
  <c r="H91" i="1"/>
  <c r="G91" i="1"/>
  <c r="L90" i="1"/>
  <c r="K90" i="1"/>
  <c r="J90" i="1"/>
  <c r="I90" i="1"/>
  <c r="H90" i="1"/>
  <c r="G90" i="1"/>
  <c r="L89" i="1"/>
  <c r="K89" i="1"/>
  <c r="J89" i="1"/>
  <c r="I89" i="1"/>
  <c r="H89" i="1"/>
  <c r="G89" i="1"/>
  <c r="L88" i="1"/>
  <c r="K88" i="1"/>
  <c r="J88" i="1"/>
  <c r="I88" i="1"/>
  <c r="H88" i="1"/>
  <c r="G88" i="1"/>
  <c r="L87" i="1"/>
  <c r="K87" i="1"/>
  <c r="J87" i="1"/>
  <c r="I87" i="1"/>
  <c r="H87" i="1"/>
  <c r="G87" i="1"/>
  <c r="L86" i="1"/>
  <c r="K86" i="1"/>
  <c r="J86" i="1"/>
  <c r="I86" i="1"/>
  <c r="H86" i="1"/>
  <c r="G86" i="1"/>
  <c r="L85" i="1"/>
  <c r="K85" i="1"/>
  <c r="J85" i="1"/>
  <c r="I85" i="1"/>
  <c r="H85" i="1"/>
  <c r="G85" i="1"/>
  <c r="L84" i="1"/>
  <c r="K84" i="1"/>
  <c r="J84" i="1"/>
  <c r="I84" i="1"/>
  <c r="H84" i="1"/>
  <c r="G84" i="1"/>
  <c r="L83" i="1"/>
  <c r="K83" i="1"/>
  <c r="J83" i="1"/>
  <c r="I83" i="1"/>
  <c r="H83" i="1"/>
  <c r="G83" i="1"/>
  <c r="L82" i="1"/>
  <c r="K82" i="1"/>
  <c r="J82" i="1"/>
  <c r="I82" i="1"/>
  <c r="H82" i="1"/>
  <c r="G82" i="1"/>
  <c r="L81" i="1"/>
  <c r="K81" i="1"/>
  <c r="J81" i="1"/>
  <c r="I81" i="1"/>
  <c r="H81" i="1"/>
  <c r="G81" i="1"/>
  <c r="L80" i="1"/>
  <c r="K80" i="1"/>
  <c r="J80" i="1"/>
  <c r="I80" i="1"/>
  <c r="H80" i="1"/>
  <c r="G80" i="1"/>
  <c r="L79" i="1"/>
  <c r="K79" i="1"/>
  <c r="J79" i="1"/>
  <c r="I79" i="1"/>
  <c r="H79" i="1"/>
  <c r="G79" i="1"/>
  <c r="L78" i="1"/>
  <c r="K78" i="1"/>
  <c r="J78" i="1"/>
  <c r="I78" i="1"/>
  <c r="H78" i="1"/>
  <c r="G78" i="1"/>
  <c r="L77" i="1"/>
  <c r="K77" i="1"/>
  <c r="J77" i="1"/>
  <c r="I77" i="1"/>
  <c r="H77" i="1"/>
  <c r="G77" i="1"/>
  <c r="L76" i="1"/>
  <c r="K76" i="1"/>
  <c r="J76" i="1"/>
  <c r="I76" i="1"/>
  <c r="H76" i="1"/>
  <c r="G76" i="1"/>
  <c r="L75" i="1"/>
  <c r="K75" i="1"/>
  <c r="J75" i="1"/>
  <c r="I75" i="1"/>
  <c r="H75" i="1"/>
  <c r="G75" i="1"/>
  <c r="L74" i="1"/>
  <c r="K74" i="1"/>
  <c r="J74" i="1"/>
  <c r="I74" i="1"/>
  <c r="H74" i="1"/>
  <c r="G74" i="1"/>
  <c r="L73" i="1"/>
  <c r="K73" i="1"/>
  <c r="J73" i="1"/>
  <c r="I73" i="1"/>
  <c r="H73" i="1"/>
  <c r="G73" i="1"/>
  <c r="L72" i="1"/>
  <c r="K72" i="1"/>
  <c r="J72" i="1"/>
  <c r="I72" i="1"/>
  <c r="H72" i="1"/>
  <c r="G72" i="1"/>
  <c r="L71" i="1"/>
  <c r="K71" i="1"/>
  <c r="J71" i="1"/>
  <c r="I71" i="1"/>
  <c r="H71" i="1"/>
  <c r="G71" i="1"/>
  <c r="L70" i="1"/>
  <c r="K70" i="1"/>
  <c r="J70" i="1"/>
  <c r="I70" i="1"/>
  <c r="H70" i="1"/>
  <c r="G70" i="1"/>
  <c r="L69" i="1"/>
  <c r="K69" i="1"/>
  <c r="J69" i="1"/>
  <c r="I69" i="1"/>
  <c r="H69" i="1"/>
  <c r="G69" i="1"/>
  <c r="L68" i="1"/>
  <c r="K68" i="1"/>
  <c r="J68" i="1"/>
  <c r="I68" i="1"/>
  <c r="H68" i="1"/>
  <c r="G68" i="1"/>
  <c r="L67" i="1"/>
  <c r="K67" i="1"/>
  <c r="J67" i="1"/>
  <c r="I67" i="1"/>
  <c r="H67" i="1"/>
  <c r="G67" i="1"/>
  <c r="L66" i="1"/>
  <c r="K66" i="1"/>
  <c r="J66" i="1"/>
  <c r="I66" i="1"/>
  <c r="H66" i="1"/>
  <c r="G66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58" i="1"/>
  <c r="K58" i="1"/>
  <c r="J58" i="1"/>
  <c r="I58" i="1"/>
  <c r="H58" i="1"/>
  <c r="G58" i="1"/>
  <c r="L57" i="1"/>
  <c r="K57" i="1"/>
  <c r="J57" i="1"/>
  <c r="I57" i="1"/>
  <c r="H57" i="1"/>
  <c r="G57" i="1"/>
  <c r="L56" i="1"/>
  <c r="K56" i="1"/>
  <c r="J56" i="1"/>
  <c r="I56" i="1"/>
  <c r="H56" i="1"/>
  <c r="G56" i="1"/>
  <c r="L55" i="1"/>
  <c r="K55" i="1"/>
  <c r="J55" i="1"/>
  <c r="I55" i="1"/>
  <c r="H55" i="1"/>
  <c r="G55" i="1"/>
  <c r="L54" i="1"/>
  <c r="K54" i="1"/>
  <c r="J54" i="1"/>
  <c r="I54" i="1"/>
  <c r="H54" i="1"/>
  <c r="G54" i="1"/>
  <c r="L53" i="1"/>
  <c r="K53" i="1"/>
  <c r="J53" i="1"/>
  <c r="I53" i="1"/>
  <c r="H53" i="1"/>
  <c r="G53" i="1"/>
  <c r="L52" i="1"/>
  <c r="K52" i="1"/>
  <c r="J52" i="1"/>
  <c r="I52" i="1"/>
  <c r="H52" i="1"/>
  <c r="G52" i="1"/>
  <c r="L51" i="1"/>
  <c r="K51" i="1"/>
  <c r="J51" i="1"/>
  <c r="I51" i="1"/>
  <c r="H51" i="1"/>
  <c r="G51" i="1"/>
  <c r="L50" i="1"/>
  <c r="K50" i="1"/>
  <c r="J50" i="1"/>
  <c r="I50" i="1"/>
  <c r="H50" i="1"/>
  <c r="G50" i="1"/>
  <c r="L49" i="1"/>
  <c r="K49" i="1"/>
  <c r="J49" i="1"/>
  <c r="I49" i="1"/>
  <c r="H49" i="1"/>
  <c r="G49" i="1"/>
  <c r="L48" i="1"/>
  <c r="K48" i="1"/>
  <c r="J48" i="1"/>
  <c r="I48" i="1"/>
  <c r="H48" i="1"/>
  <c r="G48" i="1"/>
  <c r="L47" i="1"/>
  <c r="K47" i="1"/>
  <c r="J47" i="1"/>
  <c r="I47" i="1"/>
  <c r="H47" i="1"/>
  <c r="G47" i="1"/>
  <c r="L46" i="1"/>
  <c r="K46" i="1"/>
  <c r="J46" i="1"/>
  <c r="I46" i="1"/>
  <c r="H46" i="1"/>
  <c r="G46" i="1"/>
  <c r="L45" i="1"/>
  <c r="K45" i="1"/>
  <c r="J45" i="1"/>
  <c r="I45" i="1"/>
  <c r="H45" i="1"/>
  <c r="G45" i="1"/>
  <c r="L44" i="1"/>
  <c r="K44" i="1"/>
  <c r="J44" i="1"/>
  <c r="I44" i="1"/>
  <c r="H44" i="1"/>
  <c r="G44" i="1"/>
  <c r="L43" i="1"/>
  <c r="K43" i="1"/>
  <c r="J43" i="1"/>
  <c r="I43" i="1"/>
  <c r="H43" i="1"/>
  <c r="G43" i="1"/>
  <c r="L42" i="1"/>
  <c r="K42" i="1"/>
  <c r="J42" i="1"/>
  <c r="I42" i="1"/>
  <c r="H42" i="1"/>
  <c r="G42" i="1"/>
  <c r="L41" i="1"/>
  <c r="K41" i="1"/>
  <c r="J41" i="1"/>
  <c r="I41" i="1"/>
  <c r="H41" i="1"/>
  <c r="G41" i="1"/>
  <c r="L40" i="1"/>
  <c r="K40" i="1"/>
  <c r="J40" i="1"/>
  <c r="I40" i="1"/>
  <c r="H40" i="1"/>
  <c r="G40" i="1"/>
  <c r="L39" i="1"/>
  <c r="K39" i="1"/>
  <c r="J39" i="1"/>
  <c r="I39" i="1"/>
  <c r="H39" i="1"/>
  <c r="G39" i="1"/>
  <c r="L38" i="1"/>
  <c r="K38" i="1"/>
  <c r="J38" i="1"/>
  <c r="I38" i="1"/>
  <c r="H38" i="1"/>
  <c r="G38" i="1"/>
  <c r="L37" i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L32" i="1"/>
  <c r="K32" i="1"/>
  <c r="J32" i="1"/>
  <c r="I32" i="1"/>
  <c r="H32" i="1"/>
  <c r="G32" i="1"/>
  <c r="L31" i="1"/>
  <c r="K31" i="1"/>
  <c r="J31" i="1"/>
  <c r="I31" i="1"/>
  <c r="H31" i="1"/>
  <c r="G31" i="1"/>
  <c r="L30" i="1"/>
  <c r="K30" i="1"/>
  <c r="J30" i="1"/>
  <c r="I30" i="1"/>
  <c r="H30" i="1"/>
  <c r="G30" i="1"/>
  <c r="L29" i="1"/>
  <c r="K29" i="1"/>
  <c r="J29" i="1"/>
  <c r="I29" i="1"/>
  <c r="H29" i="1"/>
  <c r="G29" i="1"/>
  <c r="L28" i="1"/>
  <c r="K28" i="1"/>
  <c r="J28" i="1"/>
  <c r="I28" i="1"/>
  <c r="H28" i="1"/>
  <c r="G28" i="1"/>
  <c r="L27" i="1"/>
  <c r="K27" i="1"/>
  <c r="J27" i="1"/>
  <c r="I27" i="1"/>
  <c r="H27" i="1"/>
  <c r="G27" i="1"/>
  <c r="L26" i="1"/>
  <c r="K26" i="1"/>
  <c r="J26" i="1"/>
  <c r="I26" i="1"/>
  <c r="H26" i="1"/>
  <c r="G26" i="1"/>
  <c r="L25" i="1"/>
  <c r="K25" i="1"/>
  <c r="J25" i="1"/>
  <c r="I25" i="1"/>
  <c r="H25" i="1"/>
  <c r="G25" i="1"/>
  <c r="L24" i="1"/>
  <c r="K24" i="1"/>
  <c r="J24" i="1"/>
  <c r="I24" i="1"/>
  <c r="H24" i="1"/>
  <c r="G24" i="1"/>
  <c r="L23" i="1"/>
  <c r="K23" i="1"/>
  <c r="J23" i="1"/>
  <c r="I23" i="1"/>
  <c r="H23" i="1"/>
  <c r="G23" i="1"/>
  <c r="L22" i="1"/>
  <c r="K22" i="1"/>
  <c r="J22" i="1"/>
  <c r="I22" i="1"/>
  <c r="H22" i="1"/>
  <c r="G22" i="1"/>
  <c r="L21" i="1"/>
  <c r="K21" i="1"/>
  <c r="J21" i="1"/>
  <c r="I21" i="1"/>
  <c r="H21" i="1"/>
  <c r="G21" i="1"/>
  <c r="L20" i="1"/>
  <c r="K20" i="1"/>
  <c r="J20" i="1"/>
  <c r="I20" i="1"/>
  <c r="H20" i="1"/>
  <c r="G20" i="1"/>
  <c r="L19" i="1"/>
  <c r="K19" i="1"/>
  <c r="J19" i="1"/>
  <c r="I19" i="1"/>
  <c r="H19" i="1"/>
  <c r="G19" i="1"/>
  <c r="L18" i="1"/>
  <c r="K18" i="1"/>
  <c r="J18" i="1"/>
  <c r="I18" i="1"/>
  <c r="H18" i="1"/>
  <c r="G18" i="1"/>
  <c r="L17" i="1"/>
  <c r="K17" i="1"/>
  <c r="J17" i="1"/>
  <c r="I17" i="1"/>
  <c r="H17" i="1"/>
  <c r="G17" i="1"/>
  <c r="L16" i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L2" i="1"/>
  <c r="K2" i="1"/>
  <c r="J2" i="1"/>
  <c r="I2" i="1"/>
  <c r="H2" i="1"/>
  <c r="AE3" i="1" l="1"/>
  <c r="M3" i="1"/>
  <c r="T203" i="1" s="1"/>
  <c r="U203" i="1" s="1"/>
  <c r="V203" i="1" s="1"/>
  <c r="W203" i="1" s="1"/>
  <c r="W588" i="1" s="1"/>
  <c r="W589" i="1" s="1"/>
  <c r="AA203" i="1" l="1"/>
  <c r="AB203" i="1" s="1"/>
  <c r="Z3" i="1"/>
  <c r="AB591" i="1" l="1"/>
  <c r="AB590" i="1"/>
  <c r="AB592" i="1" l="1"/>
</calcChain>
</file>

<file path=xl/sharedStrings.xml><?xml version="1.0" encoding="utf-8"?>
<sst xmlns="http://schemas.openxmlformats.org/spreadsheetml/2006/main" count="36" uniqueCount="35">
  <si>
    <t>Name</t>
  </si>
  <si>
    <t>Rendimenti singolo titolo</t>
  </si>
  <si>
    <t>LVMH</t>
  </si>
  <si>
    <t>ASML</t>
  </si>
  <si>
    <t>LOREAL</t>
  </si>
  <si>
    <t>TOTAL</t>
  </si>
  <si>
    <t>SANOFI</t>
  </si>
  <si>
    <t>Pesi</t>
  </si>
  <si>
    <t>PORT</t>
  </si>
  <si>
    <t>WCS Rend</t>
  </si>
  <si>
    <t>Tasso di renm</t>
  </si>
  <si>
    <t>VAR %</t>
  </si>
  <si>
    <t>Wo</t>
  </si>
  <si>
    <t>WCS(ln®)</t>
  </si>
  <si>
    <t>Eccezioni</t>
  </si>
  <si>
    <t>N test</t>
  </si>
  <si>
    <t>media</t>
  </si>
  <si>
    <t>sqm</t>
  </si>
  <si>
    <t>VAR</t>
  </si>
  <si>
    <t>ln(rp)</t>
  </si>
  <si>
    <t>T</t>
  </si>
  <si>
    <t>mu annuo</t>
  </si>
  <si>
    <t>sigma annuo</t>
  </si>
  <si>
    <t>stima vol sett</t>
  </si>
  <si>
    <t>VAR(ln(rp))</t>
  </si>
  <si>
    <t>Conf</t>
  </si>
  <si>
    <t>Media (ln(rp))</t>
  </si>
  <si>
    <t>Dev St (ln(tp)</t>
  </si>
  <si>
    <t>VAR(rp)</t>
  </si>
  <si>
    <t>pesi</t>
  </si>
  <si>
    <t>Pesi (1,N) M(N,N) Pesi (N,1)</t>
  </si>
  <si>
    <t>VARianza portafoglio</t>
  </si>
  <si>
    <t>SMQ</t>
  </si>
  <si>
    <t>IRS</t>
  </si>
  <si>
    <t>Govies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</si>
</sst>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5" formatCode="0.0%"/>
    <numFmt numFmtId="171" formatCode="_-* #,##0\ _€_-;\-* #,##0\ _€_-;_-* &quot;-&quot;??\ _€_-;_-@_-"/>
    <numFmt numFmtId="172" formatCode="0.000%"/>
    <numFmt numFmtId="174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2" fillId="2" borderId="1" xfId="3" applyNumberFormat="1"/>
    <xf numFmtId="10" fontId="0" fillId="0" borderId="0" xfId="2" applyNumberFormat="1" applyFont="1"/>
    <xf numFmtId="10" fontId="0" fillId="0" borderId="0" xfId="0" applyNumberFormat="1"/>
    <xf numFmtId="0" fontId="2" fillId="2" borderId="1" xfId="3"/>
    <xf numFmtId="43" fontId="0" fillId="0" borderId="0" xfId="1" applyFont="1"/>
    <xf numFmtId="0" fontId="3" fillId="3" borderId="1" xfId="4"/>
    <xf numFmtId="10" fontId="3" fillId="3" borderId="1" xfId="4" applyNumberFormat="1"/>
    <xf numFmtId="10" fontId="3" fillId="3" borderId="1" xfId="2" applyNumberFormat="1" applyFont="1" applyFill="1" applyBorder="1"/>
    <xf numFmtId="43" fontId="3" fillId="3" borderId="1" xfId="1" applyFont="1" applyFill="1" applyBorder="1"/>
    <xf numFmtId="171" fontId="3" fillId="3" borderId="1" xfId="1" applyNumberFormat="1" applyFont="1" applyFill="1" applyBorder="1"/>
    <xf numFmtId="172" fontId="3" fillId="3" borderId="1" xfId="2" applyNumberFormat="1" applyFont="1" applyFill="1" applyBorder="1"/>
    <xf numFmtId="165" fontId="2" fillId="2" borderId="1" xfId="3" applyNumberFormat="1"/>
    <xf numFmtId="174" fontId="3" fillId="3" borderId="1" xfId="2" applyNumberFormat="1" applyFont="1" applyFill="1" applyBorder="1"/>
    <xf numFmtId="174" fontId="0" fillId="0" borderId="0" xfId="2" applyNumberFormat="1" applyFont="1"/>
  </cellXfs>
  <cellStyles count="5">
    <cellStyle name="Calcolo" xfId="4" builtinId="22"/>
    <cellStyle name="Input" xfId="3" builtinId="20"/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971B-53E3-40BF-B7EB-3A03A41522F1}">
  <dimension ref="A1:AF608"/>
  <sheetViews>
    <sheetView tabSelected="1" topLeftCell="D572" zoomScale="150" zoomScaleNormal="150" workbookViewId="0">
      <selection activeCell="N586" sqref="N586"/>
    </sheetView>
  </sheetViews>
  <sheetFormatPr defaultRowHeight="15" x14ac:dyDescent="0.25"/>
  <cols>
    <col min="1" max="1" width="19.7109375" customWidth="1"/>
    <col min="2" max="2" width="22.7109375" bestFit="1" customWidth="1"/>
    <col min="3" max="3" width="31.28515625" bestFit="1" customWidth="1"/>
    <col min="4" max="4" width="24.5703125" bestFit="1" customWidth="1"/>
    <col min="5" max="5" width="23.140625" bestFit="1" customWidth="1"/>
    <col min="6" max="6" width="24.28515625" bestFit="1" customWidth="1"/>
    <col min="7" max="7" width="10.7109375" bestFit="1" customWidth="1"/>
    <col min="13" max="13" width="13.28515625" style="8" bestFit="1" customWidth="1"/>
    <col min="14" max="19" width="13.28515625" style="8" customWidth="1"/>
    <col min="20" max="20" width="9.140625" style="8"/>
    <col min="21" max="21" width="10.7109375" style="8" customWidth="1"/>
    <col min="22" max="25" width="9.140625" style="8"/>
    <col min="26" max="26" width="10.28515625" bestFit="1" customWidth="1"/>
    <col min="29" max="29" width="13.140625" bestFit="1" customWidth="1"/>
    <col min="31" max="31" width="10.140625" bestFit="1" customWidth="1"/>
  </cols>
  <sheetData>
    <row r="1" spans="1:31" x14ac:dyDescent="0.25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H1" t="s">
        <v>1</v>
      </c>
      <c r="L1" t="s">
        <v>7</v>
      </c>
      <c r="Z1" s="3">
        <v>0.2</v>
      </c>
      <c r="AA1" s="3">
        <v>0.2</v>
      </c>
      <c r="AB1" s="3">
        <v>0.2</v>
      </c>
      <c r="AC1" s="3">
        <v>0.2</v>
      </c>
      <c r="AD1" s="2">
        <f>1-SUM(Z1:AC1)</f>
        <v>0.19999999999999996</v>
      </c>
    </row>
    <row r="2" spans="1:31" x14ac:dyDescent="0.25">
      <c r="A2" s="1">
        <v>40179</v>
      </c>
      <c r="B2">
        <v>10473.44</v>
      </c>
      <c r="C2">
        <v>1720.46</v>
      </c>
      <c r="D2">
        <v>16512.97</v>
      </c>
      <c r="E2">
        <v>30761.95</v>
      </c>
      <c r="F2">
        <v>4409.28</v>
      </c>
      <c r="H2" t="str">
        <f>B1</f>
        <v>LVMH</v>
      </c>
      <c r="I2" t="str">
        <f>C1</f>
        <v>ASML</v>
      </c>
      <c r="J2" t="str">
        <f>D1</f>
        <v>LOREAL</v>
      </c>
      <c r="K2" t="str">
        <f>E1</f>
        <v>TOTAL</v>
      </c>
      <c r="L2" t="str">
        <f>F1</f>
        <v>SANOFI</v>
      </c>
      <c r="M2" s="8" t="s">
        <v>8</v>
      </c>
      <c r="N2" s="8" t="s">
        <v>19</v>
      </c>
      <c r="Z2" t="str">
        <f>H2</f>
        <v>LVMH</v>
      </c>
      <c r="AA2" t="str">
        <f>I2</f>
        <v>ASML</v>
      </c>
      <c r="AB2" t="str">
        <f>J2</f>
        <v>LOREAL</v>
      </c>
      <c r="AC2" t="str">
        <f>K2</f>
        <v>TOTAL</v>
      </c>
      <c r="AD2" t="str">
        <f>L2</f>
        <v>SANOFI</v>
      </c>
      <c r="AE2" t="s">
        <v>8</v>
      </c>
    </row>
    <row r="3" spans="1:31" x14ac:dyDescent="0.25">
      <c r="A3" s="1">
        <v>40186</v>
      </c>
      <c r="B3">
        <v>10832.89</v>
      </c>
      <c r="C3">
        <v>1670.64</v>
      </c>
      <c r="D3">
        <v>16447.34</v>
      </c>
      <c r="E3">
        <v>31448.89</v>
      </c>
      <c r="F3">
        <v>4456.5200000000004</v>
      </c>
      <c r="G3" s="1">
        <f>A3</f>
        <v>40186</v>
      </c>
      <c r="H3">
        <f>B3/B2</f>
        <v>1.0343201469622205</v>
      </c>
      <c r="I3">
        <f t="shared" ref="I3:L3" si="0">C3/C2</f>
        <v>0.97104262813433617</v>
      </c>
      <c r="J3">
        <f t="shared" si="0"/>
        <v>0.99602554840225588</v>
      </c>
      <c r="K3">
        <f t="shared" si="0"/>
        <v>1.0223308340336033</v>
      </c>
      <c r="L3">
        <f t="shared" si="0"/>
        <v>1.0107137673270921</v>
      </c>
      <c r="M3" s="8">
        <f>H3*Z$1+I3*AA$1+J3*AB$1+K3*AC$1+L3*AD$1</f>
        <v>1.0068865849719015</v>
      </c>
      <c r="N3" s="10">
        <f>LN(M3)</f>
        <v>6.8629807519615714E-3</v>
      </c>
      <c r="Z3">
        <f>LN(M3)</f>
        <v>6.8629807519615714E-3</v>
      </c>
      <c r="AE3">
        <f>SUMPRODUCT(H3:L3,Z$1:AD$1)</f>
        <v>1.0068865849719015</v>
      </c>
    </row>
    <row r="4" spans="1:31" x14ac:dyDescent="0.25">
      <c r="A4" s="1">
        <v>40193</v>
      </c>
      <c r="B4">
        <v>10611.07</v>
      </c>
      <c r="C4">
        <v>1638.74</v>
      </c>
      <c r="D4">
        <v>16430.400000000001</v>
      </c>
      <c r="E4">
        <v>29941.73</v>
      </c>
      <c r="F4">
        <v>4552.62</v>
      </c>
      <c r="G4" s="1">
        <f t="shared" ref="G4:G67" si="1">A4</f>
        <v>40193</v>
      </c>
      <c r="H4">
        <f t="shared" ref="H4:H67" si="2">B4/B3</f>
        <v>0.97952346972968429</v>
      </c>
      <c r="I4">
        <f t="shared" ref="I4:I67" si="3">C4/C3</f>
        <v>0.98090552123737007</v>
      </c>
      <c r="J4">
        <f t="shared" ref="J4:J67" si="4">D4/D3</f>
        <v>0.99897004622023999</v>
      </c>
      <c r="K4">
        <f t="shared" ref="K4:K67" si="5">E4/E3</f>
        <v>0.95207589202671383</v>
      </c>
      <c r="L4">
        <f t="shared" ref="L4:L67" si="6">F4/F3</f>
        <v>1.0215639108542089</v>
      </c>
      <c r="M4" s="8">
        <f t="shared" ref="M4:M67" si="7">H4*Z$1+I4*AA$1+J4*AB$1+K4*AC$1+L4*AD$1</f>
        <v>0.98660776801364336</v>
      </c>
      <c r="N4" s="10">
        <f t="shared" ref="N4:N67" si="8">LN(M4)</f>
        <v>-1.3482716694699947E-2</v>
      </c>
      <c r="Z4">
        <f t="shared" ref="Z4:Z67" si="9">LN(M4)</f>
        <v>-1.3482716694699947E-2</v>
      </c>
      <c r="AE4">
        <f t="shared" ref="AE4:AE67" si="10">SUMPRODUCT(H4:L4,Z$1:AD$1)</f>
        <v>0.98660776801364336</v>
      </c>
    </row>
    <row r="5" spans="1:31" x14ac:dyDescent="0.25">
      <c r="A5" s="1">
        <v>40200</v>
      </c>
      <c r="B5">
        <v>10391.93</v>
      </c>
      <c r="C5">
        <v>1676.02</v>
      </c>
      <c r="D5">
        <v>16326.67</v>
      </c>
      <c r="E5">
        <v>29531.61</v>
      </c>
      <c r="F5">
        <v>4376.45</v>
      </c>
      <c r="G5" s="1">
        <f t="shared" si="1"/>
        <v>40200</v>
      </c>
      <c r="H5">
        <f t="shared" si="2"/>
        <v>0.97934798281417434</v>
      </c>
      <c r="I5">
        <f t="shared" si="3"/>
        <v>1.0227491853497199</v>
      </c>
      <c r="J5">
        <f t="shared" si="4"/>
        <v>0.99368670269743886</v>
      </c>
      <c r="K5">
        <f t="shared" si="5"/>
        <v>0.98630272866664692</v>
      </c>
      <c r="L5">
        <f t="shared" si="6"/>
        <v>0.96130360100337831</v>
      </c>
      <c r="M5" s="8">
        <f t="shared" si="7"/>
        <v>0.98867804010627169</v>
      </c>
      <c r="N5" s="10">
        <f t="shared" si="8"/>
        <v>-1.1386541202349228E-2</v>
      </c>
      <c r="Z5">
        <f t="shared" si="9"/>
        <v>-1.1386541202349228E-2</v>
      </c>
      <c r="AE5">
        <f t="shared" si="10"/>
        <v>0.98867804010627169</v>
      </c>
    </row>
    <row r="6" spans="1:31" x14ac:dyDescent="0.25">
      <c r="A6" s="1">
        <v>40207</v>
      </c>
      <c r="B6">
        <v>10565.64</v>
      </c>
      <c r="C6">
        <v>1646.62</v>
      </c>
      <c r="D6">
        <v>16184.83</v>
      </c>
      <c r="E6">
        <v>28742.14</v>
      </c>
      <c r="F6">
        <v>4292.3599999999997</v>
      </c>
      <c r="G6" s="1">
        <f t="shared" si="1"/>
        <v>40207</v>
      </c>
      <c r="H6">
        <f t="shared" si="2"/>
        <v>1.0167158554763167</v>
      </c>
      <c r="I6">
        <f t="shared" si="3"/>
        <v>0.98245844321666798</v>
      </c>
      <c r="J6">
        <f t="shared" si="4"/>
        <v>0.99131237417060547</v>
      </c>
      <c r="K6">
        <f t="shared" si="5"/>
        <v>0.97326695022723109</v>
      </c>
      <c r="L6">
        <f t="shared" si="6"/>
        <v>0.98078579670737698</v>
      </c>
      <c r="M6" s="8">
        <f t="shared" si="7"/>
        <v>0.98890788395963969</v>
      </c>
      <c r="N6" s="10">
        <f t="shared" si="8"/>
        <v>-1.1154092284094029E-2</v>
      </c>
      <c r="Z6">
        <f t="shared" si="9"/>
        <v>-1.1154092284094029E-2</v>
      </c>
      <c r="AE6">
        <f t="shared" si="10"/>
        <v>0.98890788395963969</v>
      </c>
    </row>
    <row r="7" spans="1:31" x14ac:dyDescent="0.25">
      <c r="A7" s="1">
        <v>40214</v>
      </c>
      <c r="B7">
        <v>10004.42</v>
      </c>
      <c r="C7">
        <v>1624.76</v>
      </c>
      <c r="D7">
        <v>15475.61</v>
      </c>
      <c r="E7">
        <v>27429.77</v>
      </c>
      <c r="F7">
        <v>4138.6000000000004</v>
      </c>
      <c r="G7" s="1">
        <f t="shared" si="1"/>
        <v>40214</v>
      </c>
      <c r="H7">
        <f t="shared" si="2"/>
        <v>0.94688253622118501</v>
      </c>
      <c r="I7">
        <f t="shared" si="3"/>
        <v>0.98672432012243272</v>
      </c>
      <c r="J7">
        <f t="shared" si="4"/>
        <v>0.95617995369738207</v>
      </c>
      <c r="K7">
        <f t="shared" si="5"/>
        <v>0.95433986474215216</v>
      </c>
      <c r="L7">
        <f t="shared" si="6"/>
        <v>0.96417821431566797</v>
      </c>
      <c r="M7" s="8">
        <f t="shared" si="7"/>
        <v>0.96166097781976401</v>
      </c>
      <c r="N7" s="10">
        <f t="shared" si="8"/>
        <v>-3.9093304337574603E-2</v>
      </c>
      <c r="Z7">
        <f t="shared" si="9"/>
        <v>-3.9093304337574603E-2</v>
      </c>
      <c r="AE7">
        <f t="shared" si="10"/>
        <v>0.96166097781976401</v>
      </c>
    </row>
    <row r="8" spans="1:31" x14ac:dyDescent="0.25">
      <c r="A8" s="1">
        <v>40221</v>
      </c>
      <c r="B8">
        <v>10211.540000000001</v>
      </c>
      <c r="C8">
        <v>1644.83</v>
      </c>
      <c r="D8">
        <v>16220.82</v>
      </c>
      <c r="E8">
        <v>28451.65</v>
      </c>
      <c r="F8">
        <v>4245.1099999999997</v>
      </c>
      <c r="G8" s="1">
        <f t="shared" si="1"/>
        <v>40221</v>
      </c>
      <c r="H8">
        <f t="shared" si="2"/>
        <v>1.0207028493405916</v>
      </c>
      <c r="I8">
        <f t="shared" si="3"/>
        <v>1.012352593613826</v>
      </c>
      <c r="J8">
        <f t="shared" si="4"/>
        <v>1.0481538369085288</v>
      </c>
      <c r="K8">
        <f t="shared" si="5"/>
        <v>1.0372544137264001</v>
      </c>
      <c r="L8">
        <f t="shared" si="6"/>
        <v>1.0257357560527713</v>
      </c>
      <c r="M8" s="8">
        <f t="shared" si="7"/>
        <v>1.0288398899284235</v>
      </c>
      <c r="N8" s="10">
        <f t="shared" si="8"/>
        <v>2.8431847008130982E-2</v>
      </c>
      <c r="Z8">
        <f t="shared" si="9"/>
        <v>2.8431847008130982E-2</v>
      </c>
      <c r="AE8">
        <f t="shared" si="10"/>
        <v>1.0288398899284235</v>
      </c>
    </row>
    <row r="9" spans="1:31" x14ac:dyDescent="0.25">
      <c r="A9" s="1">
        <v>40228</v>
      </c>
      <c r="B9">
        <v>10629.78</v>
      </c>
      <c r="C9">
        <v>1687.49</v>
      </c>
      <c r="D9">
        <v>16089.56</v>
      </c>
      <c r="E9">
        <v>29384.65</v>
      </c>
      <c r="F9">
        <v>4381.25</v>
      </c>
      <c r="G9" s="1">
        <f t="shared" si="1"/>
        <v>40228</v>
      </c>
      <c r="H9">
        <f t="shared" si="2"/>
        <v>1.0409575832832265</v>
      </c>
      <c r="I9">
        <f t="shared" si="3"/>
        <v>1.0259358109956653</v>
      </c>
      <c r="J9">
        <f t="shared" si="4"/>
        <v>0.9919079306718156</v>
      </c>
      <c r="K9">
        <f t="shared" si="5"/>
        <v>1.0327924742501753</v>
      </c>
      <c r="L9">
        <f t="shared" si="6"/>
        <v>1.0320698403574937</v>
      </c>
      <c r="M9" s="8">
        <f t="shared" si="7"/>
        <v>1.0247327279116751</v>
      </c>
      <c r="N9" s="10">
        <f t="shared" si="8"/>
        <v>2.443182533142781E-2</v>
      </c>
      <c r="Z9">
        <f t="shared" si="9"/>
        <v>2.443182533142781E-2</v>
      </c>
      <c r="AE9">
        <f t="shared" si="10"/>
        <v>1.0247327279116751</v>
      </c>
    </row>
    <row r="10" spans="1:31" x14ac:dyDescent="0.25">
      <c r="A10" s="1">
        <v>40235</v>
      </c>
      <c r="B10">
        <v>10636.46</v>
      </c>
      <c r="C10">
        <v>1613.65</v>
      </c>
      <c r="D10">
        <v>16093.79</v>
      </c>
      <c r="E10">
        <v>28010.77</v>
      </c>
      <c r="F10">
        <v>4301.97</v>
      </c>
      <c r="G10" s="1">
        <f t="shared" si="1"/>
        <v>40235</v>
      </c>
      <c r="H10">
        <f t="shared" si="2"/>
        <v>1.0006284231658602</v>
      </c>
      <c r="I10">
        <f t="shared" si="3"/>
        <v>0.95624270366046615</v>
      </c>
      <c r="J10">
        <f t="shared" si="4"/>
        <v>1.0002629033982284</v>
      </c>
      <c r="K10">
        <f t="shared" si="5"/>
        <v>0.95324497654387574</v>
      </c>
      <c r="L10">
        <f t="shared" si="6"/>
        <v>0.98190470756062775</v>
      </c>
      <c r="M10" s="8">
        <f t="shared" si="7"/>
        <v>0.97845674286581164</v>
      </c>
      <c r="N10" s="10">
        <f t="shared" si="8"/>
        <v>-2.1778700720726147E-2</v>
      </c>
      <c r="Z10">
        <f t="shared" si="9"/>
        <v>-2.1778700720726147E-2</v>
      </c>
      <c r="AE10">
        <f t="shared" si="10"/>
        <v>0.97845674286581164</v>
      </c>
    </row>
    <row r="11" spans="1:31" x14ac:dyDescent="0.25">
      <c r="A11" s="1">
        <v>40242</v>
      </c>
      <c r="B11">
        <v>11621.27</v>
      </c>
      <c r="C11">
        <v>1764.55</v>
      </c>
      <c r="D11">
        <v>16769.13</v>
      </c>
      <c r="E11">
        <v>28988.21</v>
      </c>
      <c r="F11">
        <v>4465.33</v>
      </c>
      <c r="G11" s="1">
        <f t="shared" si="1"/>
        <v>40242</v>
      </c>
      <c r="H11">
        <f t="shared" si="2"/>
        <v>1.0925881355262936</v>
      </c>
      <c r="I11">
        <f t="shared" si="3"/>
        <v>1.0935147026926533</v>
      </c>
      <c r="J11">
        <f t="shared" si="4"/>
        <v>1.0419627694905924</v>
      </c>
      <c r="K11">
        <f t="shared" si="5"/>
        <v>1.03489514925866</v>
      </c>
      <c r="L11">
        <f t="shared" si="6"/>
        <v>1.0379733006041418</v>
      </c>
      <c r="M11" s="8">
        <f t="shared" si="7"/>
        <v>1.0601868115144681</v>
      </c>
      <c r="N11" s="10">
        <f t="shared" si="8"/>
        <v>5.8445129873811244E-2</v>
      </c>
      <c r="Z11">
        <f t="shared" si="9"/>
        <v>5.8445129873811244E-2</v>
      </c>
      <c r="AE11">
        <f t="shared" si="10"/>
        <v>1.0601868115144681</v>
      </c>
    </row>
    <row r="12" spans="1:31" x14ac:dyDescent="0.25">
      <c r="A12" s="1">
        <v>40249</v>
      </c>
      <c r="B12">
        <v>11546.44</v>
      </c>
      <c r="C12">
        <v>1794.3</v>
      </c>
      <c r="D12">
        <v>16612.47</v>
      </c>
      <c r="E12">
        <v>29186.43</v>
      </c>
      <c r="F12">
        <v>4436.5</v>
      </c>
      <c r="G12" s="1">
        <f t="shared" si="1"/>
        <v>40249</v>
      </c>
      <c r="H12">
        <f t="shared" si="2"/>
        <v>0.99356094471602507</v>
      </c>
      <c r="I12">
        <f t="shared" si="3"/>
        <v>1.0168598226176646</v>
      </c>
      <c r="J12">
        <f t="shared" si="4"/>
        <v>0.99065783376955152</v>
      </c>
      <c r="K12">
        <f t="shared" si="5"/>
        <v>1.006837952395129</v>
      </c>
      <c r="L12">
        <f t="shared" si="6"/>
        <v>0.99354359028336092</v>
      </c>
      <c r="M12" s="8">
        <f t="shared" si="7"/>
        <v>1.0002920287563464</v>
      </c>
      <c r="N12" s="10">
        <f t="shared" si="8"/>
        <v>2.919861242487712E-4</v>
      </c>
      <c r="Z12">
        <f t="shared" si="9"/>
        <v>2.919861242487712E-4</v>
      </c>
      <c r="AE12">
        <f t="shared" si="10"/>
        <v>1.0002920287563464</v>
      </c>
    </row>
    <row r="13" spans="1:31" x14ac:dyDescent="0.25">
      <c r="A13" s="1">
        <v>40256</v>
      </c>
      <c r="B13">
        <v>11574.5</v>
      </c>
      <c r="C13">
        <v>1780.32</v>
      </c>
      <c r="D13">
        <v>16661.16</v>
      </c>
      <c r="E13">
        <v>28940.37</v>
      </c>
      <c r="F13">
        <v>4530.2</v>
      </c>
      <c r="G13" s="1">
        <f t="shared" si="1"/>
        <v>40256</v>
      </c>
      <c r="H13">
        <f t="shared" si="2"/>
        <v>1.0024301862738645</v>
      </c>
      <c r="I13">
        <f t="shared" si="3"/>
        <v>0.99220866075907033</v>
      </c>
      <c r="J13">
        <f t="shared" si="4"/>
        <v>1.0029309308007779</v>
      </c>
      <c r="K13">
        <f t="shared" si="5"/>
        <v>0.99156936973792265</v>
      </c>
      <c r="L13">
        <f t="shared" si="6"/>
        <v>1.0211202524512566</v>
      </c>
      <c r="M13" s="8">
        <f t="shared" si="7"/>
        <v>1.0020518800045783</v>
      </c>
      <c r="N13" s="10">
        <f t="shared" si="8"/>
        <v>2.0497777739938413E-3</v>
      </c>
      <c r="Z13">
        <f t="shared" si="9"/>
        <v>2.0497777739938413E-3</v>
      </c>
      <c r="AE13">
        <f t="shared" si="10"/>
        <v>1.0020518800045783</v>
      </c>
    </row>
    <row r="14" spans="1:31" x14ac:dyDescent="0.25">
      <c r="A14" s="1">
        <v>40263</v>
      </c>
      <c r="B14">
        <v>11652</v>
      </c>
      <c r="C14">
        <v>1908.99</v>
      </c>
      <c r="D14">
        <v>16599.77</v>
      </c>
      <c r="E14">
        <v>29227.45</v>
      </c>
      <c r="F14">
        <v>4462.13</v>
      </c>
      <c r="G14" s="1">
        <f t="shared" si="1"/>
        <v>40263</v>
      </c>
      <c r="H14">
        <f t="shared" si="2"/>
        <v>1.0066957535962677</v>
      </c>
      <c r="I14">
        <f t="shared" si="3"/>
        <v>1.0722735238608789</v>
      </c>
      <c r="J14">
        <f t="shared" si="4"/>
        <v>0.99631538260241193</v>
      </c>
      <c r="K14">
        <f t="shared" si="5"/>
        <v>1.0099197073154214</v>
      </c>
      <c r="L14">
        <f t="shared" si="6"/>
        <v>0.98497417332568105</v>
      </c>
      <c r="M14" s="8">
        <f t="shared" si="7"/>
        <v>1.0140357081401321</v>
      </c>
      <c r="N14" s="10">
        <f t="shared" si="8"/>
        <v>1.3938119677288759E-2</v>
      </c>
      <c r="Z14">
        <f t="shared" si="9"/>
        <v>1.3938119677288759E-2</v>
      </c>
      <c r="AE14">
        <f t="shared" si="10"/>
        <v>1.0140357081401321</v>
      </c>
    </row>
    <row r="15" spans="1:31" x14ac:dyDescent="0.25">
      <c r="A15" s="1">
        <v>40270</v>
      </c>
      <c r="B15">
        <v>11839.07</v>
      </c>
      <c r="C15">
        <v>1916.58</v>
      </c>
      <c r="D15">
        <v>16718.32</v>
      </c>
      <c r="E15">
        <v>29828.95</v>
      </c>
      <c r="F15">
        <v>4417.29</v>
      </c>
      <c r="G15" s="1">
        <f t="shared" si="1"/>
        <v>40270</v>
      </c>
      <c r="H15">
        <f t="shared" si="2"/>
        <v>1.0160547545485754</v>
      </c>
      <c r="I15">
        <f t="shared" si="3"/>
        <v>1.0039759244417203</v>
      </c>
      <c r="J15">
        <f t="shared" si="4"/>
        <v>1.0071416652158434</v>
      </c>
      <c r="K15">
        <f t="shared" si="5"/>
        <v>1.0205799684885271</v>
      </c>
      <c r="L15">
        <f t="shared" si="6"/>
        <v>0.98995098753285982</v>
      </c>
      <c r="M15" s="8">
        <f t="shared" si="7"/>
        <v>1.0075406600455052</v>
      </c>
      <c r="N15" s="10">
        <f t="shared" si="8"/>
        <v>7.5123713896301887E-3</v>
      </c>
      <c r="Z15">
        <f t="shared" si="9"/>
        <v>7.5123713896301887E-3</v>
      </c>
      <c r="AE15">
        <f t="shared" si="10"/>
        <v>1.0075406600455052</v>
      </c>
    </row>
    <row r="16" spans="1:31" x14ac:dyDescent="0.25">
      <c r="A16" s="1">
        <v>40277</v>
      </c>
      <c r="B16">
        <v>11811.01</v>
      </c>
      <c r="C16">
        <v>1925.61</v>
      </c>
      <c r="D16">
        <v>16913.09</v>
      </c>
      <c r="E16">
        <v>30327.919999999998</v>
      </c>
      <c r="F16">
        <v>4437.3</v>
      </c>
      <c r="G16" s="1">
        <f t="shared" si="1"/>
        <v>40277</v>
      </c>
      <c r="H16">
        <f t="shared" si="2"/>
        <v>0.99762988140115738</v>
      </c>
      <c r="I16">
        <f t="shared" si="3"/>
        <v>1.0047115173903516</v>
      </c>
      <c r="J16">
        <f t="shared" si="4"/>
        <v>1.0116500940285866</v>
      </c>
      <c r="K16">
        <f t="shared" si="5"/>
        <v>1.0167277091550322</v>
      </c>
      <c r="L16">
        <f t="shared" si="6"/>
        <v>1.0045299267197763</v>
      </c>
      <c r="M16" s="8">
        <f t="shared" si="7"/>
        <v>1.0070498257389808</v>
      </c>
      <c r="N16" s="10">
        <f t="shared" si="8"/>
        <v>7.0250918956586798E-3</v>
      </c>
      <c r="Z16">
        <f t="shared" si="9"/>
        <v>7.0250918956586798E-3</v>
      </c>
      <c r="AE16">
        <f t="shared" si="10"/>
        <v>1.0070498257389808</v>
      </c>
    </row>
    <row r="17" spans="1:31" x14ac:dyDescent="0.25">
      <c r="A17" s="1">
        <v>40284</v>
      </c>
      <c r="B17">
        <v>11696.1</v>
      </c>
      <c r="C17">
        <v>1848.32</v>
      </c>
      <c r="D17">
        <v>16968.13</v>
      </c>
      <c r="E17">
        <v>29381.23</v>
      </c>
      <c r="F17">
        <v>4327.59</v>
      </c>
      <c r="G17" s="1">
        <f t="shared" si="1"/>
        <v>40284</v>
      </c>
      <c r="H17">
        <f t="shared" si="2"/>
        <v>0.99027094211248656</v>
      </c>
      <c r="I17">
        <f t="shared" si="3"/>
        <v>0.95986206968181509</v>
      </c>
      <c r="J17">
        <f t="shared" si="4"/>
        <v>1.0032542841077532</v>
      </c>
      <c r="K17">
        <f t="shared" si="5"/>
        <v>0.96878486886011306</v>
      </c>
      <c r="L17">
        <f t="shared" si="6"/>
        <v>0.97527550537489016</v>
      </c>
      <c r="M17" s="8">
        <f t="shared" si="7"/>
        <v>0.97948953402741146</v>
      </c>
      <c r="N17" s="10">
        <f t="shared" si="8"/>
        <v>-2.0723726670031126E-2</v>
      </c>
      <c r="Z17">
        <f t="shared" si="9"/>
        <v>-2.0723726670031126E-2</v>
      </c>
      <c r="AE17">
        <f t="shared" si="10"/>
        <v>0.97948953402741146</v>
      </c>
    </row>
    <row r="18" spans="1:31" x14ac:dyDescent="0.25">
      <c r="A18" s="1">
        <v>40291</v>
      </c>
      <c r="B18">
        <v>11888.51</v>
      </c>
      <c r="C18">
        <v>1917.66</v>
      </c>
      <c r="D18">
        <v>17300.509999999998</v>
      </c>
      <c r="E18">
        <v>29124.91</v>
      </c>
      <c r="F18">
        <v>4281.95</v>
      </c>
      <c r="G18" s="1">
        <f t="shared" si="1"/>
        <v>40291</v>
      </c>
      <c r="H18">
        <f t="shared" si="2"/>
        <v>1.0164507827395457</v>
      </c>
      <c r="I18">
        <f t="shared" si="3"/>
        <v>1.0375151488919669</v>
      </c>
      <c r="J18">
        <f t="shared" si="4"/>
        <v>1.0195884873583594</v>
      </c>
      <c r="K18">
        <f t="shared" si="5"/>
        <v>0.99127606298306781</v>
      </c>
      <c r="L18">
        <f t="shared" si="6"/>
        <v>0.98945371442303909</v>
      </c>
      <c r="M18" s="8">
        <f t="shared" si="7"/>
        <v>1.0108568392791959</v>
      </c>
      <c r="N18" s="10">
        <f t="shared" si="8"/>
        <v>1.0798326924821945E-2</v>
      </c>
      <c r="Z18">
        <f t="shared" si="9"/>
        <v>1.0798326924821945E-2</v>
      </c>
      <c r="AE18">
        <f t="shared" si="10"/>
        <v>1.0108568392791959</v>
      </c>
    </row>
    <row r="19" spans="1:31" x14ac:dyDescent="0.25">
      <c r="A19" s="1">
        <v>40298</v>
      </c>
      <c r="B19">
        <v>11603.89</v>
      </c>
      <c r="C19">
        <v>1794.87</v>
      </c>
      <c r="D19">
        <v>16896.16</v>
      </c>
      <c r="E19">
        <v>28003.93</v>
      </c>
      <c r="F19">
        <v>4137</v>
      </c>
      <c r="G19" s="1">
        <f t="shared" si="1"/>
        <v>40298</v>
      </c>
      <c r="H19">
        <f t="shared" si="2"/>
        <v>0.97605923702802111</v>
      </c>
      <c r="I19">
        <f t="shared" si="3"/>
        <v>0.93596883702011813</v>
      </c>
      <c r="J19">
        <f t="shared" si="4"/>
        <v>0.97662785663544027</v>
      </c>
      <c r="K19">
        <f t="shared" si="5"/>
        <v>0.96151129737396612</v>
      </c>
      <c r="L19">
        <f t="shared" si="6"/>
        <v>0.96614860052079077</v>
      </c>
      <c r="M19" s="8">
        <f t="shared" si="7"/>
        <v>0.96326316571566739</v>
      </c>
      <c r="N19" s="10">
        <f t="shared" si="8"/>
        <v>-3.7428627554049569E-2</v>
      </c>
      <c r="Z19">
        <f t="shared" si="9"/>
        <v>-3.7428627554049569E-2</v>
      </c>
      <c r="AE19">
        <f t="shared" si="10"/>
        <v>0.96326316571566739</v>
      </c>
    </row>
    <row r="20" spans="1:31" x14ac:dyDescent="0.25">
      <c r="A20" s="1">
        <v>40305</v>
      </c>
      <c r="B20">
        <v>10624.43</v>
      </c>
      <c r="C20">
        <v>1690.14</v>
      </c>
      <c r="D20">
        <v>15398.78</v>
      </c>
      <c r="E20">
        <v>25543.25</v>
      </c>
      <c r="F20">
        <v>3883.95</v>
      </c>
      <c r="G20" s="1">
        <f t="shared" si="1"/>
        <v>40305</v>
      </c>
      <c r="H20">
        <f t="shared" si="2"/>
        <v>0.91559209885650428</v>
      </c>
      <c r="I20">
        <f t="shared" si="3"/>
        <v>0.94165037022179887</v>
      </c>
      <c r="J20">
        <f t="shared" si="4"/>
        <v>0.91137749642522325</v>
      </c>
      <c r="K20">
        <f t="shared" si="5"/>
        <v>0.91213090448376355</v>
      </c>
      <c r="L20">
        <f t="shared" si="6"/>
        <v>0.93883248730964464</v>
      </c>
      <c r="M20" s="8">
        <f t="shared" si="7"/>
        <v>0.92391667145938694</v>
      </c>
      <c r="N20" s="10">
        <f t="shared" si="8"/>
        <v>-7.9133393810391209E-2</v>
      </c>
      <c r="Z20">
        <f t="shared" si="9"/>
        <v>-7.9133393810391209E-2</v>
      </c>
      <c r="AE20">
        <f t="shared" si="10"/>
        <v>0.92391667145938694</v>
      </c>
    </row>
    <row r="21" spans="1:31" x14ac:dyDescent="0.25">
      <c r="A21" s="1">
        <v>40312</v>
      </c>
      <c r="B21">
        <v>11766.92</v>
      </c>
      <c r="C21">
        <v>1721.56</v>
      </c>
      <c r="D21">
        <v>16136.68</v>
      </c>
      <c r="E21">
        <v>26264.37</v>
      </c>
      <c r="F21">
        <v>4040.1</v>
      </c>
      <c r="G21" s="1">
        <f t="shared" si="1"/>
        <v>40312</v>
      </c>
      <c r="H21">
        <f t="shared" si="2"/>
        <v>1.1075342394839065</v>
      </c>
      <c r="I21">
        <f t="shared" si="3"/>
        <v>1.0185901759617546</v>
      </c>
      <c r="J21">
        <f t="shared" si="4"/>
        <v>1.0479193806262574</v>
      </c>
      <c r="K21">
        <f t="shared" si="5"/>
        <v>1.028231333131062</v>
      </c>
      <c r="L21">
        <f t="shared" si="6"/>
        <v>1.040203916116325</v>
      </c>
      <c r="M21" s="8">
        <f t="shared" si="7"/>
        <v>1.0484958090638612</v>
      </c>
      <c r="N21" s="10">
        <f t="shared" si="8"/>
        <v>4.7356574273986776E-2</v>
      </c>
      <c r="Z21">
        <f t="shared" si="9"/>
        <v>4.7356574273986776E-2</v>
      </c>
      <c r="AE21">
        <f t="shared" si="10"/>
        <v>1.0484958090638612</v>
      </c>
    </row>
    <row r="22" spans="1:31" x14ac:dyDescent="0.25">
      <c r="A22" s="1">
        <v>40319</v>
      </c>
      <c r="B22">
        <v>11364.06</v>
      </c>
      <c r="C22">
        <v>1635.97</v>
      </c>
      <c r="D22">
        <v>15912.29</v>
      </c>
      <c r="E22">
        <v>25700.46</v>
      </c>
      <c r="F22">
        <v>3938.13</v>
      </c>
      <c r="G22" s="1">
        <f t="shared" si="1"/>
        <v>40319</v>
      </c>
      <c r="H22">
        <f t="shared" si="2"/>
        <v>0.96576334333878355</v>
      </c>
      <c r="I22">
        <f t="shared" si="3"/>
        <v>0.9502834638351263</v>
      </c>
      <c r="J22">
        <f t="shared" si="4"/>
        <v>0.98609441347290772</v>
      </c>
      <c r="K22">
        <f t="shared" si="5"/>
        <v>0.97852946786844686</v>
      </c>
      <c r="L22">
        <f t="shared" si="6"/>
        <v>0.97476052572956118</v>
      </c>
      <c r="M22" s="8">
        <f t="shared" si="7"/>
        <v>0.97108624284896516</v>
      </c>
      <c r="N22" s="10">
        <f t="shared" si="8"/>
        <v>-2.9339996046931712E-2</v>
      </c>
      <c r="Z22">
        <f t="shared" si="9"/>
        <v>-2.9339996046931712E-2</v>
      </c>
      <c r="AE22">
        <f t="shared" si="10"/>
        <v>0.97108624284896516</v>
      </c>
    </row>
    <row r="23" spans="1:31" x14ac:dyDescent="0.25">
      <c r="A23" s="1">
        <v>40326</v>
      </c>
      <c r="B23">
        <v>11659.9</v>
      </c>
      <c r="C23">
        <v>1669.92</v>
      </c>
      <c r="D23">
        <v>16434.43</v>
      </c>
      <c r="E23">
        <v>26841.8</v>
      </c>
      <c r="F23">
        <v>4123.6400000000003</v>
      </c>
      <c r="G23" s="1">
        <f t="shared" si="1"/>
        <v>40326</v>
      </c>
      <c r="H23">
        <f t="shared" si="2"/>
        <v>1.0260329494916429</v>
      </c>
      <c r="I23">
        <f t="shared" si="3"/>
        <v>1.0207522142826579</v>
      </c>
      <c r="J23">
        <f t="shared" si="4"/>
        <v>1.0328136302191575</v>
      </c>
      <c r="K23">
        <f t="shared" si="5"/>
        <v>1.044409321856496</v>
      </c>
      <c r="L23">
        <f t="shared" si="6"/>
        <v>1.0471061138154403</v>
      </c>
      <c r="M23" s="8">
        <f t="shared" si="7"/>
        <v>1.0342228459330789</v>
      </c>
      <c r="N23" s="10">
        <f t="shared" si="8"/>
        <v>3.3650271176023747E-2</v>
      </c>
      <c r="Z23">
        <f t="shared" si="9"/>
        <v>3.3650271176023747E-2</v>
      </c>
      <c r="AE23">
        <f t="shared" si="10"/>
        <v>1.0342228459330789</v>
      </c>
    </row>
    <row r="24" spans="1:31" x14ac:dyDescent="0.25">
      <c r="A24" s="1">
        <v>40333</v>
      </c>
      <c r="B24">
        <v>11843.1</v>
      </c>
      <c r="C24">
        <v>1728.79</v>
      </c>
      <c r="D24">
        <v>16436.59</v>
      </c>
      <c r="E24">
        <v>26877</v>
      </c>
      <c r="F24">
        <v>4118.59</v>
      </c>
      <c r="G24" s="1">
        <f t="shared" si="1"/>
        <v>40333</v>
      </c>
      <c r="H24">
        <f t="shared" si="2"/>
        <v>1.0157119700855068</v>
      </c>
      <c r="I24">
        <f t="shared" si="3"/>
        <v>1.0352531857813547</v>
      </c>
      <c r="J24">
        <f t="shared" si="4"/>
        <v>1.0001314313912926</v>
      </c>
      <c r="K24">
        <f t="shared" si="5"/>
        <v>1.0013113874628379</v>
      </c>
      <c r="L24">
        <f t="shared" si="6"/>
        <v>0.99877535381362093</v>
      </c>
      <c r="M24" s="8">
        <f t="shared" si="7"/>
        <v>1.0102366657069224</v>
      </c>
      <c r="N24" s="10">
        <f t="shared" si="8"/>
        <v>1.0184625886044544E-2</v>
      </c>
      <c r="Z24">
        <f t="shared" si="9"/>
        <v>1.0184625886044544E-2</v>
      </c>
      <c r="AE24">
        <f t="shared" si="10"/>
        <v>1.0102366657069224</v>
      </c>
    </row>
    <row r="25" spans="1:31" x14ac:dyDescent="0.25">
      <c r="A25" s="1">
        <v>40340</v>
      </c>
      <c r="B25">
        <v>12472.78</v>
      </c>
      <c r="C25">
        <v>1758.04</v>
      </c>
      <c r="D25">
        <v>16902.63</v>
      </c>
      <c r="E25">
        <v>27239.49</v>
      </c>
      <c r="F25">
        <v>4181.2700000000004</v>
      </c>
      <c r="G25" s="1">
        <f t="shared" si="1"/>
        <v>40340</v>
      </c>
      <c r="H25">
        <f t="shared" si="2"/>
        <v>1.0531685116228016</v>
      </c>
      <c r="I25">
        <f t="shared" si="3"/>
        <v>1.0169193482146472</v>
      </c>
      <c r="J25">
        <f t="shared" si="4"/>
        <v>1.0283538130475969</v>
      </c>
      <c r="K25">
        <f t="shared" si="5"/>
        <v>1.0134869963165531</v>
      </c>
      <c r="L25">
        <f t="shared" si="6"/>
        <v>1.0152188006089464</v>
      </c>
      <c r="M25" s="8">
        <f t="shared" si="7"/>
        <v>1.0254294939621091</v>
      </c>
      <c r="N25" s="10">
        <f t="shared" si="8"/>
        <v>2.5111543326254225E-2</v>
      </c>
      <c r="Z25">
        <f t="shared" si="9"/>
        <v>2.5111543326254225E-2</v>
      </c>
      <c r="AE25">
        <f t="shared" si="10"/>
        <v>1.0254294939621091</v>
      </c>
    </row>
    <row r="26" spans="1:31" x14ac:dyDescent="0.25">
      <c r="A26" s="1">
        <v>40347</v>
      </c>
      <c r="B26">
        <v>12673.63</v>
      </c>
      <c r="C26">
        <v>1808.96</v>
      </c>
      <c r="D26">
        <v>17487.34</v>
      </c>
      <c r="E26">
        <v>28284.73</v>
      </c>
      <c r="F26">
        <v>4170.33</v>
      </c>
      <c r="G26" s="1">
        <f t="shared" si="1"/>
        <v>40347</v>
      </c>
      <c r="H26">
        <f t="shared" si="2"/>
        <v>1.0161030660366013</v>
      </c>
      <c r="I26">
        <f t="shared" si="3"/>
        <v>1.0289640736274488</v>
      </c>
      <c r="J26">
        <f t="shared" si="4"/>
        <v>1.0345928414690495</v>
      </c>
      <c r="K26">
        <f t="shared" si="5"/>
        <v>1.0383722309044698</v>
      </c>
      <c r="L26">
        <f t="shared" si="6"/>
        <v>0.99738357006364087</v>
      </c>
      <c r="M26" s="8">
        <f t="shared" si="7"/>
        <v>1.0230831564202421</v>
      </c>
      <c r="N26" s="10">
        <f t="shared" si="8"/>
        <v>2.2820770489200649E-2</v>
      </c>
      <c r="Z26">
        <f t="shared" si="9"/>
        <v>2.2820770489200649E-2</v>
      </c>
      <c r="AE26">
        <f t="shared" si="10"/>
        <v>1.0230831564202421</v>
      </c>
    </row>
    <row r="27" spans="1:31" x14ac:dyDescent="0.25">
      <c r="A27" s="1">
        <v>40354</v>
      </c>
      <c r="B27">
        <v>12320.79</v>
      </c>
      <c r="C27">
        <v>1716.87</v>
      </c>
      <c r="D27">
        <v>17539.12</v>
      </c>
      <c r="E27">
        <v>26662.32</v>
      </c>
      <c r="F27">
        <v>4124.05</v>
      </c>
      <c r="G27" s="1">
        <f t="shared" si="1"/>
        <v>40354</v>
      </c>
      <c r="H27">
        <f t="shared" si="2"/>
        <v>0.97215951546636614</v>
      </c>
      <c r="I27">
        <f t="shared" si="3"/>
        <v>0.9490922961259507</v>
      </c>
      <c r="J27">
        <f t="shared" si="4"/>
        <v>1.0029609992142887</v>
      </c>
      <c r="K27">
        <f t="shared" si="5"/>
        <v>0.94264007469754885</v>
      </c>
      <c r="L27">
        <f t="shared" si="6"/>
        <v>0.98890255687199824</v>
      </c>
      <c r="M27" s="8">
        <f t="shared" si="7"/>
        <v>0.97115108847523057</v>
      </c>
      <c r="N27" s="10">
        <f t="shared" si="8"/>
        <v>-2.9273221894006444E-2</v>
      </c>
      <c r="Z27">
        <f t="shared" si="9"/>
        <v>-2.9273221894006444E-2</v>
      </c>
      <c r="AE27">
        <f t="shared" si="10"/>
        <v>0.97115108847523057</v>
      </c>
    </row>
    <row r="28" spans="1:31" x14ac:dyDescent="0.25">
      <c r="A28" s="1">
        <v>40361</v>
      </c>
      <c r="B28">
        <v>11524.2</v>
      </c>
      <c r="C28">
        <v>1607.44</v>
      </c>
      <c r="D28">
        <v>16891.84</v>
      </c>
      <c r="E28">
        <v>25472.79</v>
      </c>
      <c r="F28">
        <v>3959.16</v>
      </c>
      <c r="G28" s="1">
        <f t="shared" si="1"/>
        <v>40361</v>
      </c>
      <c r="H28">
        <f t="shared" si="2"/>
        <v>0.93534586662056574</v>
      </c>
      <c r="I28">
        <f t="shared" si="3"/>
        <v>0.93626191849120788</v>
      </c>
      <c r="J28">
        <f t="shared" si="4"/>
        <v>0.96309506976404757</v>
      </c>
      <c r="K28">
        <f t="shared" si="5"/>
        <v>0.95538535281250847</v>
      </c>
      <c r="L28">
        <f t="shared" si="6"/>
        <v>0.96001745856621512</v>
      </c>
      <c r="M28" s="8">
        <f t="shared" si="7"/>
        <v>0.95002113325090898</v>
      </c>
      <c r="N28" s="10">
        <f t="shared" si="8"/>
        <v>-5.1271049107705996E-2</v>
      </c>
      <c r="Z28">
        <f t="shared" si="9"/>
        <v>-5.1271049107705996E-2</v>
      </c>
      <c r="AE28">
        <f t="shared" si="10"/>
        <v>0.95002113325090898</v>
      </c>
    </row>
    <row r="29" spans="1:31" x14ac:dyDescent="0.25">
      <c r="A29" s="1">
        <v>40368</v>
      </c>
      <c r="B29">
        <v>12200.01</v>
      </c>
      <c r="C29">
        <v>1713.98</v>
      </c>
      <c r="D29">
        <v>17864.91</v>
      </c>
      <c r="E29">
        <v>26954.43</v>
      </c>
      <c r="F29">
        <v>3999.55</v>
      </c>
      <c r="G29" s="1">
        <f t="shared" si="1"/>
        <v>40368</v>
      </c>
      <c r="H29">
        <f t="shared" si="2"/>
        <v>1.0586426823553912</v>
      </c>
      <c r="I29">
        <f t="shared" si="3"/>
        <v>1.0662793012491911</v>
      </c>
      <c r="J29">
        <f t="shared" si="4"/>
        <v>1.0576059209653892</v>
      </c>
      <c r="K29">
        <f t="shared" si="5"/>
        <v>1.0581655955236942</v>
      </c>
      <c r="L29">
        <f t="shared" si="6"/>
        <v>1.0102016589377545</v>
      </c>
      <c r="M29" s="8">
        <f t="shared" si="7"/>
        <v>1.050179031806284</v>
      </c>
      <c r="N29" s="10">
        <f t="shared" si="8"/>
        <v>4.8960656117029169E-2</v>
      </c>
      <c r="Z29">
        <f t="shared" si="9"/>
        <v>4.8960656117029169E-2</v>
      </c>
      <c r="AE29">
        <f t="shared" si="10"/>
        <v>1.050179031806284</v>
      </c>
    </row>
    <row r="30" spans="1:31" x14ac:dyDescent="0.25">
      <c r="A30" s="1">
        <v>40375</v>
      </c>
      <c r="B30">
        <v>12143.02</v>
      </c>
      <c r="C30">
        <v>1729.15</v>
      </c>
      <c r="D30">
        <v>17804.5</v>
      </c>
      <c r="E30">
        <v>26778.46</v>
      </c>
      <c r="F30">
        <v>4010.48</v>
      </c>
      <c r="G30" s="1">
        <f t="shared" si="1"/>
        <v>40375</v>
      </c>
      <c r="H30">
        <f t="shared" si="2"/>
        <v>0.99532869235353083</v>
      </c>
      <c r="I30">
        <f t="shared" si="3"/>
        <v>1.0088507450495339</v>
      </c>
      <c r="J30">
        <f t="shared" si="4"/>
        <v>0.99661851081253694</v>
      </c>
      <c r="K30">
        <f t="shared" si="5"/>
        <v>0.99347157406036779</v>
      </c>
      <c r="L30">
        <f t="shared" si="6"/>
        <v>1.002732807440837</v>
      </c>
      <c r="M30" s="8">
        <f t="shared" si="7"/>
        <v>0.99940046594336129</v>
      </c>
      <c r="N30" s="10">
        <f t="shared" si="8"/>
        <v>-5.9971384904594681E-4</v>
      </c>
      <c r="Z30">
        <f t="shared" si="9"/>
        <v>-5.9971384904594681E-4</v>
      </c>
      <c r="AE30">
        <f t="shared" si="10"/>
        <v>0.99940046594336129</v>
      </c>
    </row>
    <row r="31" spans="1:31" x14ac:dyDescent="0.25">
      <c r="A31" s="1">
        <v>40382</v>
      </c>
      <c r="B31">
        <v>12769.98</v>
      </c>
      <c r="C31">
        <v>1775.37</v>
      </c>
      <c r="D31">
        <v>17987.900000000001</v>
      </c>
      <c r="E31">
        <v>26845.33</v>
      </c>
      <c r="F31">
        <v>3828.76</v>
      </c>
      <c r="G31" s="1">
        <f t="shared" si="1"/>
        <v>40382</v>
      </c>
      <c r="H31">
        <f t="shared" si="2"/>
        <v>1.0516313075330519</v>
      </c>
      <c r="I31">
        <f t="shared" si="3"/>
        <v>1.0267298961917704</v>
      </c>
      <c r="J31">
        <f t="shared" si="4"/>
        <v>1.010300766660114</v>
      </c>
      <c r="K31">
        <f t="shared" si="5"/>
        <v>1.0024971562965159</v>
      </c>
      <c r="L31">
        <f t="shared" si="6"/>
        <v>0.95468871556521917</v>
      </c>
      <c r="M31" s="8">
        <f t="shared" si="7"/>
        <v>1.0091695684493343</v>
      </c>
      <c r="N31" s="10">
        <f t="shared" si="8"/>
        <v>9.1277831974752224E-3</v>
      </c>
      <c r="Z31">
        <f t="shared" si="9"/>
        <v>9.1277831974752224E-3</v>
      </c>
      <c r="AE31">
        <f t="shared" si="10"/>
        <v>1.0091695684493343</v>
      </c>
    </row>
    <row r="32" spans="1:31" x14ac:dyDescent="0.25">
      <c r="A32" s="1">
        <v>40389</v>
      </c>
      <c r="B32">
        <v>12704.84</v>
      </c>
      <c r="C32">
        <v>1767.43</v>
      </c>
      <c r="D32">
        <v>17372.98</v>
      </c>
      <c r="E32">
        <v>27246.53</v>
      </c>
      <c r="F32">
        <v>3749.68</v>
      </c>
      <c r="G32" s="1">
        <f t="shared" si="1"/>
        <v>40389</v>
      </c>
      <c r="H32">
        <f t="shared" si="2"/>
        <v>0.9948989739999593</v>
      </c>
      <c r="I32">
        <f t="shared" si="3"/>
        <v>0.99552769281896181</v>
      </c>
      <c r="J32">
        <f t="shared" si="4"/>
        <v>0.96581479772513734</v>
      </c>
      <c r="K32">
        <f t="shared" si="5"/>
        <v>1.014944871230862</v>
      </c>
      <c r="L32">
        <f t="shared" si="6"/>
        <v>0.97934579341614503</v>
      </c>
      <c r="M32" s="8">
        <f t="shared" si="7"/>
        <v>0.99010642583821318</v>
      </c>
      <c r="N32" s="10">
        <f t="shared" si="8"/>
        <v>-9.9428407846234076E-3</v>
      </c>
      <c r="Z32">
        <f t="shared" si="9"/>
        <v>-9.9428407846234076E-3</v>
      </c>
      <c r="AE32">
        <f t="shared" si="10"/>
        <v>0.99010642583821318</v>
      </c>
    </row>
    <row r="33" spans="1:31" x14ac:dyDescent="0.25">
      <c r="A33" s="1">
        <v>40396</v>
      </c>
      <c r="B33">
        <v>12977.61</v>
      </c>
      <c r="C33">
        <v>1738.17</v>
      </c>
      <c r="D33">
        <v>16924.2</v>
      </c>
      <c r="E33">
        <v>28161.55</v>
      </c>
      <c r="F33">
        <v>3808.57</v>
      </c>
      <c r="G33" s="1">
        <f t="shared" si="1"/>
        <v>40396</v>
      </c>
      <c r="H33">
        <f t="shared" si="2"/>
        <v>1.0214697705756233</v>
      </c>
      <c r="I33">
        <f t="shared" si="3"/>
        <v>0.9834448889064914</v>
      </c>
      <c r="J33">
        <f t="shared" si="4"/>
        <v>0.97416793204159569</v>
      </c>
      <c r="K33">
        <f t="shared" si="5"/>
        <v>1.0335829920360502</v>
      </c>
      <c r="L33">
        <f t="shared" si="6"/>
        <v>1.0157053401890295</v>
      </c>
      <c r="M33" s="8">
        <f t="shared" si="7"/>
        <v>1.0056741847497581</v>
      </c>
      <c r="N33" s="10">
        <f t="shared" si="8"/>
        <v>5.6581472015455837E-3</v>
      </c>
      <c r="Z33">
        <f t="shared" si="9"/>
        <v>5.6581472015455837E-3</v>
      </c>
      <c r="AE33">
        <f t="shared" si="10"/>
        <v>1.0056741847497581</v>
      </c>
    </row>
    <row r="34" spans="1:31" x14ac:dyDescent="0.25">
      <c r="A34" s="1">
        <v>40403</v>
      </c>
      <c r="B34">
        <v>12707.55</v>
      </c>
      <c r="C34">
        <v>1587.22</v>
      </c>
      <c r="D34">
        <v>16915.57</v>
      </c>
      <c r="E34">
        <v>27471.77</v>
      </c>
      <c r="F34">
        <v>3765.66</v>
      </c>
      <c r="G34" s="1">
        <f t="shared" si="1"/>
        <v>40403</v>
      </c>
      <c r="H34">
        <f t="shared" si="2"/>
        <v>0.97919031316243887</v>
      </c>
      <c r="I34">
        <f t="shared" si="3"/>
        <v>0.91315579028518501</v>
      </c>
      <c r="J34">
        <f t="shared" si="4"/>
        <v>0.99949007929473765</v>
      </c>
      <c r="K34">
        <f t="shared" si="5"/>
        <v>0.97550631978708557</v>
      </c>
      <c r="L34">
        <f t="shared" si="6"/>
        <v>0.98873330410101423</v>
      </c>
      <c r="M34" s="8">
        <f t="shared" si="7"/>
        <v>0.9712151613260922</v>
      </c>
      <c r="N34" s="10">
        <f t="shared" si="8"/>
        <v>-2.9207247878146745E-2</v>
      </c>
      <c r="Z34">
        <f t="shared" si="9"/>
        <v>-2.9207247878146745E-2</v>
      </c>
      <c r="AE34">
        <f t="shared" si="10"/>
        <v>0.9712151613260922</v>
      </c>
    </row>
    <row r="35" spans="1:31" x14ac:dyDescent="0.25">
      <c r="A35" s="1">
        <v>40410</v>
      </c>
      <c r="B35">
        <v>12521.64</v>
      </c>
      <c r="C35">
        <v>1596.97</v>
      </c>
      <c r="D35">
        <v>16335.18</v>
      </c>
      <c r="E35">
        <v>26584.89</v>
      </c>
      <c r="F35">
        <v>3782.91</v>
      </c>
      <c r="G35" s="1">
        <f t="shared" si="1"/>
        <v>40410</v>
      </c>
      <c r="H35">
        <f t="shared" si="2"/>
        <v>0.98537011461690094</v>
      </c>
      <c r="I35">
        <f t="shared" si="3"/>
        <v>1.0061428157407291</v>
      </c>
      <c r="J35">
        <f t="shared" si="4"/>
        <v>0.96568900722825191</v>
      </c>
      <c r="K35">
        <f t="shared" si="5"/>
        <v>0.96771667788424254</v>
      </c>
      <c r="L35">
        <f t="shared" si="6"/>
        <v>1.0045808702856869</v>
      </c>
      <c r="M35" s="8">
        <f t="shared" si="7"/>
        <v>0.98589989715116233</v>
      </c>
      <c r="N35" s="10">
        <f t="shared" si="8"/>
        <v>-1.420045372089293E-2</v>
      </c>
      <c r="Z35">
        <f t="shared" si="9"/>
        <v>-1.420045372089293E-2</v>
      </c>
      <c r="AE35">
        <f t="shared" si="10"/>
        <v>0.98589989715116233</v>
      </c>
    </row>
    <row r="36" spans="1:31" x14ac:dyDescent="0.25">
      <c r="A36" s="1">
        <v>40417</v>
      </c>
      <c r="B36">
        <v>12440.21</v>
      </c>
      <c r="C36">
        <v>1459.37</v>
      </c>
      <c r="D36">
        <v>16829.27</v>
      </c>
      <c r="E36">
        <v>26088.67</v>
      </c>
      <c r="F36">
        <v>3807.73</v>
      </c>
      <c r="G36" s="1">
        <f t="shared" si="1"/>
        <v>40417</v>
      </c>
      <c r="H36">
        <f t="shared" si="2"/>
        <v>0.99349685823901657</v>
      </c>
      <c r="I36">
        <f t="shared" si="3"/>
        <v>0.91383682849396031</v>
      </c>
      <c r="J36">
        <f t="shared" si="4"/>
        <v>1.0302469884017196</v>
      </c>
      <c r="K36">
        <f t="shared" si="5"/>
        <v>0.98133450994154947</v>
      </c>
      <c r="L36">
        <f t="shared" si="6"/>
        <v>1.0065610865709202</v>
      </c>
      <c r="M36" s="8">
        <f t="shared" si="7"/>
        <v>0.98509525432943323</v>
      </c>
      <c r="N36" s="10">
        <f t="shared" si="8"/>
        <v>-1.5016937582687963E-2</v>
      </c>
      <c r="Z36">
        <f t="shared" si="9"/>
        <v>-1.5016937582687963E-2</v>
      </c>
      <c r="AE36">
        <f t="shared" si="10"/>
        <v>0.98509525432943323</v>
      </c>
    </row>
    <row r="37" spans="1:31" x14ac:dyDescent="0.25">
      <c r="A37" s="1">
        <v>40424</v>
      </c>
      <c r="B37">
        <v>13341.3</v>
      </c>
      <c r="C37">
        <v>1502.35</v>
      </c>
      <c r="D37">
        <v>17685.84</v>
      </c>
      <c r="E37">
        <v>27302.84</v>
      </c>
      <c r="F37">
        <v>3937.29</v>
      </c>
      <c r="G37" s="1">
        <f t="shared" si="1"/>
        <v>40424</v>
      </c>
      <c r="H37">
        <f t="shared" si="2"/>
        <v>1.072433664705017</v>
      </c>
      <c r="I37">
        <f t="shared" si="3"/>
        <v>1.0294510645004351</v>
      </c>
      <c r="J37">
        <f t="shared" si="4"/>
        <v>1.0508976325176316</v>
      </c>
      <c r="K37">
        <f t="shared" si="5"/>
        <v>1.0465401264226961</v>
      </c>
      <c r="L37">
        <f t="shared" si="6"/>
        <v>1.0340255217675622</v>
      </c>
      <c r="M37" s="8">
        <f t="shared" si="7"/>
        <v>1.0466696019826685</v>
      </c>
      <c r="N37" s="10">
        <f t="shared" si="8"/>
        <v>4.5613315690159792E-2</v>
      </c>
      <c r="Z37">
        <f t="shared" si="9"/>
        <v>4.5613315690159792E-2</v>
      </c>
      <c r="AE37">
        <f t="shared" si="10"/>
        <v>1.0466696019826685</v>
      </c>
    </row>
    <row r="38" spans="1:31" x14ac:dyDescent="0.25">
      <c r="A38" s="1">
        <v>40431</v>
      </c>
      <c r="B38">
        <v>13420.02</v>
      </c>
      <c r="C38">
        <v>1506.32</v>
      </c>
      <c r="D38">
        <v>17940.43</v>
      </c>
      <c r="E38">
        <v>27454.16</v>
      </c>
      <c r="F38">
        <v>4084.1</v>
      </c>
      <c r="G38" s="1">
        <f t="shared" si="1"/>
        <v>40431</v>
      </c>
      <c r="H38">
        <f t="shared" si="2"/>
        <v>1.0059004744665063</v>
      </c>
      <c r="I38">
        <f t="shared" si="3"/>
        <v>1.0026425267081573</v>
      </c>
      <c r="J38">
        <f t="shared" si="4"/>
        <v>1.0143951319247488</v>
      </c>
      <c r="K38">
        <f t="shared" si="5"/>
        <v>1.0055422805832652</v>
      </c>
      <c r="L38">
        <f t="shared" si="6"/>
        <v>1.0372870680087065</v>
      </c>
      <c r="M38" s="8">
        <f t="shared" si="7"/>
        <v>1.0131534963382769</v>
      </c>
      <c r="N38" s="10">
        <f t="shared" si="8"/>
        <v>1.3067740281423478E-2</v>
      </c>
      <c r="Z38">
        <f t="shared" si="9"/>
        <v>1.3067740281423478E-2</v>
      </c>
      <c r="AE38">
        <f t="shared" si="10"/>
        <v>1.0131534963382769</v>
      </c>
    </row>
    <row r="39" spans="1:31" x14ac:dyDescent="0.25">
      <c r="A39" s="1">
        <v>40438</v>
      </c>
      <c r="B39">
        <v>13686</v>
      </c>
      <c r="C39">
        <v>1574.58</v>
      </c>
      <c r="D39">
        <v>17836.87</v>
      </c>
      <c r="E39">
        <v>26644.73</v>
      </c>
      <c r="F39">
        <v>4217.4399999999996</v>
      </c>
      <c r="G39" s="1">
        <f t="shared" si="1"/>
        <v>40438</v>
      </c>
      <c r="H39">
        <f t="shared" si="2"/>
        <v>1.0198196425936772</v>
      </c>
      <c r="I39">
        <f t="shared" si="3"/>
        <v>1.0453157363641192</v>
      </c>
      <c r="J39">
        <f t="shared" si="4"/>
        <v>0.99422756310746163</v>
      </c>
      <c r="K39">
        <f t="shared" si="5"/>
        <v>0.97051703639812692</v>
      </c>
      <c r="L39">
        <f t="shared" si="6"/>
        <v>1.0326485639430962</v>
      </c>
      <c r="M39" s="8">
        <f t="shared" si="7"/>
        <v>1.0125057084812963</v>
      </c>
      <c r="N39" s="10">
        <f t="shared" si="8"/>
        <v>1.2428157988882209E-2</v>
      </c>
      <c r="Z39">
        <f t="shared" si="9"/>
        <v>1.2428157988882209E-2</v>
      </c>
      <c r="AE39">
        <f t="shared" si="10"/>
        <v>1.0125057084812963</v>
      </c>
    </row>
    <row r="40" spans="1:31" x14ac:dyDescent="0.25">
      <c r="A40" s="1">
        <v>40445</v>
      </c>
      <c r="B40">
        <v>14357.75</v>
      </c>
      <c r="C40">
        <v>1568.8</v>
      </c>
      <c r="D40">
        <v>18125.990000000002</v>
      </c>
      <c r="E40">
        <v>26774.94</v>
      </c>
      <c r="F40">
        <v>4259.5</v>
      </c>
      <c r="G40" s="1">
        <f t="shared" si="1"/>
        <v>40445</v>
      </c>
      <c r="H40">
        <f t="shared" si="2"/>
        <v>1.0490830045301769</v>
      </c>
      <c r="I40">
        <f t="shared" si="3"/>
        <v>0.99632917984478397</v>
      </c>
      <c r="J40">
        <f t="shared" si="4"/>
        <v>1.0162091218919016</v>
      </c>
      <c r="K40">
        <f t="shared" si="5"/>
        <v>1.0048868950820669</v>
      </c>
      <c r="L40">
        <f t="shared" si="6"/>
        <v>1.0099728745400054</v>
      </c>
      <c r="M40" s="8">
        <f t="shared" si="7"/>
        <v>1.0152962151777869</v>
      </c>
      <c r="N40" s="10">
        <f t="shared" si="8"/>
        <v>1.5180407531020833E-2</v>
      </c>
      <c r="Z40">
        <f t="shared" si="9"/>
        <v>1.5180407531020833E-2</v>
      </c>
      <c r="AE40">
        <f t="shared" si="10"/>
        <v>1.0152962151777869</v>
      </c>
    </row>
    <row r="41" spans="1:31" x14ac:dyDescent="0.25">
      <c r="A41" s="1">
        <v>40452</v>
      </c>
      <c r="B41">
        <v>14269.54</v>
      </c>
      <c r="C41">
        <v>1566.63</v>
      </c>
      <c r="D41">
        <v>17552.060000000001</v>
      </c>
      <c r="E41">
        <v>26799.58</v>
      </c>
      <c r="F41">
        <v>4062.64</v>
      </c>
      <c r="G41" s="1">
        <f t="shared" si="1"/>
        <v>40452</v>
      </c>
      <c r="H41">
        <f t="shared" si="2"/>
        <v>0.99385627970956458</v>
      </c>
      <c r="I41">
        <f t="shared" si="3"/>
        <v>0.99861677715451314</v>
      </c>
      <c r="J41">
        <f t="shared" si="4"/>
        <v>0.96833662602704729</v>
      </c>
      <c r="K41">
        <f t="shared" si="5"/>
        <v>1.0009202635001238</v>
      </c>
      <c r="L41">
        <f t="shared" si="6"/>
        <v>0.95378330789998822</v>
      </c>
      <c r="M41" s="8">
        <f t="shared" si="7"/>
        <v>0.98310265085824744</v>
      </c>
      <c r="N41" s="10">
        <f t="shared" si="8"/>
        <v>-1.7041738185015216E-2</v>
      </c>
      <c r="Z41">
        <f t="shared" si="9"/>
        <v>-1.7041738185015216E-2</v>
      </c>
      <c r="AE41">
        <f t="shared" si="10"/>
        <v>0.98310265085824744</v>
      </c>
    </row>
    <row r="42" spans="1:31" x14ac:dyDescent="0.25">
      <c r="A42" s="1">
        <v>40459</v>
      </c>
      <c r="B42">
        <v>14887</v>
      </c>
      <c r="C42">
        <v>1521.49</v>
      </c>
      <c r="D42">
        <v>17713.88</v>
      </c>
      <c r="E42">
        <v>27070.560000000001</v>
      </c>
      <c r="F42">
        <v>4119.01</v>
      </c>
      <c r="G42" s="1">
        <f t="shared" si="1"/>
        <v>40459</v>
      </c>
      <c r="H42">
        <f t="shared" si="2"/>
        <v>1.0432711916431783</v>
      </c>
      <c r="I42">
        <f t="shared" si="3"/>
        <v>0.97118655968543943</v>
      </c>
      <c r="J42">
        <f t="shared" si="4"/>
        <v>1.0092194306537239</v>
      </c>
      <c r="K42">
        <f t="shared" si="5"/>
        <v>1.010111352491345</v>
      </c>
      <c r="L42">
        <f t="shared" si="6"/>
        <v>1.0138752141464664</v>
      </c>
      <c r="M42" s="8">
        <f t="shared" si="7"/>
        <v>1.0095327497240305</v>
      </c>
      <c r="N42" s="10">
        <f t="shared" si="8"/>
        <v>9.4875997740403537E-3</v>
      </c>
      <c r="Z42">
        <f t="shared" si="9"/>
        <v>9.4875997740403537E-3</v>
      </c>
      <c r="AE42">
        <f t="shared" si="10"/>
        <v>1.0095327497240305</v>
      </c>
    </row>
    <row r="43" spans="1:31" x14ac:dyDescent="0.25">
      <c r="A43" s="1">
        <v>40466</v>
      </c>
      <c r="B43">
        <v>15185.55</v>
      </c>
      <c r="C43">
        <v>1687.61</v>
      </c>
      <c r="D43">
        <v>18123.830000000002</v>
      </c>
      <c r="E43">
        <v>27584.38</v>
      </c>
      <c r="F43">
        <v>4246.04</v>
      </c>
      <c r="G43" s="1">
        <f t="shared" si="1"/>
        <v>40466</v>
      </c>
      <c r="H43">
        <f t="shared" si="2"/>
        <v>1.0200544098878215</v>
      </c>
      <c r="I43">
        <f t="shared" si="3"/>
        <v>1.1091824461547561</v>
      </c>
      <c r="J43">
        <f t="shared" si="4"/>
        <v>1.0231428687560264</v>
      </c>
      <c r="K43">
        <f t="shared" si="5"/>
        <v>1.018980767298497</v>
      </c>
      <c r="L43">
        <f t="shared" si="6"/>
        <v>1.0308399348387112</v>
      </c>
      <c r="M43" s="8">
        <f t="shared" si="7"/>
        <v>1.0404400853871625</v>
      </c>
      <c r="N43" s="10">
        <f t="shared" si="8"/>
        <v>3.9643782672867819E-2</v>
      </c>
      <c r="Z43">
        <f t="shared" si="9"/>
        <v>3.9643782672867819E-2</v>
      </c>
      <c r="AE43">
        <f t="shared" si="10"/>
        <v>1.0404400853871625</v>
      </c>
    </row>
    <row r="44" spans="1:31" x14ac:dyDescent="0.25">
      <c r="A44" s="1">
        <v>40473</v>
      </c>
      <c r="B44">
        <v>15375.54</v>
      </c>
      <c r="C44">
        <v>1671</v>
      </c>
      <c r="D44">
        <v>18499.25</v>
      </c>
      <c r="E44">
        <v>27570.31</v>
      </c>
      <c r="F44">
        <v>4182.53</v>
      </c>
      <c r="G44" s="1">
        <f t="shared" si="1"/>
        <v>40473</v>
      </c>
      <c r="H44">
        <f t="shared" si="2"/>
        <v>1.0125112360105497</v>
      </c>
      <c r="I44">
        <f t="shared" si="3"/>
        <v>0.99015767861057957</v>
      </c>
      <c r="J44">
        <f t="shared" si="4"/>
        <v>1.0207141647212536</v>
      </c>
      <c r="K44">
        <f t="shared" si="5"/>
        <v>0.99948992872052955</v>
      </c>
      <c r="L44">
        <f t="shared" si="6"/>
        <v>0.98504253374909323</v>
      </c>
      <c r="M44" s="8">
        <f t="shared" si="7"/>
        <v>1.0015831083624012</v>
      </c>
      <c r="N44" s="10">
        <f t="shared" si="8"/>
        <v>1.5818565673349568E-3</v>
      </c>
      <c r="Z44">
        <f t="shared" si="9"/>
        <v>1.5818565673349568E-3</v>
      </c>
      <c r="AE44">
        <f t="shared" si="10"/>
        <v>1.0015831083624012</v>
      </c>
    </row>
    <row r="45" spans="1:31" x14ac:dyDescent="0.25">
      <c r="A45" s="1">
        <v>40480</v>
      </c>
      <c r="B45">
        <v>15280.55</v>
      </c>
      <c r="C45">
        <v>1712.53</v>
      </c>
      <c r="D45">
        <v>18201.5</v>
      </c>
      <c r="E45">
        <v>27482.32</v>
      </c>
      <c r="F45">
        <v>4221.6499999999996</v>
      </c>
      <c r="G45" s="1">
        <f t="shared" si="1"/>
        <v>40480</v>
      </c>
      <c r="H45">
        <f t="shared" si="2"/>
        <v>0.99382200560110401</v>
      </c>
      <c r="I45">
        <f t="shared" si="3"/>
        <v>1.0248533812088569</v>
      </c>
      <c r="J45">
        <f t="shared" si="4"/>
        <v>0.9839047528953877</v>
      </c>
      <c r="K45">
        <f t="shared" si="5"/>
        <v>0.99680852337169945</v>
      </c>
      <c r="L45">
        <f t="shared" si="6"/>
        <v>1.0093531905330027</v>
      </c>
      <c r="M45" s="8">
        <f t="shared" si="7"/>
        <v>1.0017483707220101</v>
      </c>
      <c r="N45" s="10">
        <f t="shared" si="8"/>
        <v>1.7468441010598402E-3</v>
      </c>
      <c r="Z45">
        <f t="shared" si="9"/>
        <v>1.7468441010598402E-3</v>
      </c>
      <c r="AE45">
        <f t="shared" si="10"/>
        <v>1.0017483707220101</v>
      </c>
    </row>
    <row r="46" spans="1:31" x14ac:dyDescent="0.25">
      <c r="A46" s="1">
        <v>40487</v>
      </c>
      <c r="B46">
        <v>16162.64</v>
      </c>
      <c r="C46">
        <v>1752.62</v>
      </c>
      <c r="D46">
        <v>18576.93</v>
      </c>
      <c r="E46">
        <v>28566.27</v>
      </c>
      <c r="F46">
        <v>4290.63</v>
      </c>
      <c r="G46" s="1">
        <f t="shared" si="1"/>
        <v>40487</v>
      </c>
      <c r="H46">
        <f t="shared" si="2"/>
        <v>1.0577263252958826</v>
      </c>
      <c r="I46">
        <f t="shared" si="3"/>
        <v>1.0234098088792605</v>
      </c>
      <c r="J46">
        <f t="shared" si="4"/>
        <v>1.020626322006428</v>
      </c>
      <c r="K46">
        <f t="shared" si="5"/>
        <v>1.0394417210774054</v>
      </c>
      <c r="L46">
        <f t="shared" si="6"/>
        <v>1.0163395828645199</v>
      </c>
      <c r="M46" s="8">
        <f t="shared" si="7"/>
        <v>1.0315087520246993</v>
      </c>
      <c r="N46" s="10">
        <f t="shared" si="8"/>
        <v>3.1022538248093444E-2</v>
      </c>
      <c r="Z46">
        <f t="shared" si="9"/>
        <v>3.1022538248093444E-2</v>
      </c>
      <c r="AE46">
        <f t="shared" si="10"/>
        <v>1.0315087520246993</v>
      </c>
    </row>
    <row r="47" spans="1:31" x14ac:dyDescent="0.25">
      <c r="A47" s="1">
        <v>40494</v>
      </c>
      <c r="B47">
        <v>15755.52</v>
      </c>
      <c r="C47">
        <v>1706.03</v>
      </c>
      <c r="D47">
        <v>18410.79</v>
      </c>
      <c r="E47">
        <v>28583.86</v>
      </c>
      <c r="F47">
        <v>4162.76</v>
      </c>
      <c r="G47" s="1">
        <f t="shared" si="1"/>
        <v>40494</v>
      </c>
      <c r="H47">
        <f t="shared" si="2"/>
        <v>0.97481104572025368</v>
      </c>
      <c r="I47">
        <f t="shared" si="3"/>
        <v>0.97341694149330715</v>
      </c>
      <c r="J47">
        <f t="shared" si="4"/>
        <v>0.99105664929565873</v>
      </c>
      <c r="K47">
        <f t="shared" si="5"/>
        <v>1.0006157611756803</v>
      </c>
      <c r="L47">
        <f t="shared" si="6"/>
        <v>0.97019784973302292</v>
      </c>
      <c r="M47" s="8">
        <f t="shared" si="7"/>
        <v>0.98201964948358456</v>
      </c>
      <c r="N47" s="10">
        <f t="shared" si="8"/>
        <v>-1.8143961170443607E-2</v>
      </c>
      <c r="Z47">
        <f t="shared" si="9"/>
        <v>-1.8143961170443607E-2</v>
      </c>
      <c r="AE47">
        <f t="shared" si="10"/>
        <v>0.98201964948358456</v>
      </c>
    </row>
    <row r="48" spans="1:31" x14ac:dyDescent="0.25">
      <c r="A48" s="1">
        <v>40501</v>
      </c>
      <c r="B48">
        <v>16203.35</v>
      </c>
      <c r="C48">
        <v>1790.54</v>
      </c>
      <c r="D48">
        <v>18842.310000000001</v>
      </c>
      <c r="E48">
        <v>28091.41</v>
      </c>
      <c r="F48">
        <v>4206.5</v>
      </c>
      <c r="G48" s="1">
        <f t="shared" si="1"/>
        <v>40501</v>
      </c>
      <c r="H48">
        <f t="shared" si="2"/>
        <v>1.0284236889674223</v>
      </c>
      <c r="I48">
        <f t="shared" si="3"/>
        <v>1.0495360573964116</v>
      </c>
      <c r="J48">
        <f t="shared" si="4"/>
        <v>1.0234384293123762</v>
      </c>
      <c r="K48">
        <f t="shared" si="5"/>
        <v>0.98277174601330963</v>
      </c>
      <c r="L48">
        <f t="shared" si="6"/>
        <v>1.0105074517867954</v>
      </c>
      <c r="M48" s="8">
        <f t="shared" si="7"/>
        <v>1.018935474695263</v>
      </c>
      <c r="N48" s="10">
        <f t="shared" si="8"/>
        <v>1.8758430052398547E-2</v>
      </c>
      <c r="Z48">
        <f t="shared" si="9"/>
        <v>1.8758430052398547E-2</v>
      </c>
      <c r="AE48">
        <f t="shared" si="10"/>
        <v>1.018935474695263</v>
      </c>
    </row>
    <row r="49" spans="1:31" x14ac:dyDescent="0.25">
      <c r="A49" s="1">
        <v>40508</v>
      </c>
      <c r="B49">
        <v>16264.42</v>
      </c>
      <c r="C49">
        <v>1884.08</v>
      </c>
      <c r="D49">
        <v>18266.23</v>
      </c>
      <c r="E49">
        <v>27327.39</v>
      </c>
      <c r="F49">
        <v>4073.58</v>
      </c>
      <c r="G49" s="1">
        <f t="shared" si="1"/>
        <v>40508</v>
      </c>
      <c r="H49">
        <f t="shared" si="2"/>
        <v>1.0037689736998829</v>
      </c>
      <c r="I49">
        <f t="shared" si="3"/>
        <v>1.0522412233181051</v>
      </c>
      <c r="J49">
        <f t="shared" si="4"/>
        <v>0.96942625399964222</v>
      </c>
      <c r="K49">
        <f t="shared" si="5"/>
        <v>0.97280236200318881</v>
      </c>
      <c r="L49">
        <f t="shared" si="6"/>
        <v>0.96840128372756451</v>
      </c>
      <c r="M49" s="8">
        <f t="shared" si="7"/>
        <v>0.99332801934967674</v>
      </c>
      <c r="N49" s="10">
        <f t="shared" si="8"/>
        <v>-6.6943378130824649E-3</v>
      </c>
      <c r="Z49">
        <f t="shared" si="9"/>
        <v>-6.6943378130824649E-3</v>
      </c>
      <c r="AE49">
        <f t="shared" si="10"/>
        <v>0.99332801934967674</v>
      </c>
    </row>
    <row r="50" spans="1:31" x14ac:dyDescent="0.25">
      <c r="A50" s="1">
        <v>40515</v>
      </c>
      <c r="B50">
        <v>16614.25</v>
      </c>
      <c r="C50">
        <v>1912.97</v>
      </c>
      <c r="D50">
        <v>18173.45</v>
      </c>
      <c r="E50">
        <v>27562.76</v>
      </c>
      <c r="F50">
        <v>4031.52</v>
      </c>
      <c r="G50" s="1">
        <f t="shared" si="1"/>
        <v>40515</v>
      </c>
      <c r="H50">
        <f t="shared" si="2"/>
        <v>1.0215089133212252</v>
      </c>
      <c r="I50">
        <f t="shared" si="3"/>
        <v>1.0153337437900727</v>
      </c>
      <c r="J50">
        <f t="shared" si="4"/>
        <v>0.99492068149804314</v>
      </c>
      <c r="K50">
        <f t="shared" si="5"/>
        <v>1.0086129703568472</v>
      </c>
      <c r="L50">
        <f t="shared" si="6"/>
        <v>0.98967492966874349</v>
      </c>
      <c r="M50" s="8">
        <f t="shared" si="7"/>
        <v>1.0060102477269863</v>
      </c>
      <c r="N50" s="10">
        <f t="shared" si="8"/>
        <v>5.9922582330066065E-3</v>
      </c>
      <c r="Z50">
        <f t="shared" si="9"/>
        <v>5.9922582330066065E-3</v>
      </c>
      <c r="AE50">
        <f t="shared" si="10"/>
        <v>1.0060102477269863</v>
      </c>
    </row>
    <row r="51" spans="1:31" x14ac:dyDescent="0.25">
      <c r="A51" s="1">
        <v>40522</v>
      </c>
      <c r="B51">
        <v>16586.95</v>
      </c>
      <c r="C51">
        <v>2050.56</v>
      </c>
      <c r="D51">
        <v>18516.509999999998</v>
      </c>
      <c r="E51">
        <v>28420.93</v>
      </c>
      <c r="F51">
        <v>4148.45</v>
      </c>
      <c r="G51" s="1">
        <f t="shared" si="1"/>
        <v>40522</v>
      </c>
      <c r="H51">
        <f t="shared" si="2"/>
        <v>0.99835683223738658</v>
      </c>
      <c r="I51">
        <f t="shared" si="3"/>
        <v>1.0719248080210353</v>
      </c>
      <c r="J51">
        <f t="shared" si="4"/>
        <v>1.0188769881337885</v>
      </c>
      <c r="K51">
        <f t="shared" si="5"/>
        <v>1.031135125800174</v>
      </c>
      <c r="L51">
        <f t="shared" si="6"/>
        <v>1.0290039488828036</v>
      </c>
      <c r="M51" s="8">
        <f t="shared" si="7"/>
        <v>1.0298595406150375</v>
      </c>
      <c r="N51" s="10">
        <f t="shared" si="8"/>
        <v>2.9422424607622552E-2</v>
      </c>
      <c r="Z51">
        <f t="shared" si="9"/>
        <v>2.9422424607622552E-2</v>
      </c>
      <c r="AE51">
        <f t="shared" si="10"/>
        <v>1.0298595406150375</v>
      </c>
    </row>
    <row r="52" spans="1:31" x14ac:dyDescent="0.25">
      <c r="A52" s="1">
        <v>40529</v>
      </c>
      <c r="B52">
        <v>16819.02</v>
      </c>
      <c r="C52">
        <v>2079.81</v>
      </c>
      <c r="D52">
        <v>18497.09</v>
      </c>
      <c r="E52">
        <v>28801.119999999999</v>
      </c>
      <c r="F52">
        <v>4093.35</v>
      </c>
      <c r="G52" s="1">
        <f t="shared" si="1"/>
        <v>40529</v>
      </c>
      <c r="H52">
        <f t="shared" si="2"/>
        <v>1.0139911195246865</v>
      </c>
      <c r="I52">
        <f t="shared" si="3"/>
        <v>1.0142643960674158</v>
      </c>
      <c r="J52">
        <f t="shared" si="4"/>
        <v>0.99895120624782974</v>
      </c>
      <c r="K52">
        <f t="shared" si="5"/>
        <v>1.013377113275322</v>
      </c>
      <c r="L52">
        <f t="shared" si="6"/>
        <v>0.98671793079342884</v>
      </c>
      <c r="M52" s="8">
        <f t="shared" si="7"/>
        <v>1.0054603531817365</v>
      </c>
      <c r="N52" s="10">
        <f t="shared" si="8"/>
        <v>5.4454994996695318E-3</v>
      </c>
      <c r="Z52">
        <f t="shared" si="9"/>
        <v>5.4454994996695318E-3</v>
      </c>
      <c r="AE52">
        <f t="shared" si="10"/>
        <v>1.0054603531817365</v>
      </c>
    </row>
    <row r="53" spans="1:31" x14ac:dyDescent="0.25">
      <c r="A53" s="1">
        <v>40536</v>
      </c>
      <c r="B53">
        <v>17474.310000000001</v>
      </c>
      <c r="C53">
        <v>2084.5100000000002</v>
      </c>
      <c r="D53">
        <v>18656.75</v>
      </c>
      <c r="E53">
        <v>29304.44</v>
      </c>
      <c r="F53">
        <v>4126.58</v>
      </c>
      <c r="G53" s="1">
        <f t="shared" si="1"/>
        <v>40536</v>
      </c>
      <c r="H53">
        <f t="shared" si="2"/>
        <v>1.0389612474448571</v>
      </c>
      <c r="I53">
        <f t="shared" si="3"/>
        <v>1.0022598218106462</v>
      </c>
      <c r="J53">
        <f t="shared" si="4"/>
        <v>1.0086316280020262</v>
      </c>
      <c r="K53">
        <f t="shared" si="5"/>
        <v>1.0174757092779725</v>
      </c>
      <c r="L53">
        <f t="shared" si="6"/>
        <v>1.008118045121966</v>
      </c>
      <c r="M53" s="8">
        <f t="shared" si="7"/>
        <v>1.0150892903314936</v>
      </c>
      <c r="N53" s="10">
        <f t="shared" si="8"/>
        <v>1.4976579394493865E-2</v>
      </c>
      <c r="Z53">
        <f t="shared" si="9"/>
        <v>1.4976579394493865E-2</v>
      </c>
      <c r="AE53">
        <f t="shared" si="10"/>
        <v>1.0150892903314936</v>
      </c>
    </row>
    <row r="54" spans="1:31" x14ac:dyDescent="0.25">
      <c r="A54" s="1">
        <v>40543</v>
      </c>
      <c r="B54">
        <v>16805.37</v>
      </c>
      <c r="C54">
        <v>2087.4</v>
      </c>
      <c r="D54">
        <v>17925.330000000002</v>
      </c>
      <c r="E54">
        <v>28714.22</v>
      </c>
      <c r="F54">
        <v>4025.63</v>
      </c>
      <c r="G54" s="1">
        <f t="shared" si="1"/>
        <v>40543</v>
      </c>
      <c r="H54">
        <f t="shared" si="2"/>
        <v>0.96171866013593654</v>
      </c>
      <c r="I54">
        <f t="shared" si="3"/>
        <v>1.0013864169517057</v>
      </c>
      <c r="J54">
        <f t="shared" si="4"/>
        <v>0.96079595856727462</v>
      </c>
      <c r="K54">
        <f t="shared" si="5"/>
        <v>0.97985902477576781</v>
      </c>
      <c r="L54">
        <f t="shared" si="6"/>
        <v>0.97553664293434272</v>
      </c>
      <c r="M54" s="8">
        <f t="shared" si="7"/>
        <v>0.9758593406730055</v>
      </c>
      <c r="N54" s="10">
        <f t="shared" si="8"/>
        <v>-2.443682111796909E-2</v>
      </c>
      <c r="Z54">
        <f t="shared" si="9"/>
        <v>-2.443682111796909E-2</v>
      </c>
      <c r="AE54">
        <f t="shared" si="10"/>
        <v>0.9758593406730055</v>
      </c>
    </row>
    <row r="55" spans="1:31" x14ac:dyDescent="0.25">
      <c r="A55" s="1">
        <v>40550</v>
      </c>
      <c r="B55">
        <v>16293.43</v>
      </c>
      <c r="C55">
        <v>2017.34</v>
      </c>
      <c r="D55">
        <v>18059.099999999999</v>
      </c>
      <c r="E55">
        <v>29851.200000000001</v>
      </c>
      <c r="F55">
        <v>4185.47</v>
      </c>
      <c r="G55" s="1">
        <f t="shared" si="1"/>
        <v>40550</v>
      </c>
      <c r="H55">
        <f t="shared" si="2"/>
        <v>0.96953711819495803</v>
      </c>
      <c r="I55">
        <f t="shared" si="3"/>
        <v>0.96643671553128285</v>
      </c>
      <c r="J55">
        <f t="shared" si="4"/>
        <v>1.0074626241190536</v>
      </c>
      <c r="K55">
        <f t="shared" si="5"/>
        <v>1.0395964090266077</v>
      </c>
      <c r="L55">
        <f t="shared" si="6"/>
        <v>1.0397055864547911</v>
      </c>
      <c r="M55" s="8">
        <f t="shared" si="7"/>
        <v>1.0045476906653388</v>
      </c>
      <c r="N55" s="10">
        <f t="shared" si="8"/>
        <v>4.5373811646084511E-3</v>
      </c>
      <c r="Z55">
        <f t="shared" si="9"/>
        <v>4.5373811646084511E-3</v>
      </c>
      <c r="AE55">
        <f t="shared" si="10"/>
        <v>1.0045476906653388</v>
      </c>
    </row>
    <row r="56" spans="1:31" x14ac:dyDescent="0.25">
      <c r="A56" s="1">
        <v>40557</v>
      </c>
      <c r="B56">
        <v>15938.48</v>
      </c>
      <c r="C56">
        <v>2163.2399999999998</v>
      </c>
      <c r="D56">
        <v>17854.13</v>
      </c>
      <c r="E56">
        <v>30705.75</v>
      </c>
      <c r="F56">
        <v>4307.46</v>
      </c>
      <c r="G56" s="1">
        <f t="shared" si="1"/>
        <v>40557</v>
      </c>
      <c r="H56">
        <f t="shared" si="2"/>
        <v>0.97821514561390688</v>
      </c>
      <c r="I56">
        <f t="shared" si="3"/>
        <v>1.0723229599373432</v>
      </c>
      <c r="J56">
        <f t="shared" si="4"/>
        <v>0.98865004346839003</v>
      </c>
      <c r="K56">
        <f t="shared" si="5"/>
        <v>1.028626989869754</v>
      </c>
      <c r="L56">
        <f t="shared" si="6"/>
        <v>1.0291460696170323</v>
      </c>
      <c r="M56" s="8">
        <f t="shared" si="7"/>
        <v>1.0193922417012853</v>
      </c>
      <c r="N56" s="10">
        <f t="shared" si="8"/>
        <v>1.9206608242778467E-2</v>
      </c>
      <c r="Z56">
        <f t="shared" si="9"/>
        <v>1.9206608242778467E-2</v>
      </c>
      <c r="AE56">
        <f t="shared" si="10"/>
        <v>1.0193922417012853</v>
      </c>
    </row>
    <row r="57" spans="1:31" x14ac:dyDescent="0.25">
      <c r="A57" s="1">
        <v>40564</v>
      </c>
      <c r="B57">
        <v>15330.98</v>
      </c>
      <c r="C57">
        <v>2087.04</v>
      </c>
      <c r="D57">
        <v>18279.18</v>
      </c>
      <c r="E57">
        <v>30796.27</v>
      </c>
      <c r="F57">
        <v>4279.7</v>
      </c>
      <c r="G57" s="1">
        <f t="shared" si="1"/>
        <v>40564</v>
      </c>
      <c r="H57">
        <f t="shared" si="2"/>
        <v>0.9618846966586525</v>
      </c>
      <c r="I57">
        <f t="shared" si="3"/>
        <v>0.9647750596327731</v>
      </c>
      <c r="J57">
        <f t="shared" si="4"/>
        <v>1.0238068166861112</v>
      </c>
      <c r="K57">
        <f t="shared" si="5"/>
        <v>1.0029479820554783</v>
      </c>
      <c r="L57">
        <f t="shared" si="6"/>
        <v>0.99355536673584888</v>
      </c>
      <c r="M57" s="8">
        <f t="shared" si="7"/>
        <v>0.98939398435377279</v>
      </c>
      <c r="N57" s="10">
        <f t="shared" si="8"/>
        <v>-1.0662660302249403E-2</v>
      </c>
      <c r="Z57">
        <f t="shared" si="9"/>
        <v>-1.0662660302249403E-2</v>
      </c>
      <c r="AE57">
        <f t="shared" si="10"/>
        <v>0.98939398435377279</v>
      </c>
    </row>
    <row r="58" spans="1:31" x14ac:dyDescent="0.25">
      <c r="A58" s="1">
        <v>40571</v>
      </c>
      <c r="B58">
        <v>15535.75</v>
      </c>
      <c r="C58">
        <v>2223.91</v>
      </c>
      <c r="D58">
        <v>18117.36</v>
      </c>
      <c r="E58">
        <v>30651.439999999999</v>
      </c>
      <c r="F58">
        <v>4140.46</v>
      </c>
      <c r="G58" s="1">
        <f t="shared" si="1"/>
        <v>40571</v>
      </c>
      <c r="H58">
        <f t="shared" si="2"/>
        <v>1.0133566151674582</v>
      </c>
      <c r="I58">
        <f t="shared" si="3"/>
        <v>1.0655809184299294</v>
      </c>
      <c r="J58">
        <f t="shared" si="4"/>
        <v>0.99114730529487649</v>
      </c>
      <c r="K58">
        <f t="shared" si="5"/>
        <v>0.99529715774020677</v>
      </c>
      <c r="L58">
        <f t="shared" si="6"/>
        <v>0.96746500922961898</v>
      </c>
      <c r="M58" s="8">
        <f t="shared" si="7"/>
        <v>1.006569401172418</v>
      </c>
      <c r="N58" s="10">
        <f t="shared" si="8"/>
        <v>6.5479166986224099E-3</v>
      </c>
      <c r="Z58">
        <f t="shared" si="9"/>
        <v>6.5479166986224099E-3</v>
      </c>
      <c r="AE58">
        <f t="shared" si="10"/>
        <v>1.006569401172418</v>
      </c>
    </row>
    <row r="59" spans="1:31" x14ac:dyDescent="0.25">
      <c r="A59" s="1">
        <v>40578</v>
      </c>
      <c r="B59">
        <v>15569.88</v>
      </c>
      <c r="C59">
        <v>2297.2199999999998</v>
      </c>
      <c r="D59">
        <v>19153</v>
      </c>
      <c r="E59">
        <v>31516.84</v>
      </c>
      <c r="F59">
        <v>4231.74</v>
      </c>
      <c r="G59" s="1">
        <f t="shared" si="1"/>
        <v>40578</v>
      </c>
      <c r="H59">
        <f t="shared" si="2"/>
        <v>1.0021968685129459</v>
      </c>
      <c r="I59">
        <f t="shared" si="3"/>
        <v>1.0329644634899793</v>
      </c>
      <c r="J59">
        <f t="shared" si="4"/>
        <v>1.0571628537491113</v>
      </c>
      <c r="K59">
        <f t="shared" si="5"/>
        <v>1.0282335838055243</v>
      </c>
      <c r="L59">
        <f t="shared" si="6"/>
        <v>1.022045859638784</v>
      </c>
      <c r="M59" s="8">
        <f t="shared" si="7"/>
        <v>1.028520725839269</v>
      </c>
      <c r="N59" s="10">
        <f t="shared" si="8"/>
        <v>2.8121581428758351E-2</v>
      </c>
      <c r="Z59">
        <f t="shared" si="9"/>
        <v>2.8121581428758351E-2</v>
      </c>
      <c r="AE59">
        <f t="shared" si="10"/>
        <v>1.028520725839269</v>
      </c>
    </row>
    <row r="60" spans="1:31" x14ac:dyDescent="0.25">
      <c r="A60" s="1">
        <v>40585</v>
      </c>
      <c r="B60">
        <v>16300.25</v>
      </c>
      <c r="C60">
        <v>2300.4699999999998</v>
      </c>
      <c r="D60">
        <v>18494.93</v>
      </c>
      <c r="E60">
        <v>31462.53</v>
      </c>
      <c r="F60">
        <v>4177.0600000000004</v>
      </c>
      <c r="G60" s="1">
        <f t="shared" si="1"/>
        <v>40585</v>
      </c>
      <c r="H60">
        <f t="shared" si="2"/>
        <v>1.0469091605073386</v>
      </c>
      <c r="I60">
        <f t="shared" si="3"/>
        <v>1.0014147534846467</v>
      </c>
      <c r="J60">
        <f t="shared" si="4"/>
        <v>0.96564141387772151</v>
      </c>
      <c r="K60">
        <f t="shared" si="5"/>
        <v>0.998276794247139</v>
      </c>
      <c r="L60">
        <f t="shared" si="6"/>
        <v>0.98707860123731628</v>
      </c>
      <c r="M60" s="8">
        <f t="shared" si="7"/>
        <v>0.9998641446708324</v>
      </c>
      <c r="N60" s="10">
        <f t="shared" si="8"/>
        <v>-1.3586455833872925E-4</v>
      </c>
      <c r="Z60">
        <f t="shared" si="9"/>
        <v>-1.3586455833872925E-4</v>
      </c>
      <c r="AE60">
        <f t="shared" si="10"/>
        <v>0.9998641446708324</v>
      </c>
    </row>
    <row r="61" spans="1:31" x14ac:dyDescent="0.25">
      <c r="A61" s="1">
        <v>40592</v>
      </c>
      <c r="B61">
        <v>15870.22</v>
      </c>
      <c r="C61">
        <v>2362.9499999999998</v>
      </c>
      <c r="D61">
        <v>18527.3</v>
      </c>
      <c r="E61">
        <v>31578.400000000001</v>
      </c>
      <c r="F61">
        <v>4279.7</v>
      </c>
      <c r="G61" s="1">
        <f t="shared" si="1"/>
        <v>40592</v>
      </c>
      <c r="H61">
        <f t="shared" si="2"/>
        <v>0.97361819603993804</v>
      </c>
      <c r="I61">
        <f t="shared" si="3"/>
        <v>1.0271596673723196</v>
      </c>
      <c r="J61">
        <f t="shared" si="4"/>
        <v>1.0017502093817061</v>
      </c>
      <c r="K61">
        <f t="shared" si="5"/>
        <v>1.0036827934689296</v>
      </c>
      <c r="L61">
        <f t="shared" si="6"/>
        <v>1.0245723068378236</v>
      </c>
      <c r="M61" s="8">
        <f t="shared" si="7"/>
        <v>1.0061566346201434</v>
      </c>
      <c r="N61" s="10">
        <f t="shared" si="8"/>
        <v>6.1377599751330355E-3</v>
      </c>
      <c r="Z61">
        <f t="shared" si="9"/>
        <v>6.1377599751330355E-3</v>
      </c>
      <c r="AE61">
        <f t="shared" si="10"/>
        <v>1.0061566346201434</v>
      </c>
    </row>
    <row r="62" spans="1:31" x14ac:dyDescent="0.25">
      <c r="A62" s="1">
        <v>40599</v>
      </c>
      <c r="B62">
        <v>15590.36</v>
      </c>
      <c r="C62">
        <v>2272.66</v>
      </c>
      <c r="D62">
        <v>18210.13</v>
      </c>
      <c r="E62">
        <v>31705.14</v>
      </c>
      <c r="F62">
        <v>4182.53</v>
      </c>
      <c r="G62" s="1">
        <f t="shared" si="1"/>
        <v>40599</v>
      </c>
      <c r="H62">
        <f t="shared" si="2"/>
        <v>0.9823657138968459</v>
      </c>
      <c r="I62">
        <f t="shared" si="3"/>
        <v>0.96178928881271297</v>
      </c>
      <c r="J62">
        <f t="shared" si="4"/>
        <v>0.98288093785926722</v>
      </c>
      <c r="K62">
        <f t="shared" si="5"/>
        <v>1.0040135029007169</v>
      </c>
      <c r="L62">
        <f t="shared" si="6"/>
        <v>0.97729513750963848</v>
      </c>
      <c r="M62" s="8">
        <f t="shared" si="7"/>
        <v>0.98166891619583629</v>
      </c>
      <c r="N62" s="10">
        <f t="shared" si="8"/>
        <v>-1.8501180026435193E-2</v>
      </c>
      <c r="Z62">
        <f t="shared" si="9"/>
        <v>-1.8501180026435193E-2</v>
      </c>
      <c r="AE62">
        <f t="shared" si="10"/>
        <v>0.98166891619583629</v>
      </c>
    </row>
    <row r="63" spans="1:31" x14ac:dyDescent="0.25">
      <c r="A63" s="1">
        <v>40606</v>
      </c>
      <c r="B63">
        <v>15228.59</v>
      </c>
      <c r="C63">
        <v>2357.5300000000002</v>
      </c>
      <c r="D63">
        <v>17839.03</v>
      </c>
      <c r="E63">
        <v>31835.49</v>
      </c>
      <c r="F63">
        <v>4299.05</v>
      </c>
      <c r="G63" s="1">
        <f t="shared" si="1"/>
        <v>40606</v>
      </c>
      <c r="H63">
        <f t="shared" si="2"/>
        <v>0.97679527605520333</v>
      </c>
      <c r="I63">
        <f t="shared" si="3"/>
        <v>1.0373439053795994</v>
      </c>
      <c r="J63">
        <f t="shared" si="4"/>
        <v>0.97962123279734947</v>
      </c>
      <c r="K63">
        <f t="shared" si="5"/>
        <v>1.0041113207511465</v>
      </c>
      <c r="L63">
        <f t="shared" si="6"/>
        <v>1.0278587362194653</v>
      </c>
      <c r="M63" s="8">
        <f t="shared" si="7"/>
        <v>1.0051460942405528</v>
      </c>
      <c r="N63" s="10">
        <f t="shared" si="8"/>
        <v>5.132898349757024E-3</v>
      </c>
      <c r="Z63">
        <f t="shared" si="9"/>
        <v>5.132898349757024E-3</v>
      </c>
      <c r="AE63">
        <f t="shared" si="10"/>
        <v>1.0051460942405528</v>
      </c>
    </row>
    <row r="64" spans="1:31" x14ac:dyDescent="0.25">
      <c r="A64" s="1">
        <v>40613</v>
      </c>
      <c r="B64">
        <v>15016.98</v>
      </c>
      <c r="C64">
        <v>2122.79</v>
      </c>
      <c r="D64">
        <v>17614.64</v>
      </c>
      <c r="E64">
        <v>30600.74</v>
      </c>
      <c r="F64">
        <v>4155.18</v>
      </c>
      <c r="G64" s="1">
        <f t="shared" si="1"/>
        <v>40613</v>
      </c>
      <c r="H64">
        <f t="shared" si="2"/>
        <v>0.98610442595145054</v>
      </c>
      <c r="I64">
        <f t="shared" si="3"/>
        <v>0.90042968700292247</v>
      </c>
      <c r="J64">
        <f t="shared" si="4"/>
        <v>0.98742140127574207</v>
      </c>
      <c r="K64">
        <f t="shared" si="5"/>
        <v>0.9612146695401893</v>
      </c>
      <c r="L64">
        <f t="shared" si="6"/>
        <v>0.96653446691710965</v>
      </c>
      <c r="M64" s="8">
        <f t="shared" si="7"/>
        <v>0.96034093013748278</v>
      </c>
      <c r="N64" s="10">
        <f t="shared" si="8"/>
        <v>-4.0466922006084101E-2</v>
      </c>
      <c r="Z64">
        <f t="shared" si="9"/>
        <v>-4.0466922006084101E-2</v>
      </c>
      <c r="AE64">
        <f t="shared" si="10"/>
        <v>0.96034093013748278</v>
      </c>
    </row>
    <row r="65" spans="1:31" x14ac:dyDescent="0.25">
      <c r="A65" s="1">
        <v>40620</v>
      </c>
      <c r="B65">
        <v>14402.66</v>
      </c>
      <c r="C65">
        <v>2078.0100000000002</v>
      </c>
      <c r="D65">
        <v>16939.310000000001</v>
      </c>
      <c r="E65">
        <v>29518.07</v>
      </c>
      <c r="F65">
        <v>3963.79</v>
      </c>
      <c r="G65" s="1">
        <f t="shared" si="1"/>
        <v>40620</v>
      </c>
      <c r="H65">
        <f t="shared" si="2"/>
        <v>0.95909164159504778</v>
      </c>
      <c r="I65">
        <f t="shared" si="3"/>
        <v>0.97890512014848396</v>
      </c>
      <c r="J65">
        <f t="shared" si="4"/>
        <v>0.96166086845941801</v>
      </c>
      <c r="K65">
        <f t="shared" si="5"/>
        <v>0.96461948305825274</v>
      </c>
      <c r="L65">
        <f t="shared" si="6"/>
        <v>0.95393942019358957</v>
      </c>
      <c r="M65" s="8">
        <f t="shared" si="7"/>
        <v>0.96364330669095843</v>
      </c>
      <c r="N65" s="10">
        <f t="shared" si="8"/>
        <v>-3.70340666496504E-2</v>
      </c>
      <c r="Z65">
        <f t="shared" si="9"/>
        <v>-3.70340666496504E-2</v>
      </c>
      <c r="AE65">
        <f t="shared" si="10"/>
        <v>0.96364330669095843</v>
      </c>
    </row>
    <row r="66" spans="1:31" x14ac:dyDescent="0.25">
      <c r="A66" s="1">
        <v>40627</v>
      </c>
      <c r="B66">
        <v>14976.03</v>
      </c>
      <c r="C66">
        <v>2220.66</v>
      </c>
      <c r="D66">
        <v>17728.990000000002</v>
      </c>
      <c r="E66">
        <v>30832.48</v>
      </c>
      <c r="F66">
        <v>4130.79</v>
      </c>
      <c r="G66" s="1">
        <f t="shared" si="1"/>
        <v>40627</v>
      </c>
      <c r="H66">
        <f t="shared" si="2"/>
        <v>1.0398100073180927</v>
      </c>
      <c r="I66">
        <f t="shared" si="3"/>
        <v>1.0686474078565549</v>
      </c>
      <c r="J66">
        <f t="shared" si="4"/>
        <v>1.0466181916500732</v>
      </c>
      <c r="K66">
        <f t="shared" si="5"/>
        <v>1.0445289952900036</v>
      </c>
      <c r="L66">
        <f t="shared" si="6"/>
        <v>1.0421313944482427</v>
      </c>
      <c r="M66" s="8">
        <f t="shared" si="7"/>
        <v>1.0483471993125935</v>
      </c>
      <c r="N66" s="10">
        <f t="shared" si="8"/>
        <v>4.7214828086100613E-2</v>
      </c>
      <c r="Z66">
        <f t="shared" si="9"/>
        <v>4.7214828086100613E-2</v>
      </c>
      <c r="AE66">
        <f t="shared" si="10"/>
        <v>1.0483471993125935</v>
      </c>
    </row>
    <row r="67" spans="1:31" x14ac:dyDescent="0.25">
      <c r="A67" s="1">
        <v>40634</v>
      </c>
      <c r="B67">
        <v>15426.54</v>
      </c>
      <c r="C67">
        <v>2269.77</v>
      </c>
      <c r="D67">
        <v>17994.37</v>
      </c>
      <c r="E67">
        <v>31571.15</v>
      </c>
      <c r="F67">
        <v>4230.0600000000004</v>
      </c>
      <c r="G67" s="1">
        <f t="shared" si="1"/>
        <v>40634</v>
      </c>
      <c r="H67">
        <f t="shared" si="2"/>
        <v>1.0300820711496972</v>
      </c>
      <c r="I67">
        <f t="shared" si="3"/>
        <v>1.0221150468779552</v>
      </c>
      <c r="J67">
        <f t="shared" si="4"/>
        <v>1.0149687038009496</v>
      </c>
      <c r="K67">
        <f t="shared" si="5"/>
        <v>1.0239575279056372</v>
      </c>
      <c r="L67">
        <f t="shared" si="6"/>
        <v>1.0240317227455282</v>
      </c>
      <c r="M67" s="8">
        <f t="shared" si="7"/>
        <v>1.0230310144959536</v>
      </c>
      <c r="N67" s="10">
        <f t="shared" si="8"/>
        <v>2.2769803710278022E-2</v>
      </c>
      <c r="Z67">
        <f t="shared" si="9"/>
        <v>2.2769803710278022E-2</v>
      </c>
      <c r="AE67">
        <f t="shared" si="10"/>
        <v>1.0230310144959536</v>
      </c>
    </row>
    <row r="68" spans="1:31" x14ac:dyDescent="0.25">
      <c r="A68" s="1">
        <v>40641</v>
      </c>
      <c r="B68">
        <v>15180.81</v>
      </c>
      <c r="C68">
        <v>2124.96</v>
      </c>
      <c r="D68">
        <v>18018.11</v>
      </c>
      <c r="E68">
        <v>31248.89</v>
      </c>
      <c r="F68">
        <v>4268.76</v>
      </c>
      <c r="G68" s="1">
        <f t="shared" ref="G68:G131" si="11">A68</f>
        <v>40641</v>
      </c>
      <c r="H68">
        <f t="shared" ref="H68:H131" si="12">B68/B67</f>
        <v>0.98407095823172264</v>
      </c>
      <c r="I68">
        <f t="shared" ref="I68:I131" si="13">C68/C67</f>
        <v>0.93620058420016128</v>
      </c>
      <c r="J68">
        <f t="shared" ref="J68:J131" si="14">D68/D67</f>
        <v>1.001319301537092</v>
      </c>
      <c r="K68">
        <f t="shared" ref="K68:K131" si="15">E68/E67</f>
        <v>0.98979257961778389</v>
      </c>
      <c r="L68">
        <f t="shared" ref="L68:L131" si="16">F68/F67</f>
        <v>1.0091488063999092</v>
      </c>
      <c r="M68" s="8">
        <f t="shared" ref="M68:M131" si="17">H68*Z$1+I68*AA$1+J68*AB$1+K68*AC$1+L68*AD$1</f>
        <v>0.98410644599733366</v>
      </c>
      <c r="N68" s="10">
        <f t="shared" ref="N68:N131" si="18">LN(M68)</f>
        <v>-1.6021210954016003E-2</v>
      </c>
      <c r="Z68">
        <f t="shared" ref="Z68:Z131" si="19">LN(M68)</f>
        <v>-1.6021210954016003E-2</v>
      </c>
      <c r="AE68">
        <f t="shared" ref="AE68:AE131" si="20">SUMPRODUCT(H68:L68,Z$1:AD$1)</f>
        <v>0.98410644599733366</v>
      </c>
    </row>
    <row r="69" spans="1:31" x14ac:dyDescent="0.25">
      <c r="A69" s="1">
        <v>40648</v>
      </c>
      <c r="B69">
        <v>15290.02</v>
      </c>
      <c r="C69">
        <v>2007.95</v>
      </c>
      <c r="D69">
        <v>18100.099999999999</v>
      </c>
      <c r="E69">
        <v>30180.71</v>
      </c>
      <c r="F69">
        <v>4362.9799999999996</v>
      </c>
      <c r="G69" s="1">
        <f t="shared" si="11"/>
        <v>40648</v>
      </c>
      <c r="H69">
        <f t="shared" si="12"/>
        <v>1.0071939507839174</v>
      </c>
      <c r="I69">
        <f t="shared" si="13"/>
        <v>0.94493543407875913</v>
      </c>
      <c r="J69">
        <f t="shared" si="14"/>
        <v>1.0045504217700967</v>
      </c>
      <c r="K69">
        <f t="shared" si="15"/>
        <v>0.96581702582075712</v>
      </c>
      <c r="L69">
        <f t="shared" si="16"/>
        <v>1.022071983433128</v>
      </c>
      <c r="M69" s="8">
        <f t="shared" si="17"/>
        <v>0.9889137631773316</v>
      </c>
      <c r="N69" s="10">
        <f t="shared" si="18"/>
        <v>-1.1148147139646415E-2</v>
      </c>
      <c r="Z69">
        <f t="shared" si="19"/>
        <v>-1.1148147139646415E-2</v>
      </c>
      <c r="AE69">
        <f t="shared" si="20"/>
        <v>0.9889137631773316</v>
      </c>
    </row>
    <row r="70" spans="1:31" x14ac:dyDescent="0.25">
      <c r="A70" s="1">
        <v>40655</v>
      </c>
      <c r="B70">
        <v>16286.6</v>
      </c>
      <c r="C70">
        <v>2022.03</v>
      </c>
      <c r="D70">
        <v>18486.3</v>
      </c>
      <c r="E70">
        <v>30452.28</v>
      </c>
      <c r="F70">
        <v>4436.18</v>
      </c>
      <c r="G70" s="1">
        <f t="shared" si="11"/>
        <v>40655</v>
      </c>
      <c r="H70">
        <f t="shared" si="12"/>
        <v>1.0651784628143064</v>
      </c>
      <c r="I70">
        <f t="shared" si="13"/>
        <v>1.007012126795986</v>
      </c>
      <c r="J70">
        <f t="shared" si="14"/>
        <v>1.0213368986911675</v>
      </c>
      <c r="K70">
        <f t="shared" si="15"/>
        <v>1.0089981315880243</v>
      </c>
      <c r="L70">
        <f t="shared" si="16"/>
        <v>1.0167775236191778</v>
      </c>
      <c r="M70" s="8">
        <f t="shared" si="17"/>
        <v>1.0238606287017322</v>
      </c>
      <c r="N70" s="10">
        <f t="shared" si="18"/>
        <v>2.3580412570754865E-2</v>
      </c>
      <c r="Z70">
        <f t="shared" si="19"/>
        <v>2.3580412570754865E-2</v>
      </c>
      <c r="AE70">
        <f t="shared" si="20"/>
        <v>1.0238606287017322</v>
      </c>
    </row>
    <row r="71" spans="1:31" x14ac:dyDescent="0.25">
      <c r="A71" s="1">
        <v>40662</v>
      </c>
      <c r="B71">
        <v>16552.82</v>
      </c>
      <c r="C71">
        <v>2047.65</v>
      </c>
      <c r="D71">
        <v>18859.57</v>
      </c>
      <c r="E71">
        <v>31299.58</v>
      </c>
      <c r="F71">
        <v>4492.55</v>
      </c>
      <c r="G71" s="1">
        <f t="shared" si="11"/>
        <v>40662</v>
      </c>
      <c r="H71">
        <f t="shared" si="12"/>
        <v>1.0163459531148304</v>
      </c>
      <c r="I71">
        <f t="shared" si="13"/>
        <v>1.0126704351567484</v>
      </c>
      <c r="J71">
        <f t="shared" si="14"/>
        <v>1.0201917095362512</v>
      </c>
      <c r="K71">
        <f t="shared" si="15"/>
        <v>1.0278238608077952</v>
      </c>
      <c r="L71">
        <f t="shared" si="16"/>
        <v>1.01270687844046</v>
      </c>
      <c r="M71" s="8">
        <f t="shared" si="17"/>
        <v>1.0179477674112172</v>
      </c>
      <c r="N71" s="10">
        <f t="shared" si="18"/>
        <v>1.7788607785668625E-2</v>
      </c>
      <c r="Z71">
        <f t="shared" si="19"/>
        <v>1.7788607785668625E-2</v>
      </c>
      <c r="AE71">
        <f t="shared" si="20"/>
        <v>1.0179477674112172</v>
      </c>
    </row>
    <row r="72" spans="1:31" x14ac:dyDescent="0.25">
      <c r="A72" s="1">
        <v>40669</v>
      </c>
      <c r="B72">
        <v>16409.47</v>
      </c>
      <c r="C72">
        <v>2074.39</v>
      </c>
      <c r="D72">
        <v>19079.86</v>
      </c>
      <c r="E72">
        <v>30133.63</v>
      </c>
      <c r="F72">
        <v>4644.82</v>
      </c>
      <c r="G72" s="1">
        <f t="shared" si="11"/>
        <v>40669</v>
      </c>
      <c r="H72">
        <f t="shared" si="12"/>
        <v>0.99133984420781485</v>
      </c>
      <c r="I72">
        <f t="shared" si="13"/>
        <v>1.0130588723658827</v>
      </c>
      <c r="J72">
        <f t="shared" si="14"/>
        <v>1.0116805420272044</v>
      </c>
      <c r="K72">
        <f t="shared" si="15"/>
        <v>0.96274870142027458</v>
      </c>
      <c r="L72">
        <f t="shared" si="16"/>
        <v>1.0338938909973177</v>
      </c>
      <c r="M72" s="8">
        <f t="shared" si="17"/>
        <v>1.0025443702036989</v>
      </c>
      <c r="N72" s="10">
        <f t="shared" si="18"/>
        <v>2.5411387739738816E-3</v>
      </c>
      <c r="Z72">
        <f t="shared" si="19"/>
        <v>2.5411387739738816E-3</v>
      </c>
      <c r="AE72">
        <f t="shared" si="20"/>
        <v>1.0025443702036989</v>
      </c>
    </row>
    <row r="73" spans="1:31" x14ac:dyDescent="0.25">
      <c r="A73" s="1">
        <v>40676</v>
      </c>
      <c r="B73">
        <v>16484.55</v>
      </c>
      <c r="C73">
        <v>2054.2399999999998</v>
      </c>
      <c r="D73">
        <v>18784.669999999998</v>
      </c>
      <c r="E73">
        <v>29471</v>
      </c>
      <c r="F73">
        <v>4733.16</v>
      </c>
      <c r="G73" s="1">
        <f t="shared" si="11"/>
        <v>40676</v>
      </c>
      <c r="H73">
        <f t="shared" si="12"/>
        <v>1.0045754067620709</v>
      </c>
      <c r="I73">
        <f t="shared" si="13"/>
        <v>0.99028630103307469</v>
      </c>
      <c r="J73">
        <f t="shared" si="14"/>
        <v>0.98452871247482932</v>
      </c>
      <c r="K73">
        <f t="shared" si="15"/>
        <v>0.97801028286336555</v>
      </c>
      <c r="L73">
        <f t="shared" si="16"/>
        <v>1.0190190362597475</v>
      </c>
      <c r="M73" s="8">
        <f t="shared" si="17"/>
        <v>0.99528394787861763</v>
      </c>
      <c r="N73" s="10">
        <f t="shared" si="18"/>
        <v>-4.7272077827942103E-3</v>
      </c>
      <c r="Z73">
        <f t="shared" si="19"/>
        <v>-4.7272077827942103E-3</v>
      </c>
      <c r="AE73">
        <f t="shared" si="20"/>
        <v>0.99528394787861763</v>
      </c>
    </row>
    <row r="74" spans="1:31" x14ac:dyDescent="0.25">
      <c r="A74" s="1">
        <v>40683</v>
      </c>
      <c r="B74">
        <v>16443.599999999999</v>
      </c>
      <c r="C74">
        <v>2047.29</v>
      </c>
      <c r="D74">
        <v>18969.71</v>
      </c>
      <c r="E74">
        <v>29742.57</v>
      </c>
      <c r="F74">
        <v>4757.8900000000003</v>
      </c>
      <c r="G74" s="1">
        <f t="shared" si="11"/>
        <v>40683</v>
      </c>
      <c r="H74">
        <f t="shared" si="12"/>
        <v>0.99751585575584412</v>
      </c>
      <c r="I74">
        <f t="shared" si="13"/>
        <v>0.99661675364124935</v>
      </c>
      <c r="J74">
        <f t="shared" si="14"/>
        <v>1.0098505856105005</v>
      </c>
      <c r="K74">
        <f t="shared" si="15"/>
        <v>1.0092148213498016</v>
      </c>
      <c r="L74">
        <f t="shared" si="16"/>
        <v>1.0052248392194645</v>
      </c>
      <c r="M74" s="8">
        <f t="shared" si="17"/>
        <v>1.0036845711153719</v>
      </c>
      <c r="N74" s="10">
        <f t="shared" si="18"/>
        <v>3.6777997112692768E-3</v>
      </c>
      <c r="Z74">
        <f t="shared" si="19"/>
        <v>3.6777997112692768E-3</v>
      </c>
      <c r="AE74">
        <f t="shared" si="20"/>
        <v>1.0036845711153719</v>
      </c>
    </row>
    <row r="75" spans="1:31" x14ac:dyDescent="0.25">
      <c r="A75" s="1">
        <v>40690</v>
      </c>
      <c r="B75">
        <v>16346.91</v>
      </c>
      <c r="C75">
        <v>1953.89</v>
      </c>
      <c r="D75">
        <v>18949.89</v>
      </c>
      <c r="E75">
        <v>29457.45</v>
      </c>
      <c r="F75">
        <v>4757.01</v>
      </c>
      <c r="G75" s="1">
        <f t="shared" si="11"/>
        <v>40690</v>
      </c>
      <c r="H75">
        <f t="shared" si="12"/>
        <v>0.99411990075166035</v>
      </c>
      <c r="I75">
        <f t="shared" si="13"/>
        <v>0.95437871527726903</v>
      </c>
      <c r="J75">
        <f t="shared" si="14"/>
        <v>0.99895517643654019</v>
      </c>
      <c r="K75">
        <f t="shared" si="15"/>
        <v>0.99041374030556206</v>
      </c>
      <c r="L75">
        <f t="shared" si="16"/>
        <v>0.99981504406365007</v>
      </c>
      <c r="M75" s="8">
        <f t="shared" si="17"/>
        <v>0.98753651536693643</v>
      </c>
      <c r="N75" s="10">
        <f t="shared" si="18"/>
        <v>-1.2541805303743159E-2</v>
      </c>
      <c r="Z75">
        <f t="shared" si="19"/>
        <v>-1.2541805303743159E-2</v>
      </c>
      <c r="AE75">
        <f t="shared" si="20"/>
        <v>0.98753651536693643</v>
      </c>
    </row>
    <row r="76" spans="1:31" x14ac:dyDescent="0.25">
      <c r="A76" s="1">
        <v>40697</v>
      </c>
      <c r="B76">
        <v>16333.1</v>
      </c>
      <c r="C76">
        <v>1929.36</v>
      </c>
      <c r="D76">
        <v>18767.04</v>
      </c>
      <c r="E76">
        <v>28581.96</v>
      </c>
      <c r="F76">
        <v>4616.1400000000003</v>
      </c>
      <c r="G76" s="1">
        <f t="shared" si="11"/>
        <v>40697</v>
      </c>
      <c r="H76">
        <f t="shared" si="12"/>
        <v>0.99915519202099967</v>
      </c>
      <c r="I76">
        <f t="shared" si="13"/>
        <v>0.98744555732410721</v>
      </c>
      <c r="J76">
        <f t="shared" si="14"/>
        <v>0.99035086747205403</v>
      </c>
      <c r="K76">
        <f t="shared" si="15"/>
        <v>0.97027950484512404</v>
      </c>
      <c r="L76">
        <f t="shared" si="16"/>
        <v>0.97038686065406632</v>
      </c>
      <c r="M76" s="8">
        <f t="shared" si="17"/>
        <v>0.98352359646327026</v>
      </c>
      <c r="N76" s="10">
        <f t="shared" si="18"/>
        <v>-1.6613649104006884E-2</v>
      </c>
      <c r="Z76">
        <f t="shared" si="19"/>
        <v>-1.6613649104006884E-2</v>
      </c>
      <c r="AE76">
        <f t="shared" si="20"/>
        <v>0.98352359646327026</v>
      </c>
    </row>
    <row r="77" spans="1:31" x14ac:dyDescent="0.25">
      <c r="A77" s="1">
        <v>40704</v>
      </c>
      <c r="B77">
        <v>15856.57</v>
      </c>
      <c r="C77">
        <v>1874.79</v>
      </c>
      <c r="D77">
        <v>18458.63</v>
      </c>
      <c r="E77">
        <v>28313.74</v>
      </c>
      <c r="F77">
        <v>4524.57</v>
      </c>
      <c r="G77" s="1">
        <f t="shared" si="11"/>
        <v>40704</v>
      </c>
      <c r="H77">
        <f t="shared" si="12"/>
        <v>0.97082427708150931</v>
      </c>
      <c r="I77">
        <f t="shared" si="13"/>
        <v>0.97171600945391223</v>
      </c>
      <c r="J77">
        <f t="shared" si="14"/>
        <v>0.98356640152096442</v>
      </c>
      <c r="K77">
        <f t="shared" si="15"/>
        <v>0.99061575903122123</v>
      </c>
      <c r="L77">
        <f t="shared" si="16"/>
        <v>0.98016307997591046</v>
      </c>
      <c r="M77" s="8">
        <f t="shared" si="17"/>
        <v>0.97937710541270362</v>
      </c>
      <c r="N77" s="10">
        <f t="shared" si="18"/>
        <v>-2.08385161228378E-2</v>
      </c>
      <c r="Z77">
        <f t="shared" si="19"/>
        <v>-2.08385161228378E-2</v>
      </c>
      <c r="AE77">
        <f t="shared" si="20"/>
        <v>0.97937710541270362</v>
      </c>
    </row>
    <row r="78" spans="1:31" x14ac:dyDescent="0.25">
      <c r="A78" s="1">
        <v>40711</v>
      </c>
      <c r="B78">
        <v>15573.42</v>
      </c>
      <c r="C78">
        <v>1824.61</v>
      </c>
      <c r="D78">
        <v>18914.64</v>
      </c>
      <c r="E78">
        <v>28410.59</v>
      </c>
      <c r="F78">
        <v>4610.8599999999997</v>
      </c>
      <c r="G78" s="1">
        <f t="shared" si="11"/>
        <v>40711</v>
      </c>
      <c r="H78">
        <f t="shared" si="12"/>
        <v>0.98214304859121493</v>
      </c>
      <c r="I78">
        <f t="shared" si="13"/>
        <v>0.97323433557891814</v>
      </c>
      <c r="J78">
        <f t="shared" si="14"/>
        <v>1.024704433644317</v>
      </c>
      <c r="K78">
        <f t="shared" si="15"/>
        <v>1.0034206007401354</v>
      </c>
      <c r="L78">
        <f t="shared" si="16"/>
        <v>1.0190714255719329</v>
      </c>
      <c r="M78" s="8">
        <f t="shared" si="17"/>
        <v>1.0005147688253038</v>
      </c>
      <c r="N78" s="10">
        <f t="shared" si="18"/>
        <v>5.1463637728347482E-4</v>
      </c>
      <c r="Z78">
        <f t="shared" si="19"/>
        <v>5.1463637728347482E-4</v>
      </c>
      <c r="AE78">
        <f t="shared" si="20"/>
        <v>1.0005147688253038</v>
      </c>
    </row>
    <row r="79" spans="1:31" x14ac:dyDescent="0.25">
      <c r="A79" s="1">
        <v>40718</v>
      </c>
      <c r="B79">
        <v>16056.86</v>
      </c>
      <c r="C79">
        <v>1808.5</v>
      </c>
      <c r="D79">
        <v>18982.939999999999</v>
      </c>
      <c r="E79">
        <v>28310.01</v>
      </c>
      <c r="F79">
        <v>4614.38</v>
      </c>
      <c r="G79" s="1">
        <f t="shared" si="11"/>
        <v>40718</v>
      </c>
      <c r="H79">
        <f t="shared" si="12"/>
        <v>1.0310426354647855</v>
      </c>
      <c r="I79">
        <f t="shared" si="13"/>
        <v>0.991170715933816</v>
      </c>
      <c r="J79">
        <f t="shared" si="14"/>
        <v>1.0036109595530234</v>
      </c>
      <c r="K79">
        <f t="shared" si="15"/>
        <v>0.99645977081081383</v>
      </c>
      <c r="L79">
        <f t="shared" si="16"/>
        <v>1.000763415067905</v>
      </c>
      <c r="M79" s="8">
        <f t="shared" si="17"/>
        <v>1.0046094993660688</v>
      </c>
      <c r="N79" s="10">
        <f t="shared" si="18"/>
        <v>4.5989081581719144E-3</v>
      </c>
      <c r="Z79">
        <f t="shared" si="19"/>
        <v>4.5989081581719144E-3</v>
      </c>
      <c r="AE79">
        <f t="shared" si="20"/>
        <v>1.0046094993660688</v>
      </c>
    </row>
    <row r="80" spans="1:31" x14ac:dyDescent="0.25">
      <c r="A80" s="1">
        <v>40725</v>
      </c>
      <c r="B80">
        <v>17382.84</v>
      </c>
      <c r="C80">
        <v>1902.99</v>
      </c>
      <c r="D80">
        <v>19736.349999999999</v>
      </c>
      <c r="E80">
        <v>29736.87</v>
      </c>
      <c r="F80">
        <v>4886.43</v>
      </c>
      <c r="G80" s="1">
        <f t="shared" si="11"/>
        <v>40725</v>
      </c>
      <c r="H80">
        <f t="shared" si="12"/>
        <v>1.0825802803287816</v>
      </c>
      <c r="I80">
        <f t="shared" si="13"/>
        <v>1.0522477191042301</v>
      </c>
      <c r="J80">
        <f t="shared" si="14"/>
        <v>1.0396887942542092</v>
      </c>
      <c r="K80">
        <f t="shared" si="15"/>
        <v>1.0504012538321252</v>
      </c>
      <c r="L80">
        <f t="shared" si="16"/>
        <v>1.058956999640255</v>
      </c>
      <c r="M80" s="8">
        <f t="shared" si="17"/>
        <v>1.0567750094319202</v>
      </c>
      <c r="N80" s="10">
        <f t="shared" si="18"/>
        <v>5.5221826550386689E-2</v>
      </c>
      <c r="Z80">
        <f t="shared" si="19"/>
        <v>5.5221826550386689E-2</v>
      </c>
      <c r="AE80">
        <f t="shared" si="20"/>
        <v>1.0567750094319202</v>
      </c>
    </row>
    <row r="81" spans="1:31" x14ac:dyDescent="0.25">
      <c r="A81" s="1">
        <v>40732</v>
      </c>
      <c r="B81">
        <v>17527.87</v>
      </c>
      <c r="C81">
        <v>1920.57</v>
      </c>
      <c r="D81">
        <v>19753.97</v>
      </c>
      <c r="E81">
        <v>29781.57</v>
      </c>
      <c r="F81">
        <v>4888.2</v>
      </c>
      <c r="G81" s="1">
        <f t="shared" si="11"/>
        <v>40732</v>
      </c>
      <c r="H81">
        <f t="shared" si="12"/>
        <v>1.008343285677139</v>
      </c>
      <c r="I81">
        <f t="shared" si="13"/>
        <v>1.0092380937366985</v>
      </c>
      <c r="J81">
        <f t="shared" si="14"/>
        <v>1.000892768926372</v>
      </c>
      <c r="K81">
        <f t="shared" si="15"/>
        <v>1.0015031844306412</v>
      </c>
      <c r="L81">
        <f t="shared" si="16"/>
        <v>1.0003622276385826</v>
      </c>
      <c r="M81" s="8">
        <f t="shared" si="17"/>
        <v>1.0040679120818867</v>
      </c>
      <c r="N81" s="10">
        <f t="shared" si="18"/>
        <v>4.059660497776711E-3</v>
      </c>
      <c r="Z81">
        <f t="shared" si="19"/>
        <v>4.059660497776711E-3</v>
      </c>
      <c r="AE81">
        <f t="shared" si="20"/>
        <v>1.0040679120818867</v>
      </c>
    </row>
    <row r="82" spans="1:31" x14ac:dyDescent="0.25">
      <c r="A82" s="1">
        <v>40739</v>
      </c>
      <c r="B82">
        <v>17217.09</v>
      </c>
      <c r="C82">
        <v>1772.61</v>
      </c>
      <c r="D82">
        <v>18588.61</v>
      </c>
      <c r="E82">
        <v>28589.42</v>
      </c>
      <c r="F82">
        <v>4877.63</v>
      </c>
      <c r="G82" s="1">
        <f t="shared" si="11"/>
        <v>40739</v>
      </c>
      <c r="H82">
        <f t="shared" si="12"/>
        <v>0.9822693801357496</v>
      </c>
      <c r="I82">
        <f t="shared" si="13"/>
        <v>0.92296037113981788</v>
      </c>
      <c r="J82">
        <f t="shared" si="14"/>
        <v>0.94100628886244131</v>
      </c>
      <c r="K82">
        <f t="shared" si="15"/>
        <v>0.95997020976395797</v>
      </c>
      <c r="L82">
        <f t="shared" si="16"/>
        <v>0.99783764985066081</v>
      </c>
      <c r="M82" s="8">
        <f t="shared" si="17"/>
        <v>0.96080877995052538</v>
      </c>
      <c r="N82" s="10">
        <f t="shared" si="18"/>
        <v>-3.9979870091457669E-2</v>
      </c>
      <c r="Z82">
        <f t="shared" si="19"/>
        <v>-3.9979870091457669E-2</v>
      </c>
      <c r="AE82">
        <f t="shared" si="20"/>
        <v>0.96080877995052538</v>
      </c>
    </row>
    <row r="83" spans="1:31" x14ac:dyDescent="0.25">
      <c r="A83" s="1">
        <v>40746</v>
      </c>
      <c r="B83">
        <v>17852.46</v>
      </c>
      <c r="C83">
        <v>1893.83</v>
      </c>
      <c r="D83">
        <v>18641.48</v>
      </c>
      <c r="E83">
        <v>29397.84</v>
      </c>
      <c r="F83">
        <v>4860.8999999999996</v>
      </c>
      <c r="G83" s="1">
        <f t="shared" si="11"/>
        <v>40746</v>
      </c>
      <c r="H83">
        <f t="shared" si="12"/>
        <v>1.0369034488406577</v>
      </c>
      <c r="I83">
        <f t="shared" si="13"/>
        <v>1.0683850367537135</v>
      </c>
      <c r="J83">
        <f t="shared" si="14"/>
        <v>1.0028442148175682</v>
      </c>
      <c r="K83">
        <f t="shared" si="15"/>
        <v>1.0282768940398233</v>
      </c>
      <c r="L83">
        <f t="shared" si="16"/>
        <v>0.99657005553926792</v>
      </c>
      <c r="M83" s="8">
        <f t="shared" si="17"/>
        <v>1.0265959299982061</v>
      </c>
      <c r="N83" s="10">
        <f t="shared" si="18"/>
        <v>2.6248406591307387E-2</v>
      </c>
      <c r="Z83">
        <f t="shared" si="19"/>
        <v>2.6248406591307387E-2</v>
      </c>
      <c r="AE83">
        <f t="shared" si="20"/>
        <v>1.0265959299982061</v>
      </c>
    </row>
    <row r="84" spans="1:31" x14ac:dyDescent="0.25">
      <c r="A84" s="1">
        <v>40753</v>
      </c>
      <c r="B84">
        <v>17672.900000000001</v>
      </c>
      <c r="C84">
        <v>1830.1</v>
      </c>
      <c r="D84">
        <v>18507.099999999999</v>
      </c>
      <c r="E84">
        <v>28149.82</v>
      </c>
      <c r="F84">
        <v>4779.8999999999996</v>
      </c>
      <c r="G84" s="1">
        <f t="shared" si="11"/>
        <v>40753</v>
      </c>
      <c r="H84">
        <f t="shared" si="12"/>
        <v>0.98994200239070707</v>
      </c>
      <c r="I84">
        <f t="shared" si="13"/>
        <v>0.96634861629607727</v>
      </c>
      <c r="J84">
        <f t="shared" si="14"/>
        <v>0.99279134489321663</v>
      </c>
      <c r="K84">
        <f t="shared" si="15"/>
        <v>0.95754722115638424</v>
      </c>
      <c r="L84">
        <f t="shared" si="16"/>
        <v>0.98333641918163306</v>
      </c>
      <c r="M84" s="8">
        <f t="shared" si="17"/>
        <v>0.97799312078360368</v>
      </c>
      <c r="N84" s="10">
        <f t="shared" si="18"/>
        <v>-2.2252642935653578E-2</v>
      </c>
      <c r="Z84">
        <f t="shared" si="19"/>
        <v>-2.2252642935653578E-2</v>
      </c>
      <c r="AE84">
        <f t="shared" si="20"/>
        <v>0.97799312078360368</v>
      </c>
    </row>
    <row r="85" spans="1:31" x14ac:dyDescent="0.25">
      <c r="A85" s="1">
        <v>40760</v>
      </c>
      <c r="B85">
        <v>15911.82</v>
      </c>
      <c r="C85">
        <v>1711.81</v>
      </c>
      <c r="D85">
        <v>16987.05</v>
      </c>
      <c r="E85">
        <v>25508.43</v>
      </c>
      <c r="F85">
        <v>4373.1400000000003</v>
      </c>
      <c r="G85" s="1">
        <f t="shared" si="11"/>
        <v>40760</v>
      </c>
      <c r="H85">
        <f t="shared" si="12"/>
        <v>0.90035138545456594</v>
      </c>
      <c r="I85">
        <f t="shared" si="13"/>
        <v>0.9353641877493033</v>
      </c>
      <c r="J85">
        <f t="shared" si="14"/>
        <v>0.91786665658044753</v>
      </c>
      <c r="K85">
        <f t="shared" si="15"/>
        <v>0.90616671793993708</v>
      </c>
      <c r="L85">
        <f t="shared" si="16"/>
        <v>0.91490198539718415</v>
      </c>
      <c r="M85" s="8">
        <f t="shared" si="17"/>
        <v>0.9149301866242876</v>
      </c>
      <c r="N85" s="10">
        <f t="shared" si="18"/>
        <v>-8.8907515388785441E-2</v>
      </c>
      <c r="Z85">
        <f t="shared" si="19"/>
        <v>-8.8907515388785441E-2</v>
      </c>
      <c r="AE85">
        <f t="shared" si="20"/>
        <v>0.9149301866242876</v>
      </c>
    </row>
    <row r="86" spans="1:31" x14ac:dyDescent="0.25">
      <c r="A86" s="1">
        <v>40767</v>
      </c>
      <c r="B86">
        <v>15849.67</v>
      </c>
      <c r="C86">
        <v>1838.53</v>
      </c>
      <c r="D86">
        <v>17414.43</v>
      </c>
      <c r="E86">
        <v>24655.3</v>
      </c>
      <c r="F86">
        <v>4269.25</v>
      </c>
      <c r="G86" s="1">
        <f t="shared" si="11"/>
        <v>40767</v>
      </c>
      <c r="H86">
        <f t="shared" si="12"/>
        <v>0.99609409860091436</v>
      </c>
      <c r="I86">
        <f t="shared" si="13"/>
        <v>1.0740269071918029</v>
      </c>
      <c r="J86">
        <f t="shared" si="14"/>
        <v>1.025159165364204</v>
      </c>
      <c r="K86">
        <f t="shared" si="15"/>
        <v>0.96655497809939694</v>
      </c>
      <c r="L86">
        <f t="shared" si="16"/>
        <v>0.97624361442807672</v>
      </c>
      <c r="M86" s="8">
        <f t="shared" si="17"/>
        <v>1.007615752736879</v>
      </c>
      <c r="N86" s="10">
        <f t="shared" si="18"/>
        <v>7.5868992932035008E-3</v>
      </c>
      <c r="Z86">
        <f t="shared" si="19"/>
        <v>7.5868992932035008E-3</v>
      </c>
      <c r="AE86">
        <f t="shared" si="20"/>
        <v>1.007615752736879</v>
      </c>
    </row>
    <row r="87" spans="1:31" x14ac:dyDescent="0.25">
      <c r="A87" s="1">
        <v>40774</v>
      </c>
      <c r="B87">
        <v>14848.27</v>
      </c>
      <c r="C87">
        <v>1697.89</v>
      </c>
      <c r="D87">
        <v>17189.72</v>
      </c>
      <c r="E87">
        <v>23835.69</v>
      </c>
      <c r="F87">
        <v>4182.96</v>
      </c>
      <c r="G87" s="1">
        <f t="shared" si="11"/>
        <v>40774</v>
      </c>
      <c r="H87">
        <f t="shared" si="12"/>
        <v>0.93681887383144258</v>
      </c>
      <c r="I87">
        <f t="shared" si="13"/>
        <v>0.92350410382207526</v>
      </c>
      <c r="J87">
        <f t="shared" si="14"/>
        <v>0.98709633332816527</v>
      </c>
      <c r="K87">
        <f t="shared" si="15"/>
        <v>0.9667572489485019</v>
      </c>
      <c r="L87">
        <f t="shared" si="16"/>
        <v>0.97978801897288748</v>
      </c>
      <c r="M87" s="8">
        <f t="shared" si="17"/>
        <v>0.95879291578061454</v>
      </c>
      <c r="N87" s="10">
        <f t="shared" si="18"/>
        <v>-4.2080165080185743E-2</v>
      </c>
      <c r="Z87">
        <f t="shared" si="19"/>
        <v>-4.2080165080185743E-2</v>
      </c>
      <c r="AE87">
        <f t="shared" si="20"/>
        <v>0.95879291578061454</v>
      </c>
    </row>
    <row r="88" spans="1:31" x14ac:dyDescent="0.25">
      <c r="A88" s="1">
        <v>40781</v>
      </c>
      <c r="B88">
        <v>15283.36</v>
      </c>
      <c r="C88">
        <v>1726.46</v>
      </c>
      <c r="D88">
        <v>17042.12</v>
      </c>
      <c r="E88">
        <v>24215.7</v>
      </c>
      <c r="F88">
        <v>4353.7700000000004</v>
      </c>
      <c r="G88" s="1">
        <f t="shared" si="11"/>
        <v>40781</v>
      </c>
      <c r="H88">
        <f t="shared" si="12"/>
        <v>1.0293024035796763</v>
      </c>
      <c r="I88">
        <f t="shared" si="13"/>
        <v>1.0168267673406404</v>
      </c>
      <c r="J88">
        <f t="shared" si="14"/>
        <v>0.99141347270345281</v>
      </c>
      <c r="K88">
        <f t="shared" si="15"/>
        <v>1.015942899072777</v>
      </c>
      <c r="L88">
        <f t="shared" si="16"/>
        <v>1.0408347199112591</v>
      </c>
      <c r="M88" s="8">
        <f t="shared" si="17"/>
        <v>1.0188640525215611</v>
      </c>
      <c r="N88" s="10">
        <f t="shared" si="18"/>
        <v>1.8688332702019118E-2</v>
      </c>
      <c r="Z88">
        <f t="shared" si="19"/>
        <v>1.8688332702019118E-2</v>
      </c>
      <c r="AE88">
        <f t="shared" si="20"/>
        <v>1.0188640525215611</v>
      </c>
    </row>
    <row r="89" spans="1:31" x14ac:dyDescent="0.25">
      <c r="A89" s="1">
        <v>40788</v>
      </c>
      <c r="B89">
        <v>15766.79</v>
      </c>
      <c r="C89">
        <v>1757.59</v>
      </c>
      <c r="D89">
        <v>16383.44</v>
      </c>
      <c r="E89">
        <v>24916.080000000002</v>
      </c>
      <c r="F89">
        <v>4380.18</v>
      </c>
      <c r="G89" s="1">
        <f t="shared" si="11"/>
        <v>40788</v>
      </c>
      <c r="H89">
        <f t="shared" si="12"/>
        <v>1.0316311334680333</v>
      </c>
      <c r="I89">
        <f t="shared" si="13"/>
        <v>1.0180311156933841</v>
      </c>
      <c r="J89">
        <f t="shared" si="14"/>
        <v>0.96134987900566371</v>
      </c>
      <c r="K89">
        <f t="shared" si="15"/>
        <v>1.0289225585054325</v>
      </c>
      <c r="L89">
        <f t="shared" si="16"/>
        <v>1.0060660071616094</v>
      </c>
      <c r="M89" s="8">
        <f t="shared" si="17"/>
        <v>1.0092001387668246</v>
      </c>
      <c r="N89" s="10">
        <f t="shared" si="18"/>
        <v>9.1580752865641143E-3</v>
      </c>
      <c r="Z89">
        <f t="shared" si="19"/>
        <v>9.1580752865641143E-3</v>
      </c>
      <c r="AE89">
        <f t="shared" si="20"/>
        <v>1.0092001387668246</v>
      </c>
    </row>
    <row r="90" spans="1:31" x14ac:dyDescent="0.25">
      <c r="A90" s="1">
        <v>40795</v>
      </c>
      <c r="B90">
        <v>15373.14</v>
      </c>
      <c r="C90">
        <v>1822.41</v>
      </c>
      <c r="D90">
        <v>16090.45</v>
      </c>
      <c r="E90">
        <v>24461.57</v>
      </c>
      <c r="F90">
        <v>4246.3599999999997</v>
      </c>
      <c r="G90" s="1">
        <f t="shared" si="11"/>
        <v>40795</v>
      </c>
      <c r="H90">
        <f t="shared" si="12"/>
        <v>0.97503296485841429</v>
      </c>
      <c r="I90">
        <f t="shared" si="13"/>
        <v>1.0368800459720413</v>
      </c>
      <c r="J90">
        <f t="shared" si="14"/>
        <v>0.98211669832464976</v>
      </c>
      <c r="K90">
        <f t="shared" si="15"/>
        <v>0.98175836648461545</v>
      </c>
      <c r="L90">
        <f t="shared" si="16"/>
        <v>0.9694487441155385</v>
      </c>
      <c r="M90" s="8">
        <f t="shared" si="17"/>
        <v>0.98904736395105197</v>
      </c>
      <c r="N90" s="10">
        <f t="shared" si="18"/>
        <v>-1.1013057756856051E-2</v>
      </c>
      <c r="Z90">
        <f t="shared" si="19"/>
        <v>-1.1013057756856051E-2</v>
      </c>
      <c r="AE90">
        <f t="shared" si="20"/>
        <v>0.98904736395105197</v>
      </c>
    </row>
    <row r="91" spans="1:31" x14ac:dyDescent="0.25">
      <c r="A91" s="1">
        <v>40802</v>
      </c>
      <c r="B91">
        <v>15918.73</v>
      </c>
      <c r="C91">
        <v>1946.57</v>
      </c>
      <c r="D91">
        <v>16390.05</v>
      </c>
      <c r="E91">
        <v>24815.5</v>
      </c>
      <c r="F91">
        <v>4269.25</v>
      </c>
      <c r="G91" s="1">
        <f t="shared" si="11"/>
        <v>40802</v>
      </c>
      <c r="H91">
        <f t="shared" si="12"/>
        <v>1.0354898218581239</v>
      </c>
      <c r="I91">
        <f t="shared" si="13"/>
        <v>1.0681295646972964</v>
      </c>
      <c r="J91">
        <f t="shared" si="14"/>
        <v>1.0186197402807253</v>
      </c>
      <c r="K91">
        <f t="shared" si="15"/>
        <v>1.0144688178232224</v>
      </c>
      <c r="L91">
        <f t="shared" si="16"/>
        <v>1.0053904991569251</v>
      </c>
      <c r="M91" s="8">
        <f t="shared" si="17"/>
        <v>1.0284196887632586</v>
      </c>
      <c r="N91" s="10">
        <f t="shared" si="18"/>
        <v>2.802334127034212E-2</v>
      </c>
      <c r="Z91">
        <f t="shared" si="19"/>
        <v>2.802334127034212E-2</v>
      </c>
      <c r="AE91">
        <f t="shared" si="20"/>
        <v>1.0284196887632586</v>
      </c>
    </row>
    <row r="92" spans="1:31" x14ac:dyDescent="0.25">
      <c r="A92" s="1">
        <v>40809</v>
      </c>
      <c r="B92">
        <v>14565.12</v>
      </c>
      <c r="C92">
        <v>1904.45</v>
      </c>
      <c r="D92">
        <v>15689.5</v>
      </c>
      <c r="E92">
        <v>23393.75</v>
      </c>
      <c r="F92">
        <v>4137.62</v>
      </c>
      <c r="G92" s="1">
        <f t="shared" si="11"/>
        <v>40809</v>
      </c>
      <c r="H92">
        <f t="shared" si="12"/>
        <v>0.91496746285664754</v>
      </c>
      <c r="I92">
        <f t="shared" si="13"/>
        <v>0.97836193920588532</v>
      </c>
      <c r="J92">
        <f t="shared" si="14"/>
        <v>0.95725760446124331</v>
      </c>
      <c r="K92">
        <f t="shared" si="15"/>
        <v>0.94270717898087886</v>
      </c>
      <c r="L92">
        <f t="shared" si="16"/>
        <v>0.96916788663114128</v>
      </c>
      <c r="M92" s="8">
        <f t="shared" si="17"/>
        <v>0.95249241442715926</v>
      </c>
      <c r="N92" s="10">
        <f t="shared" si="18"/>
        <v>-4.8673135868993467E-2</v>
      </c>
      <c r="Z92">
        <f t="shared" si="19"/>
        <v>-4.8673135868993467E-2</v>
      </c>
      <c r="AE92">
        <f t="shared" si="20"/>
        <v>0.95249241442715926</v>
      </c>
    </row>
    <row r="93" spans="1:31" x14ac:dyDescent="0.25">
      <c r="A93" s="1">
        <v>40816</v>
      </c>
      <c r="B93">
        <v>13764</v>
      </c>
      <c r="C93">
        <v>1910.31</v>
      </c>
      <c r="D93">
        <v>16165.34</v>
      </c>
      <c r="E93">
        <v>25202.3</v>
      </c>
      <c r="F93">
        <v>4344.96</v>
      </c>
      <c r="G93" s="1">
        <f t="shared" si="11"/>
        <v>40816</v>
      </c>
      <c r="H93">
        <f t="shared" si="12"/>
        <v>0.94499736356446085</v>
      </c>
      <c r="I93">
        <f t="shared" si="13"/>
        <v>1.0030770038593819</v>
      </c>
      <c r="J93">
        <f t="shared" si="14"/>
        <v>1.0303285636890915</v>
      </c>
      <c r="K93">
        <f t="shared" si="15"/>
        <v>1.0773091103393</v>
      </c>
      <c r="L93">
        <f t="shared" si="16"/>
        <v>1.0501109333384893</v>
      </c>
      <c r="M93" s="8">
        <f t="shared" si="17"/>
        <v>1.0211645949581447</v>
      </c>
      <c r="N93" s="10">
        <f t="shared" si="18"/>
        <v>2.0943735747102666E-2</v>
      </c>
      <c r="Z93">
        <f t="shared" si="19"/>
        <v>2.0943735747102666E-2</v>
      </c>
      <c r="AE93">
        <f t="shared" si="20"/>
        <v>1.0211645949581447</v>
      </c>
    </row>
    <row r="94" spans="1:31" x14ac:dyDescent="0.25">
      <c r="A94" s="1">
        <v>40823</v>
      </c>
      <c r="B94">
        <v>14820.65</v>
      </c>
      <c r="C94">
        <v>1965.25</v>
      </c>
      <c r="D94">
        <v>16709.48</v>
      </c>
      <c r="E94">
        <v>26787.17</v>
      </c>
      <c r="F94">
        <v>4327.3599999999997</v>
      </c>
      <c r="G94" s="1">
        <f t="shared" si="11"/>
        <v>40823</v>
      </c>
      <c r="H94">
        <f t="shared" si="12"/>
        <v>1.0767691078174948</v>
      </c>
      <c r="I94">
        <f t="shared" si="13"/>
        <v>1.0287597300961624</v>
      </c>
      <c r="J94">
        <f t="shared" si="14"/>
        <v>1.0336609066063565</v>
      </c>
      <c r="K94">
        <f t="shared" si="15"/>
        <v>1.0628859270780842</v>
      </c>
      <c r="L94">
        <f t="shared" si="16"/>
        <v>0.99594932979820294</v>
      </c>
      <c r="M94" s="8">
        <f t="shared" si="17"/>
        <v>1.0396050002792601</v>
      </c>
      <c r="N94" s="10">
        <f t="shared" si="18"/>
        <v>3.8840833584385233E-2</v>
      </c>
      <c r="Z94">
        <f t="shared" si="19"/>
        <v>3.8840833584385233E-2</v>
      </c>
      <c r="AE94">
        <f t="shared" si="20"/>
        <v>1.0396050002792601</v>
      </c>
    </row>
    <row r="95" spans="1:31" x14ac:dyDescent="0.25">
      <c r="A95" s="1">
        <v>40830</v>
      </c>
      <c r="B95">
        <v>15801.32</v>
      </c>
      <c r="C95">
        <v>2106.98</v>
      </c>
      <c r="D95">
        <v>17293.27</v>
      </c>
      <c r="E95">
        <v>28224.16</v>
      </c>
      <c r="F95">
        <v>4478.79</v>
      </c>
      <c r="G95" s="1">
        <f t="shared" si="11"/>
        <v>40830</v>
      </c>
      <c r="H95">
        <f t="shared" si="12"/>
        <v>1.0661691626210725</v>
      </c>
      <c r="I95">
        <f t="shared" si="13"/>
        <v>1.072118051138532</v>
      </c>
      <c r="J95">
        <f t="shared" si="14"/>
        <v>1.0349376521591336</v>
      </c>
      <c r="K95">
        <f t="shared" si="15"/>
        <v>1.0536447112554257</v>
      </c>
      <c r="L95">
        <f t="shared" si="16"/>
        <v>1.0349936219773719</v>
      </c>
      <c r="M95" s="8">
        <f t="shared" si="17"/>
        <v>1.052372639830307</v>
      </c>
      <c r="N95" s="10">
        <f t="shared" si="18"/>
        <v>5.1047271965307783E-2</v>
      </c>
      <c r="Z95">
        <f t="shared" si="19"/>
        <v>5.1047271965307783E-2</v>
      </c>
      <c r="AE95">
        <f t="shared" si="20"/>
        <v>1.052372639830307</v>
      </c>
    </row>
    <row r="96" spans="1:31" x14ac:dyDescent="0.25">
      <c r="A96" s="1">
        <v>40837</v>
      </c>
      <c r="B96">
        <v>15939.45</v>
      </c>
      <c r="C96">
        <v>2132.9899999999998</v>
      </c>
      <c r="D96">
        <v>17513.560000000001</v>
      </c>
      <c r="E96">
        <v>28815.64</v>
      </c>
      <c r="F96">
        <v>4487.59</v>
      </c>
      <c r="G96" s="1">
        <f t="shared" si="11"/>
        <v>40837</v>
      </c>
      <c r="H96">
        <f t="shared" si="12"/>
        <v>1.0087416747461606</v>
      </c>
      <c r="I96">
        <f t="shared" si="13"/>
        <v>1.0123446829110858</v>
      </c>
      <c r="J96">
        <f t="shared" si="14"/>
        <v>1.0127384815017635</v>
      </c>
      <c r="K96">
        <f t="shared" si="15"/>
        <v>1.0209565138519623</v>
      </c>
      <c r="L96">
        <f t="shared" si="16"/>
        <v>1.0019648163901411</v>
      </c>
      <c r="M96" s="8">
        <f t="shared" si="17"/>
        <v>1.0113492338802226</v>
      </c>
      <c r="N96" s="10">
        <f t="shared" si="18"/>
        <v>1.1285314494776783E-2</v>
      </c>
      <c r="Z96">
        <f t="shared" si="19"/>
        <v>1.1285314494776783E-2</v>
      </c>
      <c r="AE96">
        <f t="shared" si="20"/>
        <v>1.0113492338802226</v>
      </c>
    </row>
    <row r="97" spans="1:31" x14ac:dyDescent="0.25">
      <c r="A97" s="1">
        <v>40844</v>
      </c>
      <c r="B97">
        <v>16961.560000000001</v>
      </c>
      <c r="C97">
        <v>2221.62</v>
      </c>
      <c r="D97">
        <v>17692</v>
      </c>
      <c r="E97">
        <v>29100.01</v>
      </c>
      <c r="F97">
        <v>4607.33</v>
      </c>
      <c r="G97" s="1">
        <f t="shared" si="11"/>
        <v>40844</v>
      </c>
      <c r="H97">
        <f t="shared" si="12"/>
        <v>1.0641245463300177</v>
      </c>
      <c r="I97">
        <f t="shared" si="13"/>
        <v>1.0415519997749638</v>
      </c>
      <c r="J97">
        <f t="shared" si="14"/>
        <v>1.0101886766596853</v>
      </c>
      <c r="K97">
        <f t="shared" si="15"/>
        <v>1.009868599135747</v>
      </c>
      <c r="L97">
        <f t="shared" si="16"/>
        <v>1.0266824732205928</v>
      </c>
      <c r="M97" s="8">
        <f t="shared" si="17"/>
        <v>1.0304832590242015</v>
      </c>
      <c r="N97" s="10">
        <f t="shared" si="18"/>
        <v>3.0027875728015022E-2</v>
      </c>
      <c r="Z97">
        <f t="shared" si="19"/>
        <v>3.0027875728015022E-2</v>
      </c>
      <c r="AE97">
        <f t="shared" si="20"/>
        <v>1.0304832590242015</v>
      </c>
    </row>
    <row r="98" spans="1:31" x14ac:dyDescent="0.25">
      <c r="A98" s="1">
        <v>40851</v>
      </c>
      <c r="B98">
        <v>15939.45</v>
      </c>
      <c r="C98">
        <v>2255.31</v>
      </c>
      <c r="D98">
        <v>17145.66</v>
      </c>
      <c r="E98">
        <v>28083.87</v>
      </c>
      <c r="F98">
        <v>4344.5200000000004</v>
      </c>
      <c r="G98" s="1">
        <f t="shared" si="11"/>
        <v>40851</v>
      </c>
      <c r="H98">
        <f t="shared" si="12"/>
        <v>0.93973962300637437</v>
      </c>
      <c r="I98">
        <f t="shared" si="13"/>
        <v>1.0151646096092042</v>
      </c>
      <c r="J98">
        <f t="shared" si="14"/>
        <v>0.96911937598914766</v>
      </c>
      <c r="K98">
        <f t="shared" si="15"/>
        <v>0.96508111165597543</v>
      </c>
      <c r="L98">
        <f t="shared" si="16"/>
        <v>0.94295828603551313</v>
      </c>
      <c r="M98" s="8">
        <f t="shared" si="17"/>
        <v>0.96641260125924289</v>
      </c>
      <c r="N98" s="10">
        <f t="shared" si="18"/>
        <v>-3.4164412504103847E-2</v>
      </c>
      <c r="Z98">
        <f t="shared" si="19"/>
        <v>-3.4164412504103847E-2</v>
      </c>
      <c r="AE98">
        <f t="shared" si="20"/>
        <v>0.96641260125924289</v>
      </c>
    </row>
    <row r="99" spans="1:31" x14ac:dyDescent="0.25">
      <c r="A99" s="1">
        <v>40858</v>
      </c>
      <c r="B99">
        <v>16160.45</v>
      </c>
      <c r="C99">
        <v>2190.12</v>
      </c>
      <c r="D99">
        <v>17293.27</v>
      </c>
      <c r="E99">
        <v>28542.65</v>
      </c>
      <c r="F99">
        <v>4370.9399999999996</v>
      </c>
      <c r="G99" s="1">
        <f t="shared" si="11"/>
        <v>40858</v>
      </c>
      <c r="H99">
        <f t="shared" si="12"/>
        <v>1.0138649702467777</v>
      </c>
      <c r="I99">
        <f t="shared" si="13"/>
        <v>0.97109488274339228</v>
      </c>
      <c r="J99">
        <f t="shared" si="14"/>
        <v>1.008609175733101</v>
      </c>
      <c r="K99">
        <f t="shared" si="15"/>
        <v>1.016336067643099</v>
      </c>
      <c r="L99">
        <f t="shared" si="16"/>
        <v>1.0060812241628532</v>
      </c>
      <c r="M99" s="8">
        <f t="shared" si="17"/>
        <v>1.0031972641058446</v>
      </c>
      <c r="N99" s="10">
        <f t="shared" si="18"/>
        <v>3.1921637255802183E-3</v>
      </c>
      <c r="Z99">
        <f t="shared" si="19"/>
        <v>3.1921637255802183E-3</v>
      </c>
      <c r="AE99">
        <f t="shared" si="20"/>
        <v>1.0031972641058446</v>
      </c>
    </row>
    <row r="100" spans="1:31" x14ac:dyDescent="0.25">
      <c r="A100" s="1">
        <v>40865</v>
      </c>
      <c r="B100">
        <v>15525.08</v>
      </c>
      <c r="C100">
        <v>2080.25</v>
      </c>
      <c r="D100">
        <v>16958.41</v>
      </c>
      <c r="E100">
        <v>28140.74</v>
      </c>
      <c r="F100">
        <v>4359.93</v>
      </c>
      <c r="G100" s="1">
        <f t="shared" si="11"/>
        <v>40865</v>
      </c>
      <c r="H100">
        <f t="shared" si="12"/>
        <v>0.96068364432921105</v>
      </c>
      <c r="I100">
        <f t="shared" si="13"/>
        <v>0.94983379906123866</v>
      </c>
      <c r="J100">
        <f t="shared" si="14"/>
        <v>0.98063639785882017</v>
      </c>
      <c r="K100">
        <f t="shared" si="15"/>
        <v>0.98591896687938929</v>
      </c>
      <c r="L100">
        <f t="shared" si="16"/>
        <v>0.99748109102389892</v>
      </c>
      <c r="M100" s="8">
        <f t="shared" si="17"/>
        <v>0.97491077983051166</v>
      </c>
      <c r="N100" s="10">
        <f t="shared" si="18"/>
        <v>-2.5409320037531977E-2</v>
      </c>
      <c r="Z100">
        <f t="shared" si="19"/>
        <v>-2.5409320037531977E-2</v>
      </c>
      <c r="AE100">
        <f t="shared" si="20"/>
        <v>0.97491077983051166</v>
      </c>
    </row>
    <row r="101" spans="1:31" x14ac:dyDescent="0.25">
      <c r="A101" s="1">
        <v>40872</v>
      </c>
      <c r="B101">
        <v>14931.15</v>
      </c>
      <c r="C101">
        <v>2021.65</v>
      </c>
      <c r="D101">
        <v>16528.84</v>
      </c>
      <c r="E101">
        <v>27063.95</v>
      </c>
      <c r="F101">
        <v>4245.91</v>
      </c>
      <c r="G101" s="1">
        <f t="shared" si="11"/>
        <v>40872</v>
      </c>
      <c r="H101">
        <f t="shared" si="12"/>
        <v>0.96174383642467542</v>
      </c>
      <c r="I101">
        <f t="shared" si="13"/>
        <v>0.97183030885710853</v>
      </c>
      <c r="J101">
        <f t="shared" si="14"/>
        <v>0.974669205426688</v>
      </c>
      <c r="K101">
        <f t="shared" si="15"/>
        <v>0.96173554782141479</v>
      </c>
      <c r="L101">
        <f t="shared" si="16"/>
        <v>0.97384820398492622</v>
      </c>
      <c r="M101" s="8">
        <f t="shared" si="17"/>
        <v>0.96876542050296255</v>
      </c>
      <c r="N101" s="10">
        <f t="shared" si="18"/>
        <v>-3.1732780502727355E-2</v>
      </c>
      <c r="Z101">
        <f t="shared" si="19"/>
        <v>-3.1732780502727355E-2</v>
      </c>
      <c r="AE101">
        <f t="shared" si="20"/>
        <v>0.96876542050296255</v>
      </c>
    </row>
    <row r="102" spans="1:31" x14ac:dyDescent="0.25">
      <c r="A102" s="1">
        <v>40879</v>
      </c>
      <c r="B102">
        <v>16171.55</v>
      </c>
      <c r="C102">
        <v>2193.0500000000002</v>
      </c>
      <c r="D102">
        <v>17394.599999999999</v>
      </c>
      <c r="E102">
        <v>29278.2</v>
      </c>
      <c r="F102">
        <v>4559.79</v>
      </c>
      <c r="G102" s="1">
        <f t="shared" si="11"/>
        <v>40879</v>
      </c>
      <c r="H102">
        <f t="shared" si="12"/>
        <v>1.0830746459582818</v>
      </c>
      <c r="I102">
        <f t="shared" si="13"/>
        <v>1.0847822323349738</v>
      </c>
      <c r="J102">
        <f t="shared" si="14"/>
        <v>1.0523787513219318</v>
      </c>
      <c r="K102">
        <f t="shared" si="15"/>
        <v>1.081815477785024</v>
      </c>
      <c r="L102">
        <f t="shared" si="16"/>
        <v>1.0739252598382916</v>
      </c>
      <c r="M102" s="8">
        <f t="shared" si="17"/>
        <v>1.0751952734477006</v>
      </c>
      <c r="N102" s="10">
        <f t="shared" si="18"/>
        <v>7.2502294802104877E-2</v>
      </c>
      <c r="Z102">
        <f t="shared" si="19"/>
        <v>7.2502294802104877E-2</v>
      </c>
      <c r="AE102">
        <f t="shared" si="20"/>
        <v>1.0751952734477006</v>
      </c>
    </row>
    <row r="103" spans="1:31" x14ac:dyDescent="0.25">
      <c r="A103" s="1">
        <v>40886</v>
      </c>
      <c r="B103">
        <v>15921.15</v>
      </c>
      <c r="C103">
        <v>2269.96</v>
      </c>
      <c r="D103">
        <v>17711.82</v>
      </c>
      <c r="E103">
        <v>29463.99</v>
      </c>
      <c r="F103">
        <v>4696.26</v>
      </c>
      <c r="G103" s="1">
        <f t="shared" si="11"/>
        <v>40886</v>
      </c>
      <c r="H103">
        <f t="shared" si="12"/>
        <v>0.984516017326725</v>
      </c>
      <c r="I103">
        <f t="shared" si="13"/>
        <v>1.0350698798477007</v>
      </c>
      <c r="J103">
        <f t="shared" si="14"/>
        <v>1.0182366941464593</v>
      </c>
      <c r="K103">
        <f t="shared" si="15"/>
        <v>1.0063456769883394</v>
      </c>
      <c r="L103">
        <f t="shared" si="16"/>
        <v>1.0299290098886134</v>
      </c>
      <c r="M103" s="8">
        <f t="shared" si="17"/>
        <v>1.0148194556395675</v>
      </c>
      <c r="N103" s="10">
        <f t="shared" si="18"/>
        <v>1.4710720454725257E-2</v>
      </c>
      <c r="Z103">
        <f t="shared" si="19"/>
        <v>1.4710720454725257E-2</v>
      </c>
      <c r="AE103">
        <f t="shared" si="20"/>
        <v>1.0148194556395675</v>
      </c>
    </row>
    <row r="104" spans="1:31" x14ac:dyDescent="0.25">
      <c r="A104" s="1">
        <v>40893</v>
      </c>
      <c r="B104">
        <v>14481.36</v>
      </c>
      <c r="C104">
        <v>2220.88</v>
      </c>
      <c r="D104">
        <v>17011.28</v>
      </c>
      <c r="E104">
        <v>27947.38</v>
      </c>
      <c r="F104">
        <v>4704.18</v>
      </c>
      <c r="G104" s="1">
        <f t="shared" si="11"/>
        <v>40893</v>
      </c>
      <c r="H104">
        <f t="shared" si="12"/>
        <v>0.90956746214940509</v>
      </c>
      <c r="I104">
        <f t="shared" si="13"/>
        <v>0.97837847362949126</v>
      </c>
      <c r="J104">
        <f t="shared" si="14"/>
        <v>0.96044788169708128</v>
      </c>
      <c r="K104">
        <f t="shared" si="15"/>
        <v>0.94852665915240941</v>
      </c>
      <c r="L104">
        <f t="shared" si="16"/>
        <v>1.001686448365295</v>
      </c>
      <c r="M104" s="8">
        <f t="shared" si="17"/>
        <v>0.95972138499873638</v>
      </c>
      <c r="N104" s="10">
        <f t="shared" si="18"/>
        <v>-4.1112260603028403E-2</v>
      </c>
      <c r="Z104">
        <f t="shared" si="19"/>
        <v>-4.1112260603028403E-2</v>
      </c>
      <c r="AE104">
        <f t="shared" si="20"/>
        <v>0.95972138499873638</v>
      </c>
    </row>
    <row r="105" spans="1:31" x14ac:dyDescent="0.25">
      <c r="A105" s="1">
        <v>40900</v>
      </c>
      <c r="B105">
        <v>15079.53</v>
      </c>
      <c r="C105">
        <v>2327.46</v>
      </c>
      <c r="D105">
        <v>17553.21</v>
      </c>
      <c r="E105">
        <v>29754.37</v>
      </c>
      <c r="F105">
        <v>4878.51</v>
      </c>
      <c r="G105" s="1">
        <f t="shared" si="11"/>
        <v>40900</v>
      </c>
      <c r="H105">
        <f t="shared" si="12"/>
        <v>1.0413062032847744</v>
      </c>
      <c r="I105">
        <f t="shared" si="13"/>
        <v>1.0479899859515147</v>
      </c>
      <c r="J105">
        <f t="shared" si="14"/>
        <v>1.0318570971731698</v>
      </c>
      <c r="K105">
        <f t="shared" si="15"/>
        <v>1.0646568658672118</v>
      </c>
      <c r="L105">
        <f t="shared" si="16"/>
        <v>1.0370585309235616</v>
      </c>
      <c r="M105" s="8">
        <f t="shared" si="17"/>
        <v>1.0445737366400465</v>
      </c>
      <c r="N105" s="10">
        <f t="shared" si="18"/>
        <v>4.3608894678384039E-2</v>
      </c>
      <c r="Z105">
        <f t="shared" si="19"/>
        <v>4.3608894678384039E-2</v>
      </c>
      <c r="AE105">
        <f t="shared" si="20"/>
        <v>1.0445737366400465</v>
      </c>
    </row>
    <row r="106" spans="1:31" x14ac:dyDescent="0.25">
      <c r="A106" s="1">
        <v>40907</v>
      </c>
      <c r="B106">
        <v>15218.64</v>
      </c>
      <c r="C106">
        <v>2378.73</v>
      </c>
      <c r="D106">
        <v>17777.91</v>
      </c>
      <c r="E106">
        <v>30420.55</v>
      </c>
      <c r="F106">
        <v>4996.49</v>
      </c>
      <c r="G106" s="1">
        <f t="shared" si="11"/>
        <v>40907</v>
      </c>
      <c r="H106">
        <f t="shared" si="12"/>
        <v>1.0092250885803469</v>
      </c>
      <c r="I106">
        <f t="shared" si="13"/>
        <v>1.022028305534789</v>
      </c>
      <c r="J106">
        <f t="shared" si="14"/>
        <v>1.0128010774097729</v>
      </c>
      <c r="K106">
        <f t="shared" si="15"/>
        <v>1.0223893162584186</v>
      </c>
      <c r="L106">
        <f t="shared" si="16"/>
        <v>1.0241836134393492</v>
      </c>
      <c r="M106" s="8">
        <f t="shared" si="17"/>
        <v>1.0181254802445352</v>
      </c>
      <c r="N106" s="10">
        <f t="shared" si="18"/>
        <v>1.796317206912347E-2</v>
      </c>
      <c r="Z106">
        <f t="shared" si="19"/>
        <v>1.796317206912347E-2</v>
      </c>
      <c r="AE106">
        <f t="shared" si="20"/>
        <v>1.0181254802445352</v>
      </c>
    </row>
    <row r="107" spans="1:31" x14ac:dyDescent="0.25">
      <c r="A107" s="1">
        <v>40914</v>
      </c>
      <c r="B107">
        <v>15149.09</v>
      </c>
      <c r="C107">
        <v>2352</v>
      </c>
      <c r="D107">
        <v>17883.66</v>
      </c>
      <c r="E107">
        <v>30797.91</v>
      </c>
      <c r="F107">
        <v>4952.46</v>
      </c>
      <c r="G107" s="1">
        <f t="shared" si="11"/>
        <v>40914</v>
      </c>
      <c r="H107">
        <f t="shared" si="12"/>
        <v>0.99542994643410976</v>
      </c>
      <c r="I107">
        <f t="shared" si="13"/>
        <v>0.9887629113014087</v>
      </c>
      <c r="J107">
        <f t="shared" si="14"/>
        <v>1.0059483932588251</v>
      </c>
      <c r="K107">
        <f t="shared" si="15"/>
        <v>1.0124047724317937</v>
      </c>
      <c r="L107">
        <f t="shared" si="16"/>
        <v>0.99118781384531951</v>
      </c>
      <c r="M107" s="8">
        <f t="shared" si="17"/>
        <v>0.99874676745429136</v>
      </c>
      <c r="N107" s="10">
        <f t="shared" si="18"/>
        <v>-1.2540184983383506E-3</v>
      </c>
      <c r="Z107">
        <f t="shared" si="19"/>
        <v>-1.2540184983383506E-3</v>
      </c>
      <c r="AE107">
        <f t="shared" si="20"/>
        <v>0.99874676745429136</v>
      </c>
    </row>
    <row r="108" spans="1:31" x14ac:dyDescent="0.25">
      <c r="A108" s="1">
        <v>40921</v>
      </c>
      <c r="B108">
        <v>15830.73</v>
      </c>
      <c r="C108">
        <v>2382.0300000000002</v>
      </c>
      <c r="D108">
        <v>17625.91</v>
      </c>
      <c r="E108">
        <v>30047.03</v>
      </c>
      <c r="F108">
        <v>4897</v>
      </c>
      <c r="G108" s="1">
        <f t="shared" si="11"/>
        <v>40921</v>
      </c>
      <c r="H108">
        <f t="shared" si="12"/>
        <v>1.0449954419704417</v>
      </c>
      <c r="I108">
        <f t="shared" si="13"/>
        <v>1.0127678571428573</v>
      </c>
      <c r="J108">
        <f t="shared" si="14"/>
        <v>0.98558740213133111</v>
      </c>
      <c r="K108">
        <f t="shared" si="15"/>
        <v>0.97561912480424806</v>
      </c>
      <c r="L108">
        <f t="shared" si="16"/>
        <v>0.98880152489873718</v>
      </c>
      <c r="M108" s="8">
        <f t="shared" si="17"/>
        <v>1.001554270189523</v>
      </c>
      <c r="N108" s="10">
        <f t="shared" si="18"/>
        <v>1.5530635617339418E-3</v>
      </c>
      <c r="Z108">
        <f t="shared" si="19"/>
        <v>1.5530635617339418E-3</v>
      </c>
      <c r="AE108">
        <f t="shared" si="20"/>
        <v>1.001554270189523</v>
      </c>
    </row>
    <row r="109" spans="1:31" x14ac:dyDescent="0.25">
      <c r="A109" s="1">
        <v>40928</v>
      </c>
      <c r="B109">
        <v>16769.72</v>
      </c>
      <c r="C109">
        <v>2412.06</v>
      </c>
      <c r="D109">
        <v>17857.22</v>
      </c>
      <c r="E109">
        <v>30690.09</v>
      </c>
      <c r="F109">
        <v>4888.2</v>
      </c>
      <c r="G109" s="1">
        <f t="shared" si="11"/>
        <v>40928</v>
      </c>
      <c r="H109">
        <f t="shared" si="12"/>
        <v>1.0593143841124195</v>
      </c>
      <c r="I109">
        <f t="shared" si="13"/>
        <v>1.0126068941197213</v>
      </c>
      <c r="J109">
        <f t="shared" si="14"/>
        <v>1.013123294059711</v>
      </c>
      <c r="K109">
        <f t="shared" si="15"/>
        <v>1.0214017824723443</v>
      </c>
      <c r="L109">
        <f t="shared" si="16"/>
        <v>0.99820298141719421</v>
      </c>
      <c r="M109" s="8">
        <f t="shared" si="17"/>
        <v>1.0209298672362781</v>
      </c>
      <c r="N109" s="10">
        <f t="shared" si="18"/>
        <v>2.071384655515203E-2</v>
      </c>
      <c r="Z109">
        <f t="shared" si="19"/>
        <v>2.071384655515203E-2</v>
      </c>
      <c r="AE109">
        <f t="shared" si="20"/>
        <v>1.0209298672362781</v>
      </c>
    </row>
    <row r="110" spans="1:31" x14ac:dyDescent="0.25">
      <c r="A110" s="1">
        <v>40935</v>
      </c>
      <c r="B110">
        <v>17047.939999999999</v>
      </c>
      <c r="C110">
        <v>2399.98</v>
      </c>
      <c r="D110">
        <v>17870.439999999999</v>
      </c>
      <c r="E110">
        <v>30871.07</v>
      </c>
      <c r="F110">
        <v>4915.49</v>
      </c>
      <c r="G110" s="1">
        <f t="shared" si="11"/>
        <v>40935</v>
      </c>
      <c r="H110">
        <f t="shared" si="12"/>
        <v>1.0165906168975987</v>
      </c>
      <c r="I110">
        <f t="shared" si="13"/>
        <v>0.99499183270731251</v>
      </c>
      <c r="J110">
        <f t="shared" si="14"/>
        <v>1.0007403168018312</v>
      </c>
      <c r="K110">
        <f t="shared" si="15"/>
        <v>1.0058970175714701</v>
      </c>
      <c r="L110">
        <f t="shared" si="16"/>
        <v>1.0055828321263451</v>
      </c>
      <c r="M110" s="8">
        <f t="shared" si="17"/>
        <v>1.0047605232209116</v>
      </c>
      <c r="N110" s="10">
        <f t="shared" si="18"/>
        <v>4.7492277642469773E-3</v>
      </c>
      <c r="Z110">
        <f t="shared" si="19"/>
        <v>4.7492277642469773E-3</v>
      </c>
      <c r="AE110">
        <f t="shared" si="20"/>
        <v>1.0047605232209116</v>
      </c>
    </row>
    <row r="111" spans="1:31" x14ac:dyDescent="0.25">
      <c r="A111" s="1">
        <v>40942</v>
      </c>
      <c r="B111">
        <v>17986.93</v>
      </c>
      <c r="C111">
        <v>2534.39</v>
      </c>
      <c r="D111">
        <v>18077.52</v>
      </c>
      <c r="E111">
        <v>31575.75</v>
      </c>
      <c r="F111">
        <v>4926.05</v>
      </c>
      <c r="G111" s="1">
        <f t="shared" si="11"/>
        <v>40942</v>
      </c>
      <c r="H111">
        <f t="shared" si="12"/>
        <v>1.0550793820250424</v>
      </c>
      <c r="I111">
        <f t="shared" si="13"/>
        <v>1.0560046333719446</v>
      </c>
      <c r="J111">
        <f t="shared" si="14"/>
        <v>1.0115878512224659</v>
      </c>
      <c r="K111">
        <f t="shared" si="15"/>
        <v>1.0228265492579298</v>
      </c>
      <c r="L111">
        <f t="shared" si="16"/>
        <v>1.0021483107482674</v>
      </c>
      <c r="M111" s="8">
        <f t="shared" si="17"/>
        <v>1.02952934532513</v>
      </c>
      <c r="N111" s="10">
        <f t="shared" si="18"/>
        <v>2.9101751523494191E-2</v>
      </c>
      <c r="Z111">
        <f t="shared" si="19"/>
        <v>2.9101751523494191E-2</v>
      </c>
      <c r="AE111">
        <f t="shared" si="20"/>
        <v>1.02952934532513</v>
      </c>
    </row>
    <row r="112" spans="1:31" x14ac:dyDescent="0.25">
      <c r="A112" s="1">
        <v>40949</v>
      </c>
      <c r="B112">
        <v>17200.96</v>
      </c>
      <c r="C112">
        <v>2532.92</v>
      </c>
      <c r="D112">
        <v>17927.71</v>
      </c>
      <c r="E112">
        <v>31252.29</v>
      </c>
      <c r="F112">
        <v>4957.75</v>
      </c>
      <c r="G112" s="1">
        <f t="shared" si="11"/>
        <v>40949</v>
      </c>
      <c r="H112">
        <f t="shared" si="12"/>
        <v>0.95630327131978599</v>
      </c>
      <c r="I112">
        <f t="shared" si="13"/>
        <v>0.99941997877201227</v>
      </c>
      <c r="J112">
        <f t="shared" si="14"/>
        <v>0.99171291194809896</v>
      </c>
      <c r="K112">
        <f t="shared" si="15"/>
        <v>0.98975606280135864</v>
      </c>
      <c r="L112">
        <f t="shared" si="16"/>
        <v>1.0064351762568386</v>
      </c>
      <c r="M112" s="8">
        <f t="shared" si="17"/>
        <v>0.98872548021961892</v>
      </c>
      <c r="N112" s="10">
        <f t="shared" si="18"/>
        <v>-1.1338558974272165E-2</v>
      </c>
      <c r="Z112">
        <f t="shared" si="19"/>
        <v>-1.1338558974272165E-2</v>
      </c>
      <c r="AE112">
        <f t="shared" si="20"/>
        <v>0.98872548021961892</v>
      </c>
    </row>
    <row r="113" spans="1:31" x14ac:dyDescent="0.25">
      <c r="A113" s="1">
        <v>40956</v>
      </c>
      <c r="B113">
        <v>17430.490000000002</v>
      </c>
      <c r="C113">
        <v>2599.94</v>
      </c>
      <c r="D113">
        <v>18890.41</v>
      </c>
      <c r="E113">
        <v>32099.45</v>
      </c>
      <c r="F113">
        <v>4965.67</v>
      </c>
      <c r="G113" s="1">
        <f t="shared" si="11"/>
        <v>40956</v>
      </c>
      <c r="H113">
        <f t="shared" si="12"/>
        <v>1.0133440226592005</v>
      </c>
      <c r="I113">
        <f t="shared" si="13"/>
        <v>1.0264595802473035</v>
      </c>
      <c r="J113">
        <f t="shared" si="14"/>
        <v>1.0536989944616464</v>
      </c>
      <c r="K113">
        <f t="shared" si="15"/>
        <v>1.0271071335892505</v>
      </c>
      <c r="L113">
        <f t="shared" si="16"/>
        <v>1.0015974988654128</v>
      </c>
      <c r="M113" s="8">
        <f t="shared" si="17"/>
        <v>1.0244414459645628</v>
      </c>
      <c r="N113" s="10">
        <f t="shared" si="18"/>
        <v>2.4147533295360221E-2</v>
      </c>
      <c r="Z113">
        <f t="shared" si="19"/>
        <v>2.4147533295360221E-2</v>
      </c>
      <c r="AE113">
        <f t="shared" si="20"/>
        <v>1.0244414459645628</v>
      </c>
    </row>
    <row r="114" spans="1:31" x14ac:dyDescent="0.25">
      <c r="A114" s="1">
        <v>40963</v>
      </c>
      <c r="B114">
        <v>17576.560000000001</v>
      </c>
      <c r="C114">
        <v>2530.7199999999998</v>
      </c>
      <c r="D114">
        <v>18725.189999999999</v>
      </c>
      <c r="E114">
        <v>32395.95</v>
      </c>
      <c r="F114">
        <v>4956.87</v>
      </c>
      <c r="G114" s="1">
        <f t="shared" si="11"/>
        <v>40963</v>
      </c>
      <c r="H114">
        <f t="shared" si="12"/>
        <v>1.0083801430711357</v>
      </c>
      <c r="I114">
        <f t="shared" si="13"/>
        <v>0.97337630868404645</v>
      </c>
      <c r="J114">
        <f t="shared" si="14"/>
        <v>0.99125376315283775</v>
      </c>
      <c r="K114">
        <f t="shared" si="15"/>
        <v>1.0092369183895675</v>
      </c>
      <c r="L114">
        <f t="shared" si="16"/>
        <v>0.9982278322965481</v>
      </c>
      <c r="M114" s="8">
        <f t="shared" si="17"/>
        <v>0.99609499311882721</v>
      </c>
      <c r="N114" s="10">
        <f t="shared" si="18"/>
        <v>-3.9126513281120701E-3</v>
      </c>
      <c r="Z114">
        <f t="shared" si="19"/>
        <v>-3.9126513281120701E-3</v>
      </c>
      <c r="AE114">
        <f t="shared" si="20"/>
        <v>0.99609499311882721</v>
      </c>
    </row>
    <row r="115" spans="1:31" x14ac:dyDescent="0.25">
      <c r="A115" s="1">
        <v>40970</v>
      </c>
      <c r="B115">
        <v>17966.07</v>
      </c>
      <c r="C115">
        <v>2518.64</v>
      </c>
      <c r="D115">
        <v>19315.580000000002</v>
      </c>
      <c r="E115">
        <v>32700.15</v>
      </c>
      <c r="F115">
        <v>5050.2</v>
      </c>
      <c r="G115" s="1">
        <f t="shared" si="11"/>
        <v>40970</v>
      </c>
      <c r="H115">
        <f t="shared" si="12"/>
        <v>1.0221607641085626</v>
      </c>
      <c r="I115">
        <f t="shared" si="13"/>
        <v>0.99522665486501871</v>
      </c>
      <c r="J115">
        <f t="shared" si="14"/>
        <v>1.0315291860856954</v>
      </c>
      <c r="K115">
        <f t="shared" si="15"/>
        <v>1.0093900626467198</v>
      </c>
      <c r="L115">
        <f t="shared" si="16"/>
        <v>1.0188284138982866</v>
      </c>
      <c r="M115" s="8">
        <f t="shared" si="17"/>
        <v>1.0154270163208567</v>
      </c>
      <c r="N115" s="10">
        <f t="shared" si="18"/>
        <v>1.5309229756740098E-2</v>
      </c>
      <c r="Z115">
        <f t="shared" si="19"/>
        <v>1.5309229756740098E-2</v>
      </c>
      <c r="AE115">
        <f t="shared" si="20"/>
        <v>1.0154270163208567</v>
      </c>
    </row>
    <row r="116" spans="1:31" x14ac:dyDescent="0.25">
      <c r="A116" s="1">
        <v>40977</v>
      </c>
      <c r="B116">
        <v>18042.580000000002</v>
      </c>
      <c r="C116">
        <v>2595.91</v>
      </c>
      <c r="D116">
        <v>19494.02</v>
      </c>
      <c r="E116">
        <v>32511.47</v>
      </c>
      <c r="F116">
        <v>5110.07</v>
      </c>
      <c r="G116" s="1">
        <f t="shared" si="11"/>
        <v>40977</v>
      </c>
      <c r="H116">
        <f t="shared" si="12"/>
        <v>1.0042585829844815</v>
      </c>
      <c r="I116">
        <f t="shared" si="13"/>
        <v>1.0306792554712068</v>
      </c>
      <c r="J116">
        <f t="shared" si="14"/>
        <v>1.0092381383318543</v>
      </c>
      <c r="K116">
        <f t="shared" si="15"/>
        <v>0.994229995886869</v>
      </c>
      <c r="L116">
        <f t="shared" si="16"/>
        <v>1.0118549760405529</v>
      </c>
      <c r="M116" s="8">
        <f t="shared" si="17"/>
        <v>1.0100521897429928</v>
      </c>
      <c r="N116" s="10">
        <f t="shared" si="18"/>
        <v>1.0002002531028124E-2</v>
      </c>
      <c r="Z116">
        <f t="shared" si="19"/>
        <v>1.0002002531028124E-2</v>
      </c>
      <c r="AE116">
        <f t="shared" si="20"/>
        <v>1.0100521897429928</v>
      </c>
    </row>
    <row r="117" spans="1:31" x14ac:dyDescent="0.25">
      <c r="A117" s="1">
        <v>40984</v>
      </c>
      <c r="B117">
        <v>18835.5</v>
      </c>
      <c r="C117">
        <v>2682.35</v>
      </c>
      <c r="D117">
        <v>19650.43</v>
      </c>
      <c r="E117">
        <v>32754.07</v>
      </c>
      <c r="F117">
        <v>5218.3599999999997</v>
      </c>
      <c r="G117" s="1">
        <f t="shared" si="11"/>
        <v>40984</v>
      </c>
      <c r="H117">
        <f t="shared" si="12"/>
        <v>1.043947151682298</v>
      </c>
      <c r="I117">
        <f t="shared" si="13"/>
        <v>1.0332985350031396</v>
      </c>
      <c r="J117">
        <f t="shared" si="14"/>
        <v>1.0080234861767865</v>
      </c>
      <c r="K117">
        <f t="shared" si="15"/>
        <v>1.0074619818790107</v>
      </c>
      <c r="L117">
        <f t="shared" si="16"/>
        <v>1.021191490527527</v>
      </c>
      <c r="M117" s="8">
        <f t="shared" si="17"/>
        <v>1.0227845290537525</v>
      </c>
      <c r="N117" s="10">
        <f t="shared" si="18"/>
        <v>2.2528838248684097E-2</v>
      </c>
      <c r="Z117">
        <f t="shared" si="19"/>
        <v>2.2528838248684097E-2</v>
      </c>
      <c r="AE117">
        <f t="shared" si="20"/>
        <v>1.0227845290537525</v>
      </c>
    </row>
    <row r="118" spans="1:31" x14ac:dyDescent="0.25">
      <c r="A118" s="1">
        <v>40991</v>
      </c>
      <c r="B118">
        <v>17854.78</v>
      </c>
      <c r="C118">
        <v>2639.5</v>
      </c>
      <c r="D118">
        <v>19494.02</v>
      </c>
      <c r="E118">
        <v>31798</v>
      </c>
      <c r="F118">
        <v>5085.41</v>
      </c>
      <c r="G118" s="1">
        <f t="shared" si="11"/>
        <v>40991</v>
      </c>
      <c r="H118">
        <f t="shared" si="12"/>
        <v>0.94793236176369089</v>
      </c>
      <c r="I118">
        <f t="shared" si="13"/>
        <v>0.98402520178201958</v>
      </c>
      <c r="J118">
        <f t="shared" si="14"/>
        <v>0.99204037774236997</v>
      </c>
      <c r="K118">
        <f t="shared" si="15"/>
        <v>0.97081065040161418</v>
      </c>
      <c r="L118">
        <f t="shared" si="16"/>
        <v>0.97452264696188073</v>
      </c>
      <c r="M118" s="8">
        <f t="shared" si="17"/>
        <v>0.97386624773031505</v>
      </c>
      <c r="N118" s="10">
        <f t="shared" si="18"/>
        <v>-2.6481307428035658E-2</v>
      </c>
      <c r="Z118">
        <f t="shared" si="19"/>
        <v>-2.6481307428035658E-2</v>
      </c>
      <c r="AE118">
        <f t="shared" si="20"/>
        <v>0.97386624773031505</v>
      </c>
    </row>
    <row r="119" spans="1:31" x14ac:dyDescent="0.25">
      <c r="A119" s="1">
        <v>40998</v>
      </c>
      <c r="B119">
        <v>17924.330000000002</v>
      </c>
      <c r="C119">
        <v>2745.34</v>
      </c>
      <c r="D119">
        <v>20375.21</v>
      </c>
      <c r="E119">
        <v>29846.73</v>
      </c>
      <c r="F119">
        <v>5126.79</v>
      </c>
      <c r="G119" s="1">
        <f t="shared" si="11"/>
        <v>40998</v>
      </c>
      <c r="H119">
        <f t="shared" si="12"/>
        <v>1.0038953154281376</v>
      </c>
      <c r="I119">
        <f t="shared" si="13"/>
        <v>1.0400985035044517</v>
      </c>
      <c r="J119">
        <f t="shared" si="14"/>
        <v>1.0452030930510996</v>
      </c>
      <c r="K119">
        <f t="shared" si="15"/>
        <v>0.93863544877036287</v>
      </c>
      <c r="L119">
        <f t="shared" si="16"/>
        <v>1.0081370037027497</v>
      </c>
      <c r="M119" s="8">
        <f t="shared" si="17"/>
        <v>1.0071938728913603</v>
      </c>
      <c r="N119" s="10">
        <f t="shared" si="18"/>
        <v>7.1681204206807464E-3</v>
      </c>
      <c r="Z119">
        <f t="shared" si="19"/>
        <v>7.1681204206807464E-3</v>
      </c>
      <c r="AE119">
        <f t="shared" si="20"/>
        <v>1.0071938728913603</v>
      </c>
    </row>
    <row r="120" spans="1:31" x14ac:dyDescent="0.25">
      <c r="A120" s="1">
        <v>41005</v>
      </c>
      <c r="B120">
        <v>17945.2</v>
      </c>
      <c r="C120">
        <v>2701.39</v>
      </c>
      <c r="D120">
        <v>20135.09</v>
      </c>
      <c r="E120">
        <v>29823.31</v>
      </c>
      <c r="F120">
        <v>4972.71</v>
      </c>
      <c r="G120" s="1">
        <f t="shared" si="11"/>
        <v>41005</v>
      </c>
      <c r="H120">
        <f t="shared" si="12"/>
        <v>1.0011643391970577</v>
      </c>
      <c r="I120">
        <f t="shared" si="13"/>
        <v>0.98399105393138908</v>
      </c>
      <c r="J120">
        <f t="shared" si="14"/>
        <v>0.98821509078924841</v>
      </c>
      <c r="K120">
        <f t="shared" si="15"/>
        <v>0.99921532442582495</v>
      </c>
      <c r="L120">
        <f t="shared" si="16"/>
        <v>0.96994610662812408</v>
      </c>
      <c r="M120" s="8">
        <f t="shared" si="17"/>
        <v>0.98850638299432891</v>
      </c>
      <c r="N120" s="10">
        <f t="shared" si="18"/>
        <v>-1.1560179139578047E-2</v>
      </c>
      <c r="Z120">
        <f t="shared" si="19"/>
        <v>-1.1560179139578047E-2</v>
      </c>
      <c r="AE120">
        <f t="shared" si="20"/>
        <v>0.98850638299432891</v>
      </c>
    </row>
    <row r="121" spans="1:31" x14ac:dyDescent="0.25">
      <c r="A121" s="1">
        <v>41012</v>
      </c>
      <c r="B121">
        <v>17687.84</v>
      </c>
      <c r="C121">
        <v>2725.56</v>
      </c>
      <c r="D121">
        <v>20298.11</v>
      </c>
      <c r="E121">
        <v>28426.2</v>
      </c>
      <c r="F121">
        <v>4868.82</v>
      </c>
      <c r="G121" s="1">
        <f t="shared" si="11"/>
        <v>41012</v>
      </c>
      <c r="H121">
        <f t="shared" si="12"/>
        <v>0.98565856050643064</v>
      </c>
      <c r="I121">
        <f t="shared" si="13"/>
        <v>1.0089472456772255</v>
      </c>
      <c r="J121">
        <f t="shared" si="14"/>
        <v>1.0080963134507965</v>
      </c>
      <c r="K121">
        <f t="shared" si="15"/>
        <v>0.95315375791620716</v>
      </c>
      <c r="L121">
        <f t="shared" si="16"/>
        <v>0.97910797130739569</v>
      </c>
      <c r="M121" s="8">
        <f t="shared" si="17"/>
        <v>0.98699276977161121</v>
      </c>
      <c r="N121" s="10">
        <f t="shared" si="18"/>
        <v>-1.3092565034847252E-2</v>
      </c>
      <c r="Z121">
        <f t="shared" si="19"/>
        <v>-1.3092565034847252E-2</v>
      </c>
      <c r="AE121">
        <f t="shared" si="20"/>
        <v>0.98699276977161121</v>
      </c>
    </row>
    <row r="122" spans="1:31" x14ac:dyDescent="0.25">
      <c r="A122" s="1">
        <v>41019</v>
      </c>
      <c r="B122">
        <v>17416.580000000002</v>
      </c>
      <c r="C122">
        <v>2798.08</v>
      </c>
      <c r="D122">
        <v>20249.64</v>
      </c>
      <c r="E122">
        <v>28449.62</v>
      </c>
      <c r="F122">
        <v>4989.45</v>
      </c>
      <c r="G122" s="1">
        <f t="shared" si="11"/>
        <v>41019</v>
      </c>
      <c r="H122">
        <f t="shared" si="12"/>
        <v>0.98466404038028399</v>
      </c>
      <c r="I122">
        <f t="shared" si="13"/>
        <v>1.0266073760988568</v>
      </c>
      <c r="J122">
        <f t="shared" si="14"/>
        <v>0.99761209294855524</v>
      </c>
      <c r="K122">
        <f t="shared" si="15"/>
        <v>1.0008238878217981</v>
      </c>
      <c r="L122">
        <f t="shared" si="16"/>
        <v>1.0247760237593504</v>
      </c>
      <c r="M122" s="8">
        <f t="shared" si="17"/>
        <v>1.006896684201769</v>
      </c>
      <c r="N122" s="10">
        <f t="shared" si="18"/>
        <v>6.8730108580034475E-3</v>
      </c>
      <c r="Z122">
        <f t="shared" si="19"/>
        <v>6.8730108580034475E-3</v>
      </c>
      <c r="AE122">
        <f t="shared" si="20"/>
        <v>1.006896684201769</v>
      </c>
    </row>
    <row r="123" spans="1:31" x14ac:dyDescent="0.25">
      <c r="A123" s="1">
        <v>41026</v>
      </c>
      <c r="B123">
        <v>17818.830000000002</v>
      </c>
      <c r="C123">
        <v>2835.44</v>
      </c>
      <c r="D123">
        <v>20630.75</v>
      </c>
      <c r="E123">
        <v>28488.639999999999</v>
      </c>
      <c r="F123">
        <v>5125.03</v>
      </c>
      <c r="G123" s="1">
        <f t="shared" si="11"/>
        <v>41026</v>
      </c>
      <c r="H123">
        <f t="shared" si="12"/>
        <v>1.0230958087064166</v>
      </c>
      <c r="I123">
        <f t="shared" si="13"/>
        <v>1.0133520128087832</v>
      </c>
      <c r="J123">
        <f t="shared" si="14"/>
        <v>1.018820581501696</v>
      </c>
      <c r="K123">
        <f t="shared" si="15"/>
        <v>1.0013715473176794</v>
      </c>
      <c r="L123">
        <f t="shared" si="16"/>
        <v>1.0271733357384081</v>
      </c>
      <c r="M123" s="8">
        <f t="shared" si="17"/>
        <v>1.0167626572145967</v>
      </c>
      <c r="N123" s="10">
        <f t="shared" si="18"/>
        <v>1.662371442660273E-2</v>
      </c>
      <c r="Z123">
        <f t="shared" si="19"/>
        <v>1.662371442660273E-2</v>
      </c>
      <c r="AE123">
        <f t="shared" si="20"/>
        <v>1.0167626572145967</v>
      </c>
    </row>
    <row r="124" spans="1:31" x14ac:dyDescent="0.25">
      <c r="A124" s="1">
        <v>41033</v>
      </c>
      <c r="B124">
        <v>17748.259999999998</v>
      </c>
      <c r="C124">
        <v>2764.27</v>
      </c>
      <c r="D124">
        <v>20491.189999999999</v>
      </c>
      <c r="E124">
        <v>27719.84</v>
      </c>
      <c r="F124">
        <v>5101.26</v>
      </c>
      <c r="G124" s="1">
        <f t="shared" si="11"/>
        <v>41033</v>
      </c>
      <c r="H124">
        <f t="shared" si="12"/>
        <v>0.99603958284578709</v>
      </c>
      <c r="I124">
        <f t="shared" si="13"/>
        <v>0.97489983917839906</v>
      </c>
      <c r="J124">
        <f t="shared" si="14"/>
        <v>0.99323534045054096</v>
      </c>
      <c r="K124">
        <f t="shared" si="15"/>
        <v>0.9730138048007908</v>
      </c>
      <c r="L124">
        <f t="shared" si="16"/>
        <v>0.99536197836890716</v>
      </c>
      <c r="M124" s="8">
        <f t="shared" si="17"/>
        <v>0.98651010912888504</v>
      </c>
      <c r="N124" s="10">
        <f t="shared" si="18"/>
        <v>-1.3581706102245631E-2</v>
      </c>
      <c r="Z124">
        <f t="shared" si="19"/>
        <v>-1.3581706102245631E-2</v>
      </c>
      <c r="AE124">
        <f t="shared" si="20"/>
        <v>0.98651010912888504</v>
      </c>
    </row>
    <row r="125" spans="1:31" x14ac:dyDescent="0.25">
      <c r="A125" s="1">
        <v>41040</v>
      </c>
      <c r="B125">
        <v>17409.52</v>
      </c>
      <c r="C125">
        <v>2797.63</v>
      </c>
      <c r="D125">
        <v>20653.27</v>
      </c>
      <c r="E125">
        <v>27423.24</v>
      </c>
      <c r="F125">
        <v>5172.57</v>
      </c>
      <c r="G125" s="1">
        <f t="shared" si="11"/>
        <v>41040</v>
      </c>
      <c r="H125">
        <f t="shared" si="12"/>
        <v>0.98091418539056796</v>
      </c>
      <c r="I125">
        <f t="shared" si="13"/>
        <v>1.0120682856595051</v>
      </c>
      <c r="J125">
        <f t="shared" si="14"/>
        <v>1.0079097407227204</v>
      </c>
      <c r="K125">
        <f t="shared" si="15"/>
        <v>0.989300082540159</v>
      </c>
      <c r="L125">
        <f t="shared" si="16"/>
        <v>1.0139788993307535</v>
      </c>
      <c r="M125" s="8">
        <f t="shared" si="17"/>
        <v>1.0008342387287412</v>
      </c>
      <c r="N125" s="10">
        <f t="shared" si="18"/>
        <v>8.3389094502261268E-4</v>
      </c>
      <c r="Z125">
        <f t="shared" si="19"/>
        <v>8.3389094502261268E-4</v>
      </c>
      <c r="AE125">
        <f t="shared" si="20"/>
        <v>1.0008342387287412</v>
      </c>
    </row>
    <row r="126" spans="1:31" x14ac:dyDescent="0.25">
      <c r="A126" s="1">
        <v>41047</v>
      </c>
      <c r="B126">
        <v>16901.419999999998</v>
      </c>
      <c r="C126">
        <v>2636.4</v>
      </c>
      <c r="D126">
        <v>20619.5</v>
      </c>
      <c r="E126">
        <v>27044.7</v>
      </c>
      <c r="F126">
        <v>4984.41</v>
      </c>
      <c r="G126" s="1">
        <f t="shared" si="11"/>
        <v>41047</v>
      </c>
      <c r="H126">
        <f t="shared" si="12"/>
        <v>0.97081481855904117</v>
      </c>
      <c r="I126">
        <f t="shared" si="13"/>
        <v>0.9423690766827636</v>
      </c>
      <c r="J126">
        <f t="shared" si="14"/>
        <v>0.99836490783299692</v>
      </c>
      <c r="K126">
        <f t="shared" si="15"/>
        <v>0.98619637942124994</v>
      </c>
      <c r="L126">
        <f t="shared" si="16"/>
        <v>0.96362349857034324</v>
      </c>
      <c r="M126" s="8">
        <f t="shared" si="17"/>
        <v>0.97227373621327895</v>
      </c>
      <c r="N126" s="10">
        <f t="shared" si="18"/>
        <v>-2.8117892551022632E-2</v>
      </c>
      <c r="Z126">
        <f t="shared" si="19"/>
        <v>-2.8117892551022632E-2</v>
      </c>
      <c r="AE126">
        <f t="shared" si="20"/>
        <v>0.97227373621327895</v>
      </c>
    </row>
    <row r="127" spans="1:31" x14ac:dyDescent="0.25">
      <c r="A127" s="1">
        <v>41054</v>
      </c>
      <c r="B127">
        <v>16696.77</v>
      </c>
      <c r="C127">
        <v>2711.27</v>
      </c>
      <c r="D127">
        <v>20500.189999999999</v>
      </c>
      <c r="E127">
        <v>27458.36</v>
      </c>
      <c r="F127">
        <v>5058.2</v>
      </c>
      <c r="G127" s="1">
        <f t="shared" si="11"/>
        <v>41054</v>
      </c>
      <c r="H127">
        <f t="shared" si="12"/>
        <v>0.98789154994077433</v>
      </c>
      <c r="I127">
        <f t="shared" si="13"/>
        <v>1.028398573812775</v>
      </c>
      <c r="J127">
        <f t="shared" si="14"/>
        <v>0.99421372972186517</v>
      </c>
      <c r="K127">
        <f t="shared" si="15"/>
        <v>1.0152954183259566</v>
      </c>
      <c r="L127">
        <f t="shared" si="16"/>
        <v>1.0148041593689123</v>
      </c>
      <c r="M127" s="8">
        <f t="shared" si="17"/>
        <v>1.0081206862340566</v>
      </c>
      <c r="N127" s="10">
        <f t="shared" si="18"/>
        <v>8.0878908891054008E-3</v>
      </c>
      <c r="Z127">
        <f t="shared" si="19"/>
        <v>8.0878908891054008E-3</v>
      </c>
      <c r="AE127">
        <f t="shared" si="20"/>
        <v>1.0081206862340566</v>
      </c>
    </row>
    <row r="128" spans="1:31" x14ac:dyDescent="0.25">
      <c r="A128" s="1">
        <v>41061</v>
      </c>
      <c r="B128">
        <v>15899.33</v>
      </c>
      <c r="C128">
        <v>2663.46</v>
      </c>
      <c r="D128">
        <v>19919.43</v>
      </c>
      <c r="E128">
        <v>26537.37</v>
      </c>
      <c r="F128">
        <v>4935.53</v>
      </c>
      <c r="G128" s="1">
        <f t="shared" si="11"/>
        <v>41061</v>
      </c>
      <c r="H128">
        <f t="shared" si="12"/>
        <v>0.95223986435699837</v>
      </c>
      <c r="I128">
        <f t="shared" si="13"/>
        <v>0.98236619739089059</v>
      </c>
      <c r="J128">
        <f t="shared" si="14"/>
        <v>0.97167050646847675</v>
      </c>
      <c r="K128">
        <f t="shared" si="15"/>
        <v>0.96645866686866944</v>
      </c>
      <c r="L128">
        <f t="shared" si="16"/>
        <v>0.9757482899055</v>
      </c>
      <c r="M128" s="8">
        <f t="shared" si="17"/>
        <v>0.96969670499810701</v>
      </c>
      <c r="N128" s="10">
        <f t="shared" si="18"/>
        <v>-3.0771931637493095E-2</v>
      </c>
      <c r="Z128">
        <f t="shared" si="19"/>
        <v>-3.0771931637493095E-2</v>
      </c>
      <c r="AE128">
        <f t="shared" si="20"/>
        <v>0.96969670499810701</v>
      </c>
    </row>
    <row r="129" spans="1:31" x14ac:dyDescent="0.25">
      <c r="A129" s="1">
        <v>41068</v>
      </c>
      <c r="B129">
        <v>16844.96</v>
      </c>
      <c r="C129">
        <v>2842.11</v>
      </c>
      <c r="D129">
        <v>20558.72</v>
      </c>
      <c r="E129">
        <v>27001.759999999998</v>
      </c>
      <c r="F129">
        <v>5068.3500000000004</v>
      </c>
      <c r="G129" s="1">
        <f t="shared" si="11"/>
        <v>41068</v>
      </c>
      <c r="H129">
        <f t="shared" si="12"/>
        <v>1.059476091130884</v>
      </c>
      <c r="I129">
        <f t="shared" si="13"/>
        <v>1.0670744069743867</v>
      </c>
      <c r="J129">
        <f t="shared" si="14"/>
        <v>1.0320937898323397</v>
      </c>
      <c r="K129">
        <f t="shared" si="15"/>
        <v>1.0174994733841372</v>
      </c>
      <c r="L129">
        <f t="shared" si="16"/>
        <v>1.026910990309045</v>
      </c>
      <c r="M129" s="8">
        <f t="shared" si="17"/>
        <v>1.0406109503261585</v>
      </c>
      <c r="N129" s="10">
        <f t="shared" si="18"/>
        <v>3.9807992907453786E-2</v>
      </c>
      <c r="Z129">
        <f t="shared" si="19"/>
        <v>3.9807992907453786E-2</v>
      </c>
      <c r="AE129">
        <f t="shared" si="20"/>
        <v>1.0406109503261585</v>
      </c>
    </row>
    <row r="130" spans="1:31" x14ac:dyDescent="0.25">
      <c r="A130" s="1">
        <v>41075</v>
      </c>
      <c r="B130">
        <v>16689.71</v>
      </c>
      <c r="C130">
        <v>2905.86</v>
      </c>
      <c r="D130">
        <v>20493.439999999999</v>
      </c>
      <c r="E130">
        <v>27653.49</v>
      </c>
      <c r="F130">
        <v>5182.72</v>
      </c>
      <c r="G130" s="1">
        <f t="shared" si="11"/>
        <v>41075</v>
      </c>
      <c r="H130">
        <f t="shared" si="12"/>
        <v>0.99078359343091349</v>
      </c>
      <c r="I130">
        <f t="shared" si="13"/>
        <v>1.0224305181713587</v>
      </c>
      <c r="J130">
        <f t="shared" si="14"/>
        <v>0.99682470504000242</v>
      </c>
      <c r="K130">
        <f t="shared" si="15"/>
        <v>1.02413657480105</v>
      </c>
      <c r="L130">
        <f t="shared" si="16"/>
        <v>1.0225655292156224</v>
      </c>
      <c r="M130" s="8">
        <f t="shared" si="17"/>
        <v>1.0113481841317893</v>
      </c>
      <c r="N130" s="10">
        <f t="shared" si="18"/>
        <v>1.1284276525949669E-2</v>
      </c>
      <c r="Z130">
        <f t="shared" si="19"/>
        <v>1.1284276525949669E-2</v>
      </c>
      <c r="AE130">
        <f t="shared" si="20"/>
        <v>1.0113481841317893</v>
      </c>
    </row>
    <row r="131" spans="1:31" x14ac:dyDescent="0.25">
      <c r="A131" s="1">
        <v>41082</v>
      </c>
      <c r="B131">
        <v>16470.95</v>
      </c>
      <c r="C131">
        <v>2944.41</v>
      </c>
      <c r="D131">
        <v>20009.47</v>
      </c>
      <c r="E131">
        <v>27297.34</v>
      </c>
      <c r="F131">
        <v>5343.21</v>
      </c>
      <c r="G131" s="1">
        <f t="shared" si="11"/>
        <v>41082</v>
      </c>
      <c r="H131">
        <f t="shared" si="12"/>
        <v>0.98689252239853187</v>
      </c>
      <c r="I131">
        <f t="shared" si="13"/>
        <v>1.0132662963804173</v>
      </c>
      <c r="J131">
        <f t="shared" si="14"/>
        <v>0.97638415024515179</v>
      </c>
      <c r="K131">
        <f t="shared" si="15"/>
        <v>0.98712097460392878</v>
      </c>
      <c r="L131">
        <f t="shared" si="16"/>
        <v>1.0309663651518892</v>
      </c>
      <c r="M131" s="8">
        <f t="shared" si="17"/>
        <v>0.99892606175598386</v>
      </c>
      <c r="N131" s="10">
        <f t="shared" si="18"/>
        <v>-1.0745153288981317E-3</v>
      </c>
      <c r="Z131">
        <f t="shared" si="19"/>
        <v>-1.0745153288981317E-3</v>
      </c>
      <c r="AE131">
        <f t="shared" si="20"/>
        <v>0.99892606175598386</v>
      </c>
    </row>
    <row r="132" spans="1:31" x14ac:dyDescent="0.25">
      <c r="A132" s="1">
        <v>41089</v>
      </c>
      <c r="B132">
        <v>16915.54</v>
      </c>
      <c r="C132">
        <v>2969.98</v>
      </c>
      <c r="D132">
        <v>20763.560000000001</v>
      </c>
      <c r="E132">
        <v>28162.04</v>
      </c>
      <c r="F132">
        <v>5510.16</v>
      </c>
      <c r="G132" s="1">
        <f t="shared" ref="G132:G195" si="21">A132</f>
        <v>41089</v>
      </c>
      <c r="H132">
        <f t="shared" ref="H132:H195" si="22">B132/B131</f>
        <v>1.0269923714175564</v>
      </c>
      <c r="I132">
        <f t="shared" ref="I132:I195" si="23">C132/C131</f>
        <v>1.0086842525327655</v>
      </c>
      <c r="J132">
        <f t="shared" ref="J132:J195" si="24">D132/D131</f>
        <v>1.037686655368683</v>
      </c>
      <c r="K132">
        <f t="shared" ref="K132:K195" si="25">E132/E131</f>
        <v>1.0316770791586287</v>
      </c>
      <c r="L132">
        <f t="shared" ref="L132:L195" si="26">F132/F131</f>
        <v>1.0312452626791759</v>
      </c>
      <c r="M132" s="8">
        <f t="shared" ref="M132:M195" si="27">H132*Z$1+I132*AA$1+J132*AB$1+K132*AC$1+L132*AD$1</f>
        <v>1.027257124231362</v>
      </c>
      <c r="N132" s="10">
        <f t="shared" ref="N132:N195" si="28">LN(M132)</f>
        <v>2.6892264003244255E-2</v>
      </c>
      <c r="Z132">
        <f t="shared" ref="Z132:Z195" si="29">LN(M132)</f>
        <v>2.6892264003244255E-2</v>
      </c>
      <c r="AE132">
        <f t="shared" ref="AE132:AE195" si="30">SUMPRODUCT(H132:L132,Z$1:AD$1)</f>
        <v>1.027257124231362</v>
      </c>
    </row>
    <row r="133" spans="1:31" x14ac:dyDescent="0.25">
      <c r="A133" s="1">
        <v>41096</v>
      </c>
      <c r="B133">
        <v>17042.560000000001</v>
      </c>
      <c r="C133">
        <v>3000.74</v>
      </c>
      <c r="D133">
        <v>20815.34</v>
      </c>
      <c r="E133">
        <v>28606.28</v>
      </c>
      <c r="F133">
        <v>5511.08</v>
      </c>
      <c r="G133" s="1">
        <f t="shared" si="21"/>
        <v>41096</v>
      </c>
      <c r="H133">
        <f t="shared" si="22"/>
        <v>1.007509071540134</v>
      </c>
      <c r="I133">
        <f t="shared" si="23"/>
        <v>1.0103569721008221</v>
      </c>
      <c r="J133">
        <f t="shared" si="24"/>
        <v>1.002493792008692</v>
      </c>
      <c r="K133">
        <f t="shared" si="25"/>
        <v>1.0157744254322485</v>
      </c>
      <c r="L133">
        <f t="shared" si="26"/>
        <v>1.0001669642986775</v>
      </c>
      <c r="M133" s="8">
        <f t="shared" si="27"/>
        <v>1.007260245076115</v>
      </c>
      <c r="N133" s="10">
        <f t="shared" si="28"/>
        <v>7.234016371535837E-3</v>
      </c>
      <c r="Z133">
        <f t="shared" si="29"/>
        <v>7.234016371535837E-3</v>
      </c>
      <c r="AE133">
        <f t="shared" si="30"/>
        <v>1.007260245076115</v>
      </c>
    </row>
    <row r="134" spans="1:31" x14ac:dyDescent="0.25">
      <c r="A134" s="1">
        <v>41103</v>
      </c>
      <c r="B134">
        <v>16774.39</v>
      </c>
      <c r="C134">
        <v>3080.8</v>
      </c>
      <c r="D134">
        <v>20635.259999999998</v>
      </c>
      <c r="E134">
        <v>28586.45</v>
      </c>
      <c r="F134">
        <v>5602.39</v>
      </c>
      <c r="G134" s="1">
        <f t="shared" si="21"/>
        <v>41103</v>
      </c>
      <c r="H134">
        <f t="shared" si="22"/>
        <v>0.98426468793420696</v>
      </c>
      <c r="I134">
        <f t="shared" si="23"/>
        <v>1.0266800855788907</v>
      </c>
      <c r="J134">
        <f t="shared" si="24"/>
        <v>0.99134868803488185</v>
      </c>
      <c r="K134">
        <f t="shared" si="25"/>
        <v>0.99930679557076285</v>
      </c>
      <c r="L134">
        <f t="shared" si="26"/>
        <v>1.0165684403057116</v>
      </c>
      <c r="M134" s="8">
        <f t="shared" si="27"/>
        <v>1.0036337394848909</v>
      </c>
      <c r="N134" s="10">
        <f t="shared" si="28"/>
        <v>3.6271534034829503E-3</v>
      </c>
      <c r="Z134">
        <f t="shared" si="29"/>
        <v>3.6271534034829503E-3</v>
      </c>
      <c r="AE134">
        <f t="shared" si="30"/>
        <v>1.0036337394848909</v>
      </c>
    </row>
    <row r="135" spans="1:31" x14ac:dyDescent="0.25">
      <c r="A135" s="1">
        <v>41110</v>
      </c>
      <c r="B135">
        <v>17077.849999999999</v>
      </c>
      <c r="C135">
        <v>3378.8</v>
      </c>
      <c r="D135">
        <v>21639.21</v>
      </c>
      <c r="E135">
        <v>28602.31</v>
      </c>
      <c r="F135">
        <v>5750.89</v>
      </c>
      <c r="G135" s="1">
        <f t="shared" si="21"/>
        <v>41110</v>
      </c>
      <c r="H135">
        <f t="shared" si="22"/>
        <v>1.0180906727457748</v>
      </c>
      <c r="I135">
        <f t="shared" si="23"/>
        <v>1.0967281225655674</v>
      </c>
      <c r="J135">
        <f t="shared" si="24"/>
        <v>1.0486521613975304</v>
      </c>
      <c r="K135">
        <f t="shared" si="25"/>
        <v>1.0005548083095313</v>
      </c>
      <c r="L135">
        <f t="shared" si="26"/>
        <v>1.0265065445283175</v>
      </c>
      <c r="M135" s="8">
        <f t="shared" si="27"/>
        <v>1.0381064619093441</v>
      </c>
      <c r="N135" s="10">
        <f t="shared" si="28"/>
        <v>3.7398343944191351E-2</v>
      </c>
      <c r="Z135">
        <f t="shared" si="29"/>
        <v>3.7398343944191351E-2</v>
      </c>
      <c r="AE135">
        <f t="shared" si="30"/>
        <v>1.0381064619093441</v>
      </c>
    </row>
    <row r="136" spans="1:31" x14ac:dyDescent="0.25">
      <c r="A136" s="1">
        <v>41117</v>
      </c>
      <c r="B136">
        <v>17557.72</v>
      </c>
      <c r="C136">
        <v>3480.36</v>
      </c>
      <c r="D136">
        <v>22406.82</v>
      </c>
      <c r="E136">
        <v>29629.63</v>
      </c>
      <c r="F136">
        <v>6013.77</v>
      </c>
      <c r="G136" s="1">
        <f t="shared" si="21"/>
        <v>41117</v>
      </c>
      <c r="H136">
        <f t="shared" si="22"/>
        <v>1.0280989703036392</v>
      </c>
      <c r="I136">
        <f t="shared" si="23"/>
        <v>1.0300580087605067</v>
      </c>
      <c r="J136">
        <f t="shared" si="24"/>
        <v>1.0354731064581377</v>
      </c>
      <c r="K136">
        <f t="shared" si="25"/>
        <v>1.0359173787012308</v>
      </c>
      <c r="L136">
        <f t="shared" si="26"/>
        <v>1.0457111855730157</v>
      </c>
      <c r="M136" s="8">
        <f t="shared" si="27"/>
        <v>1.0350517299593061</v>
      </c>
      <c r="N136" s="10">
        <f t="shared" si="28"/>
        <v>3.4451406105352654E-2</v>
      </c>
      <c r="Z136">
        <f t="shared" si="29"/>
        <v>3.4451406105352654E-2</v>
      </c>
      <c r="AE136">
        <f t="shared" si="30"/>
        <v>1.0350517299593061</v>
      </c>
    </row>
    <row r="137" spans="1:31" x14ac:dyDescent="0.25">
      <c r="A137" s="1">
        <v>41124</v>
      </c>
      <c r="B137">
        <v>18094.05</v>
      </c>
      <c r="C137">
        <v>3494.07</v>
      </c>
      <c r="D137">
        <v>22679.200000000001</v>
      </c>
      <c r="E137">
        <v>30879.07</v>
      </c>
      <c r="F137">
        <v>6255.42</v>
      </c>
      <c r="G137" s="1">
        <f t="shared" si="21"/>
        <v>41124</v>
      </c>
      <c r="H137">
        <f t="shared" si="22"/>
        <v>1.0305466769033791</v>
      </c>
      <c r="I137">
        <f t="shared" si="23"/>
        <v>1.0039392476640348</v>
      </c>
      <c r="J137">
        <f t="shared" si="24"/>
        <v>1.0121561203240799</v>
      </c>
      <c r="K137">
        <f t="shared" si="25"/>
        <v>1.0421685994728924</v>
      </c>
      <c r="L137">
        <f t="shared" si="26"/>
        <v>1.0401827805187096</v>
      </c>
      <c r="M137" s="8">
        <f t="shared" si="27"/>
        <v>1.0257986849766192</v>
      </c>
      <c r="N137" s="10">
        <f t="shared" si="28"/>
        <v>2.5471514023115146E-2</v>
      </c>
      <c r="Z137">
        <f t="shared" si="29"/>
        <v>2.5471514023115146E-2</v>
      </c>
      <c r="AE137">
        <f t="shared" si="30"/>
        <v>1.0257986849766192</v>
      </c>
    </row>
    <row r="138" spans="1:31" x14ac:dyDescent="0.25">
      <c r="A138" s="1">
        <v>41131</v>
      </c>
      <c r="B138">
        <v>19004.400000000001</v>
      </c>
      <c r="C138">
        <v>3467.02</v>
      </c>
      <c r="D138">
        <v>22634.18</v>
      </c>
      <c r="E138">
        <v>31700.14</v>
      </c>
      <c r="F138">
        <v>6198.24</v>
      </c>
      <c r="G138" s="1">
        <f t="shared" si="21"/>
        <v>41131</v>
      </c>
      <c r="H138">
        <f t="shared" si="22"/>
        <v>1.0503121191772988</v>
      </c>
      <c r="I138">
        <f t="shared" si="23"/>
        <v>0.99225831193994396</v>
      </c>
      <c r="J138">
        <f t="shared" si="24"/>
        <v>0.99801492116124024</v>
      </c>
      <c r="K138">
        <f t="shared" si="25"/>
        <v>1.0265898551996546</v>
      </c>
      <c r="L138">
        <f t="shared" si="26"/>
        <v>0.99085912696509582</v>
      </c>
      <c r="M138" s="8">
        <f t="shared" si="27"/>
        <v>1.0116068668886466</v>
      </c>
      <c r="N138" s="10">
        <f t="shared" si="28"/>
        <v>1.1540023936784966E-2</v>
      </c>
      <c r="Z138">
        <f t="shared" si="29"/>
        <v>1.1540023936784966E-2</v>
      </c>
      <c r="AE138">
        <f t="shared" si="30"/>
        <v>1.0116068668886466</v>
      </c>
    </row>
    <row r="139" spans="1:31" x14ac:dyDescent="0.25">
      <c r="A139" s="1">
        <v>41138</v>
      </c>
      <c r="B139">
        <v>18827.97</v>
      </c>
      <c r="C139">
        <v>3480.73</v>
      </c>
      <c r="D139">
        <v>22667.94</v>
      </c>
      <c r="E139">
        <v>32033.32</v>
      </c>
      <c r="F139">
        <v>6138.28</v>
      </c>
      <c r="G139" s="1">
        <f t="shared" si="21"/>
        <v>41138</v>
      </c>
      <c r="H139">
        <f t="shared" si="22"/>
        <v>0.990716360421797</v>
      </c>
      <c r="I139">
        <f t="shared" si="23"/>
        <v>1.0039544046472186</v>
      </c>
      <c r="J139">
        <f t="shared" si="24"/>
        <v>1.001491549506101</v>
      </c>
      <c r="K139">
        <f t="shared" si="25"/>
        <v>1.0105103636766273</v>
      </c>
      <c r="L139">
        <f t="shared" si="26"/>
        <v>0.99032628617155838</v>
      </c>
      <c r="M139" s="8">
        <f t="shared" si="27"/>
        <v>0.99939979288466052</v>
      </c>
      <c r="N139" s="10">
        <f t="shared" si="28"/>
        <v>-6.0038731173717912E-4</v>
      </c>
      <c r="Z139">
        <f t="shared" si="29"/>
        <v>-6.0038731173717912E-4</v>
      </c>
      <c r="AE139">
        <f t="shared" si="30"/>
        <v>0.99939979288466052</v>
      </c>
    </row>
    <row r="140" spans="1:31" x14ac:dyDescent="0.25">
      <c r="A140" s="1">
        <v>41145</v>
      </c>
      <c r="B140">
        <v>18616.27</v>
      </c>
      <c r="C140">
        <v>3421.06</v>
      </c>
      <c r="D140">
        <v>22544.13</v>
      </c>
      <c r="E140">
        <v>31243.99</v>
      </c>
      <c r="F140">
        <v>6027.6</v>
      </c>
      <c r="G140" s="1">
        <f t="shared" si="21"/>
        <v>41145</v>
      </c>
      <c r="H140">
        <f t="shared" si="22"/>
        <v>0.9887560900086414</v>
      </c>
      <c r="I140">
        <f t="shared" si="23"/>
        <v>0.98285704435563803</v>
      </c>
      <c r="J140">
        <f t="shared" si="24"/>
        <v>0.99453810094785866</v>
      </c>
      <c r="K140">
        <f t="shared" si="25"/>
        <v>0.97535909484249528</v>
      </c>
      <c r="L140">
        <f t="shared" si="26"/>
        <v>0.98196889030803425</v>
      </c>
      <c r="M140" s="8">
        <f t="shared" si="27"/>
        <v>0.98469584409253352</v>
      </c>
      <c r="N140" s="10">
        <f t="shared" si="28"/>
        <v>-1.5422473218109987E-2</v>
      </c>
      <c r="Z140">
        <f t="shared" si="29"/>
        <v>-1.5422473218109987E-2</v>
      </c>
      <c r="AE140">
        <f t="shared" si="30"/>
        <v>0.98469584409253352</v>
      </c>
    </row>
    <row r="141" spans="1:31" x14ac:dyDescent="0.25">
      <c r="A141" s="1">
        <v>41152</v>
      </c>
      <c r="B141">
        <v>18319.87</v>
      </c>
      <c r="C141">
        <v>3338.4</v>
      </c>
      <c r="D141">
        <v>22001.63</v>
      </c>
      <c r="E141">
        <v>31497.84</v>
      </c>
      <c r="F141">
        <v>5999.93</v>
      </c>
      <c r="G141" s="1">
        <f t="shared" si="21"/>
        <v>41152</v>
      </c>
      <c r="H141">
        <f t="shared" si="22"/>
        <v>0.98407844321123394</v>
      </c>
      <c r="I141">
        <f t="shared" si="23"/>
        <v>0.97583789819529621</v>
      </c>
      <c r="J141">
        <f t="shared" si="24"/>
        <v>0.97593608624506689</v>
      </c>
      <c r="K141">
        <f t="shared" si="25"/>
        <v>1.0081247625543344</v>
      </c>
      <c r="L141">
        <f t="shared" si="26"/>
        <v>0.99540944986395907</v>
      </c>
      <c r="M141" s="8">
        <f t="shared" si="27"/>
        <v>0.9878773280139781</v>
      </c>
      <c r="N141" s="10">
        <f t="shared" si="28"/>
        <v>-1.2196750872171628E-2</v>
      </c>
      <c r="Z141">
        <f t="shared" si="29"/>
        <v>-1.2196750872171628E-2</v>
      </c>
      <c r="AE141">
        <f t="shared" si="30"/>
        <v>0.9878773280139781</v>
      </c>
    </row>
    <row r="142" spans="1:31" x14ac:dyDescent="0.25">
      <c r="A142" s="1">
        <v>41159</v>
      </c>
      <c r="B142">
        <v>18750.349999999999</v>
      </c>
      <c r="C142">
        <v>3255.01</v>
      </c>
      <c r="D142">
        <v>22084.92</v>
      </c>
      <c r="E142">
        <v>32164.22</v>
      </c>
      <c r="F142">
        <v>6101.39</v>
      </c>
      <c r="G142" s="1">
        <f t="shared" si="21"/>
        <v>41159</v>
      </c>
      <c r="H142">
        <f t="shared" si="22"/>
        <v>1.023497983337218</v>
      </c>
      <c r="I142">
        <f t="shared" si="23"/>
        <v>0.97502096812844485</v>
      </c>
      <c r="J142">
        <f t="shared" si="24"/>
        <v>1.0037856286102438</v>
      </c>
      <c r="K142">
        <f t="shared" si="25"/>
        <v>1.021156371357528</v>
      </c>
      <c r="L142">
        <f t="shared" si="26"/>
        <v>1.0169101972856349</v>
      </c>
      <c r="M142" s="8">
        <f t="shared" si="27"/>
        <v>1.0080742297438139</v>
      </c>
      <c r="N142" s="10">
        <f t="shared" si="28"/>
        <v>8.0418075567025935E-3</v>
      </c>
      <c r="Z142">
        <f t="shared" si="29"/>
        <v>8.0418075567025935E-3</v>
      </c>
      <c r="AE142">
        <f t="shared" si="30"/>
        <v>1.0080742297438139</v>
      </c>
    </row>
    <row r="143" spans="1:31" x14ac:dyDescent="0.25">
      <c r="A143" s="1">
        <v>41166</v>
      </c>
      <c r="B143">
        <v>17896.45</v>
      </c>
      <c r="C143">
        <v>3254.26</v>
      </c>
      <c r="D143">
        <v>21947.61</v>
      </c>
      <c r="E143">
        <v>33191.54</v>
      </c>
      <c r="F143">
        <v>6210.23</v>
      </c>
      <c r="G143" s="1">
        <f t="shared" si="21"/>
        <v>41166</v>
      </c>
      <c r="H143">
        <f t="shared" si="22"/>
        <v>0.9544595167556873</v>
      </c>
      <c r="I143">
        <f t="shared" si="23"/>
        <v>0.99976958596133347</v>
      </c>
      <c r="J143">
        <f t="shared" si="24"/>
        <v>0.99378263539102707</v>
      </c>
      <c r="K143">
        <f t="shared" si="25"/>
        <v>1.0319398387400658</v>
      </c>
      <c r="L143">
        <f t="shared" si="26"/>
        <v>1.0178385580990561</v>
      </c>
      <c r="M143" s="8">
        <f t="shared" si="27"/>
        <v>0.99955802698943397</v>
      </c>
      <c r="N143" s="10">
        <f t="shared" si="28"/>
        <v>-4.4207070942496655E-4</v>
      </c>
      <c r="Z143">
        <f t="shared" si="29"/>
        <v>-4.4207070942496655E-4</v>
      </c>
      <c r="AE143">
        <f t="shared" si="30"/>
        <v>0.99955802698943397</v>
      </c>
    </row>
    <row r="144" spans="1:31" x14ac:dyDescent="0.25">
      <c r="A144" s="1">
        <v>41173</v>
      </c>
      <c r="B144">
        <v>17296.61</v>
      </c>
      <c r="C144">
        <v>3080.43</v>
      </c>
      <c r="D144">
        <v>21862.07</v>
      </c>
      <c r="E144">
        <v>32366.5</v>
      </c>
      <c r="F144">
        <v>6368.87</v>
      </c>
      <c r="G144" s="1">
        <f t="shared" si="21"/>
        <v>41173</v>
      </c>
      <c r="H144">
        <f t="shared" si="22"/>
        <v>0.96648273819668151</v>
      </c>
      <c r="I144">
        <f t="shared" si="23"/>
        <v>0.94658386238346037</v>
      </c>
      <c r="J144">
        <f t="shared" si="24"/>
        <v>0.99610253690492945</v>
      </c>
      <c r="K144">
        <f t="shared" si="25"/>
        <v>0.97514306356378766</v>
      </c>
      <c r="L144">
        <f t="shared" si="26"/>
        <v>1.025544947610636</v>
      </c>
      <c r="M144" s="8">
        <f t="shared" si="27"/>
        <v>0.98197142973189888</v>
      </c>
      <c r="N144" s="10">
        <f t="shared" si="28"/>
        <v>-1.8193065010278384E-2</v>
      </c>
      <c r="Z144">
        <f t="shared" si="29"/>
        <v>-1.8193065010278384E-2</v>
      </c>
      <c r="AE144">
        <f t="shared" si="30"/>
        <v>0.98197142973189888</v>
      </c>
    </row>
    <row r="145" spans="1:31" x14ac:dyDescent="0.25">
      <c r="A145" s="1">
        <v>41180</v>
      </c>
      <c r="B145">
        <v>16513.29</v>
      </c>
      <c r="C145">
        <v>3083.03</v>
      </c>
      <c r="D145">
        <v>21668.48</v>
      </c>
      <c r="E145">
        <v>31051.69</v>
      </c>
      <c r="F145">
        <v>6119.84</v>
      </c>
      <c r="G145" s="1">
        <f t="shared" si="21"/>
        <v>41180</v>
      </c>
      <c r="H145">
        <f t="shared" si="22"/>
        <v>0.95471251303000992</v>
      </c>
      <c r="I145">
        <f t="shared" si="23"/>
        <v>1.0008440380076808</v>
      </c>
      <c r="J145">
        <f t="shared" si="24"/>
        <v>0.99114493732752662</v>
      </c>
      <c r="K145">
        <f t="shared" si="25"/>
        <v>0.95937744272627556</v>
      </c>
      <c r="L145">
        <f t="shared" si="26"/>
        <v>0.96089887217041647</v>
      </c>
      <c r="M145" s="8">
        <f t="shared" si="27"/>
        <v>0.97339556065238186</v>
      </c>
      <c r="N145" s="10">
        <f t="shared" si="28"/>
        <v>-2.6964742254389194E-2</v>
      </c>
      <c r="Z145">
        <f t="shared" si="29"/>
        <v>-2.6964742254389194E-2</v>
      </c>
      <c r="AE145">
        <f t="shared" si="30"/>
        <v>0.97339556065238186</v>
      </c>
    </row>
    <row r="146" spans="1:31" x14ac:dyDescent="0.25">
      <c r="A146" s="1">
        <v>41187</v>
      </c>
      <c r="B146">
        <v>17233.099999999999</v>
      </c>
      <c r="C146">
        <v>3206.08</v>
      </c>
      <c r="D146">
        <v>22044.400000000001</v>
      </c>
      <c r="E146">
        <v>31156.27</v>
      </c>
      <c r="F146">
        <v>6339.36</v>
      </c>
      <c r="G146" s="1">
        <f t="shared" si="21"/>
        <v>41187</v>
      </c>
      <c r="H146">
        <f t="shared" si="22"/>
        <v>1.0435897389314908</v>
      </c>
      <c r="I146">
        <f t="shared" si="23"/>
        <v>1.0399120345893487</v>
      </c>
      <c r="J146">
        <f t="shared" si="24"/>
        <v>1.017348701893257</v>
      </c>
      <c r="K146">
        <f t="shared" si="25"/>
        <v>1.0033679326310421</v>
      </c>
      <c r="L146">
        <f t="shared" si="26"/>
        <v>1.0358702188292503</v>
      </c>
      <c r="M146" s="8">
        <f t="shared" si="27"/>
        <v>1.0280177253748777</v>
      </c>
      <c r="N146" s="10">
        <f t="shared" si="28"/>
        <v>2.7632409466887581E-2</v>
      </c>
      <c r="Z146">
        <f t="shared" si="29"/>
        <v>2.7632409466887581E-2</v>
      </c>
      <c r="AE146">
        <f t="shared" si="30"/>
        <v>1.0280177253748777</v>
      </c>
    </row>
    <row r="147" spans="1:31" x14ac:dyDescent="0.25">
      <c r="A147" s="1">
        <v>41194</v>
      </c>
      <c r="B147">
        <v>17338.95</v>
      </c>
      <c r="C147">
        <v>3044.48</v>
      </c>
      <c r="D147">
        <v>21720.25</v>
      </c>
      <c r="E147">
        <v>30677.62</v>
      </c>
      <c r="F147">
        <v>6118.91</v>
      </c>
      <c r="G147" s="1">
        <f t="shared" si="21"/>
        <v>41194</v>
      </c>
      <c r="H147">
        <f t="shared" si="22"/>
        <v>1.006142249508214</v>
      </c>
      <c r="I147">
        <f t="shared" si="23"/>
        <v>0.94959576804072265</v>
      </c>
      <c r="J147">
        <f t="shared" si="24"/>
        <v>0.98529558527335737</v>
      </c>
      <c r="K147">
        <f t="shared" si="25"/>
        <v>0.98463712119582991</v>
      </c>
      <c r="L147">
        <f t="shared" si="26"/>
        <v>0.96522519623432024</v>
      </c>
      <c r="M147" s="8">
        <f t="shared" si="27"/>
        <v>0.97817918405048876</v>
      </c>
      <c r="N147" s="10">
        <f t="shared" si="28"/>
        <v>-2.206241095354608E-2</v>
      </c>
      <c r="Z147">
        <f t="shared" si="29"/>
        <v>-2.206241095354608E-2</v>
      </c>
      <c r="AE147">
        <f t="shared" si="30"/>
        <v>0.97817918405048876</v>
      </c>
    </row>
    <row r="148" spans="1:31" x14ac:dyDescent="0.25">
      <c r="A148" s="1">
        <v>41201</v>
      </c>
      <c r="B148">
        <v>17755.310000000001</v>
      </c>
      <c r="C148">
        <v>2967.01</v>
      </c>
      <c r="D148">
        <v>22746.73</v>
      </c>
      <c r="E148">
        <v>31856.13</v>
      </c>
      <c r="F148">
        <v>6331.05</v>
      </c>
      <c r="G148" s="1">
        <f t="shared" si="21"/>
        <v>41201</v>
      </c>
      <c r="H148">
        <f t="shared" si="22"/>
        <v>1.0240129880990487</v>
      </c>
      <c r="I148">
        <f t="shared" si="23"/>
        <v>0.97455394681521978</v>
      </c>
      <c r="J148">
        <f t="shared" si="24"/>
        <v>1.0472591245496714</v>
      </c>
      <c r="K148">
        <f t="shared" si="25"/>
        <v>1.0384159527368813</v>
      </c>
      <c r="L148">
        <f t="shared" si="26"/>
        <v>1.0346695735024702</v>
      </c>
      <c r="M148" s="8">
        <f t="shared" si="27"/>
        <v>1.0237823171406584</v>
      </c>
      <c r="N148" s="10">
        <f t="shared" si="28"/>
        <v>2.3503923101464295E-2</v>
      </c>
      <c r="Z148">
        <f t="shared" si="29"/>
        <v>2.3503923101464295E-2</v>
      </c>
      <c r="AE148">
        <f t="shared" si="30"/>
        <v>1.0237823171406584</v>
      </c>
    </row>
    <row r="149" spans="1:31" x14ac:dyDescent="0.25">
      <c r="A149" s="1">
        <v>41208</v>
      </c>
      <c r="B149">
        <v>17642.400000000001</v>
      </c>
      <c r="C149">
        <v>3123.8</v>
      </c>
      <c r="D149">
        <v>22026.39</v>
      </c>
      <c r="E149">
        <v>31140.18</v>
      </c>
      <c r="F149">
        <v>6304.31</v>
      </c>
      <c r="G149" s="1">
        <f t="shared" si="21"/>
        <v>41208</v>
      </c>
      <c r="H149">
        <f t="shared" si="22"/>
        <v>0.99364077563275433</v>
      </c>
      <c r="I149">
        <f t="shared" si="23"/>
        <v>1.0528444460921937</v>
      </c>
      <c r="J149">
        <f t="shared" si="24"/>
        <v>0.96833215147847629</v>
      </c>
      <c r="K149">
        <f t="shared" si="25"/>
        <v>0.97752551863644455</v>
      </c>
      <c r="L149">
        <f t="shared" si="26"/>
        <v>0.99577637200780289</v>
      </c>
      <c r="M149" s="8">
        <f t="shared" si="27"/>
        <v>0.99762385276953436</v>
      </c>
      <c r="N149" s="10">
        <f t="shared" si="28"/>
        <v>-2.3789747482498035E-3</v>
      </c>
      <c r="Z149">
        <f t="shared" si="29"/>
        <v>-2.3789747482498035E-3</v>
      </c>
      <c r="AE149">
        <f t="shared" si="30"/>
        <v>0.99762385276953436</v>
      </c>
    </row>
    <row r="150" spans="1:31" x14ac:dyDescent="0.25">
      <c r="A150" s="1">
        <v>41215</v>
      </c>
      <c r="B150">
        <v>18348.099999999999</v>
      </c>
      <c r="C150">
        <v>3269.09</v>
      </c>
      <c r="D150">
        <v>22611.67</v>
      </c>
      <c r="E150">
        <v>31727.42</v>
      </c>
      <c r="F150">
        <v>6404.84</v>
      </c>
      <c r="G150" s="1">
        <f t="shared" si="21"/>
        <v>41215</v>
      </c>
      <c r="H150">
        <f t="shared" si="22"/>
        <v>1.0400002267265223</v>
      </c>
      <c r="I150">
        <f t="shared" si="23"/>
        <v>1.0465106600934759</v>
      </c>
      <c r="J150">
        <f t="shared" si="24"/>
        <v>1.0265717623269177</v>
      </c>
      <c r="K150">
        <f t="shared" si="25"/>
        <v>1.018857951367012</v>
      </c>
      <c r="L150">
        <f t="shared" si="26"/>
        <v>1.0159462336084362</v>
      </c>
      <c r="M150" s="8">
        <f t="shared" si="27"/>
        <v>1.0295773668244728</v>
      </c>
      <c r="N150" s="10">
        <f t="shared" si="28"/>
        <v>2.9148394564447976E-2</v>
      </c>
      <c r="Z150">
        <f t="shared" si="29"/>
        <v>2.9148394564447976E-2</v>
      </c>
      <c r="AE150">
        <f t="shared" si="30"/>
        <v>1.0295773668244728</v>
      </c>
    </row>
    <row r="151" spans="1:31" x14ac:dyDescent="0.25">
      <c r="A151" s="1">
        <v>41222</v>
      </c>
      <c r="B151">
        <v>17854.11</v>
      </c>
      <c r="C151">
        <v>3216.09</v>
      </c>
      <c r="D151">
        <v>22195.22</v>
      </c>
      <c r="E151">
        <v>30569.02</v>
      </c>
      <c r="F151">
        <v>6327.37</v>
      </c>
      <c r="G151" s="1">
        <f t="shared" si="21"/>
        <v>41222</v>
      </c>
      <c r="H151">
        <f t="shared" si="22"/>
        <v>0.97307677634196466</v>
      </c>
      <c r="I151">
        <f t="shared" si="23"/>
        <v>0.98378753720454315</v>
      </c>
      <c r="J151">
        <f t="shared" si="24"/>
        <v>0.98158251911512961</v>
      </c>
      <c r="K151">
        <f t="shared" si="25"/>
        <v>0.96348899469291871</v>
      </c>
      <c r="L151">
        <f t="shared" si="26"/>
        <v>0.98790445975231223</v>
      </c>
      <c r="M151" s="8">
        <f t="shared" si="27"/>
        <v>0.9779680574213736</v>
      </c>
      <c r="N151" s="10">
        <f t="shared" si="28"/>
        <v>-2.2278270604045691E-2</v>
      </c>
      <c r="Z151">
        <f t="shared" si="29"/>
        <v>-2.2278270604045691E-2</v>
      </c>
      <c r="AE151">
        <f t="shared" si="30"/>
        <v>0.9779680574213736</v>
      </c>
    </row>
    <row r="152" spans="1:31" x14ac:dyDescent="0.25">
      <c r="A152" s="1">
        <v>41229</v>
      </c>
      <c r="B152">
        <v>17458.919999999998</v>
      </c>
      <c r="C152">
        <v>3158.27</v>
      </c>
      <c r="D152">
        <v>22199.73</v>
      </c>
      <c r="E152">
        <v>29744.46</v>
      </c>
      <c r="F152">
        <v>6129.98</v>
      </c>
      <c r="G152" s="1">
        <f t="shared" si="21"/>
        <v>41229</v>
      </c>
      <c r="H152">
        <f t="shared" si="22"/>
        <v>0.97786560069362172</v>
      </c>
      <c r="I152">
        <f t="shared" si="23"/>
        <v>0.98202164740414599</v>
      </c>
      <c r="J152">
        <f t="shared" si="24"/>
        <v>1.0002031969045586</v>
      </c>
      <c r="K152">
        <f t="shared" si="25"/>
        <v>0.97302628608964237</v>
      </c>
      <c r="L152">
        <f t="shared" si="26"/>
        <v>0.96880378419469693</v>
      </c>
      <c r="M152" s="8">
        <f t="shared" si="27"/>
        <v>0.98038410305733314</v>
      </c>
      <c r="N152" s="10">
        <f t="shared" si="28"/>
        <v>-1.981084221144223E-2</v>
      </c>
      <c r="Z152">
        <f t="shared" si="29"/>
        <v>-1.981084221144223E-2</v>
      </c>
      <c r="AE152">
        <f t="shared" si="30"/>
        <v>0.98038410305733314</v>
      </c>
    </row>
    <row r="153" spans="1:31" x14ac:dyDescent="0.25">
      <c r="A153" s="1">
        <v>41236</v>
      </c>
      <c r="B153">
        <v>18425.73</v>
      </c>
      <c r="C153">
        <v>3306.16</v>
      </c>
      <c r="D153">
        <v>23500.82</v>
      </c>
      <c r="E153">
        <v>31051.69</v>
      </c>
      <c r="F153">
        <v>6391.93</v>
      </c>
      <c r="G153" s="1">
        <f t="shared" si="21"/>
        <v>41236</v>
      </c>
      <c r="H153">
        <f t="shared" si="22"/>
        <v>1.0553762775704341</v>
      </c>
      <c r="I153">
        <f t="shared" si="23"/>
        <v>1.0468262688117229</v>
      </c>
      <c r="J153">
        <f t="shared" si="24"/>
        <v>1.0586083704621634</v>
      </c>
      <c r="K153">
        <f t="shared" si="25"/>
        <v>1.0439486882599314</v>
      </c>
      <c r="L153">
        <f t="shared" si="26"/>
        <v>1.0427326027164854</v>
      </c>
      <c r="M153" s="8">
        <f t="shared" si="27"/>
        <v>1.0494984415641473</v>
      </c>
      <c r="N153" s="10">
        <f t="shared" si="28"/>
        <v>4.8312375345716134E-2</v>
      </c>
      <c r="Z153">
        <f t="shared" si="29"/>
        <v>4.8312375345716134E-2</v>
      </c>
      <c r="AE153">
        <f t="shared" si="30"/>
        <v>1.0494984415641473</v>
      </c>
    </row>
    <row r="154" spans="1:31" x14ac:dyDescent="0.25">
      <c r="A154" s="1">
        <v>41243</v>
      </c>
      <c r="B154">
        <v>19196.919999999998</v>
      </c>
      <c r="C154">
        <v>3452.78</v>
      </c>
      <c r="D154">
        <v>23489.57</v>
      </c>
      <c r="E154">
        <v>30951.13</v>
      </c>
      <c r="F154">
        <v>6332.9</v>
      </c>
      <c r="G154" s="1">
        <f t="shared" si="21"/>
        <v>41243</v>
      </c>
      <c r="H154">
        <f t="shared" si="22"/>
        <v>1.0418539726784231</v>
      </c>
      <c r="I154">
        <f t="shared" si="23"/>
        <v>1.0443475209911197</v>
      </c>
      <c r="J154">
        <f t="shared" si="24"/>
        <v>0.99952129329955297</v>
      </c>
      <c r="K154">
        <f t="shared" si="25"/>
        <v>0.99676152892161429</v>
      </c>
      <c r="L154">
        <f t="shared" si="26"/>
        <v>0.99076491763833452</v>
      </c>
      <c r="M154" s="8">
        <f t="shared" si="27"/>
        <v>1.0146498467058089</v>
      </c>
      <c r="N154" s="10">
        <f t="shared" si="28"/>
        <v>1.4543574359972822E-2</v>
      </c>
      <c r="Z154">
        <f t="shared" si="29"/>
        <v>1.4543574359972822E-2</v>
      </c>
      <c r="AE154">
        <f t="shared" si="30"/>
        <v>1.0146498467058089</v>
      </c>
    </row>
    <row r="155" spans="1:31" x14ac:dyDescent="0.25">
      <c r="A155" s="1">
        <v>41250</v>
      </c>
      <c r="B155">
        <v>19659.41</v>
      </c>
      <c r="C155">
        <v>3510.99</v>
      </c>
      <c r="D155">
        <v>23647.14</v>
      </c>
      <c r="E155">
        <v>30790.240000000002</v>
      </c>
      <c r="F155">
        <v>6576.4</v>
      </c>
      <c r="G155" s="1">
        <f t="shared" si="21"/>
        <v>41250</v>
      </c>
      <c r="H155">
        <f t="shared" si="22"/>
        <v>1.0240918855733108</v>
      </c>
      <c r="I155">
        <f t="shared" si="23"/>
        <v>1.0168588789323385</v>
      </c>
      <c r="J155">
        <f t="shared" si="24"/>
        <v>1.0067080836303091</v>
      </c>
      <c r="K155">
        <f t="shared" si="25"/>
        <v>0.99480180529757722</v>
      </c>
      <c r="L155">
        <f t="shared" si="26"/>
        <v>1.0384499992104723</v>
      </c>
      <c r="M155" s="8">
        <f t="shared" si="27"/>
        <v>1.0161821305288015</v>
      </c>
      <c r="N155" s="10">
        <f t="shared" si="28"/>
        <v>1.6052595422215845E-2</v>
      </c>
      <c r="Z155">
        <f t="shared" si="29"/>
        <v>1.6052595422215845E-2</v>
      </c>
      <c r="AE155">
        <f t="shared" si="30"/>
        <v>1.0161821305288015</v>
      </c>
    </row>
    <row r="156" spans="1:31" x14ac:dyDescent="0.25">
      <c r="A156" s="1">
        <v>41257</v>
      </c>
      <c r="B156">
        <v>19623.830000000002</v>
      </c>
      <c r="C156">
        <v>3460.68</v>
      </c>
      <c r="D156">
        <v>23388.27</v>
      </c>
      <c r="E156">
        <v>31743.51</v>
      </c>
      <c r="F156">
        <v>6622.52</v>
      </c>
      <c r="G156" s="1">
        <f t="shared" si="21"/>
        <v>41257</v>
      </c>
      <c r="H156">
        <f t="shared" si="22"/>
        <v>0.99819017966459833</v>
      </c>
      <c r="I156">
        <f t="shared" si="23"/>
        <v>0.98567070826177239</v>
      </c>
      <c r="J156">
        <f t="shared" si="24"/>
        <v>0.98905279877397445</v>
      </c>
      <c r="K156">
        <f t="shared" si="25"/>
        <v>1.0309601354195355</v>
      </c>
      <c r="L156">
        <f t="shared" si="26"/>
        <v>1.0070129554163374</v>
      </c>
      <c r="M156" s="8">
        <f t="shared" si="27"/>
        <v>1.0021773555072437</v>
      </c>
      <c r="N156" s="10">
        <f t="shared" si="28"/>
        <v>2.1749885039902862E-3</v>
      </c>
      <c r="Z156">
        <f t="shared" si="29"/>
        <v>2.1749885039902862E-3</v>
      </c>
      <c r="AE156">
        <f t="shared" si="30"/>
        <v>1.0021773555072437</v>
      </c>
    </row>
    <row r="157" spans="1:31" x14ac:dyDescent="0.25">
      <c r="A157" s="1">
        <v>41264</v>
      </c>
      <c r="B157">
        <v>19922.669999999998</v>
      </c>
      <c r="C157">
        <v>3457.81</v>
      </c>
      <c r="D157">
        <v>23782.2</v>
      </c>
      <c r="E157">
        <v>32013.79</v>
      </c>
      <c r="F157">
        <v>6667.71</v>
      </c>
      <c r="G157" s="1">
        <f t="shared" si="21"/>
        <v>41264</v>
      </c>
      <c r="H157">
        <f t="shared" si="22"/>
        <v>1.0152284238092155</v>
      </c>
      <c r="I157">
        <f t="shared" si="23"/>
        <v>0.99917068321832703</v>
      </c>
      <c r="J157">
        <f t="shared" si="24"/>
        <v>1.0168430585075339</v>
      </c>
      <c r="K157">
        <f t="shared" si="25"/>
        <v>1.0085144963490176</v>
      </c>
      <c r="L157">
        <f t="shared" si="26"/>
        <v>1.0068236864516831</v>
      </c>
      <c r="M157" s="8">
        <f t="shared" si="27"/>
        <v>1.0093160696671555</v>
      </c>
      <c r="N157" s="10">
        <f t="shared" si="28"/>
        <v>9.2729427322392928E-3</v>
      </c>
      <c r="Z157">
        <f t="shared" si="29"/>
        <v>9.2729427322392928E-3</v>
      </c>
      <c r="AE157">
        <f t="shared" si="30"/>
        <v>1.0093160696671555</v>
      </c>
    </row>
    <row r="158" spans="1:31" x14ac:dyDescent="0.25">
      <c r="A158" s="1">
        <v>41271</v>
      </c>
      <c r="B158">
        <v>19609.599999999999</v>
      </c>
      <c r="C158">
        <v>3441.64</v>
      </c>
      <c r="D158">
        <v>23590.87</v>
      </c>
      <c r="E158">
        <v>31772.9</v>
      </c>
      <c r="F158">
        <v>6523.83</v>
      </c>
      <c r="G158" s="1">
        <f t="shared" si="21"/>
        <v>41271</v>
      </c>
      <c r="H158">
        <f t="shared" si="22"/>
        <v>0.98428574081686848</v>
      </c>
      <c r="I158">
        <f t="shared" si="23"/>
        <v>0.99532362969625277</v>
      </c>
      <c r="J158">
        <f t="shared" si="24"/>
        <v>0.9919549074517916</v>
      </c>
      <c r="K158">
        <f t="shared" si="25"/>
        <v>0.99247543011933292</v>
      </c>
      <c r="L158">
        <f t="shared" si="26"/>
        <v>0.97842137705449095</v>
      </c>
      <c r="M158" s="8">
        <f t="shared" si="27"/>
        <v>0.98849221702774737</v>
      </c>
      <c r="N158" s="10">
        <f t="shared" si="28"/>
        <v>-1.157450992016801E-2</v>
      </c>
      <c r="Z158">
        <f t="shared" si="29"/>
        <v>-1.157450992016801E-2</v>
      </c>
      <c r="AE158">
        <f t="shared" si="30"/>
        <v>0.98849221702774737</v>
      </c>
    </row>
    <row r="159" spans="1:31" x14ac:dyDescent="0.25">
      <c r="A159" s="1">
        <v>41278</v>
      </c>
      <c r="B159">
        <v>20185.93</v>
      </c>
      <c r="C159">
        <v>3576.04</v>
      </c>
      <c r="D159">
        <v>23782.2</v>
      </c>
      <c r="E159">
        <v>32515.98</v>
      </c>
      <c r="F159">
        <v>6795</v>
      </c>
      <c r="G159" s="1">
        <f t="shared" si="21"/>
        <v>41278</v>
      </c>
      <c r="H159">
        <f t="shared" si="22"/>
        <v>1.0293901966383814</v>
      </c>
      <c r="I159">
        <f t="shared" si="23"/>
        <v>1.0390511500331239</v>
      </c>
      <c r="J159">
        <f t="shared" si="24"/>
        <v>1.0081103409920873</v>
      </c>
      <c r="K159">
        <f t="shared" si="25"/>
        <v>1.0233872262210877</v>
      </c>
      <c r="L159">
        <f t="shared" si="26"/>
        <v>1.0415660739167023</v>
      </c>
      <c r="M159" s="8">
        <f t="shared" si="27"/>
        <v>1.0283009975602766</v>
      </c>
      <c r="N159" s="10">
        <f t="shared" si="28"/>
        <v>2.79079233588065E-2</v>
      </c>
      <c r="Z159">
        <f t="shared" si="29"/>
        <v>2.79079233588065E-2</v>
      </c>
      <c r="AE159">
        <f t="shared" si="30"/>
        <v>1.0283009975602766</v>
      </c>
    </row>
    <row r="160" spans="1:31" x14ac:dyDescent="0.25">
      <c r="A160" s="1">
        <v>41285</v>
      </c>
      <c r="B160">
        <v>19616.71</v>
      </c>
      <c r="C160">
        <v>3519.98</v>
      </c>
      <c r="D160">
        <v>23354.51</v>
      </c>
      <c r="E160">
        <v>32242.43</v>
      </c>
      <c r="F160">
        <v>6807.91</v>
      </c>
      <c r="G160" s="1">
        <f t="shared" si="21"/>
        <v>41285</v>
      </c>
      <c r="H160">
        <f t="shared" si="22"/>
        <v>0.97180115060341532</v>
      </c>
      <c r="I160">
        <f t="shared" si="23"/>
        <v>0.98432344157224194</v>
      </c>
      <c r="J160">
        <f t="shared" si="24"/>
        <v>0.98201638199998309</v>
      </c>
      <c r="K160">
        <f t="shared" si="25"/>
        <v>0.99158721342552192</v>
      </c>
      <c r="L160">
        <f t="shared" si="26"/>
        <v>1.0018999264164827</v>
      </c>
      <c r="M160" s="8">
        <f t="shared" si="27"/>
        <v>0.98632562280352898</v>
      </c>
      <c r="N160" s="10">
        <f t="shared" si="28"/>
        <v>-1.3768732647748347E-2</v>
      </c>
      <c r="Z160">
        <f t="shared" si="29"/>
        <v>-1.3768732647748347E-2</v>
      </c>
      <c r="AE160">
        <f t="shared" si="30"/>
        <v>0.98632562280352898</v>
      </c>
    </row>
    <row r="161" spans="1:31" x14ac:dyDescent="0.25">
      <c r="A161" s="1">
        <v>41292</v>
      </c>
      <c r="B161">
        <v>20129.009999999998</v>
      </c>
      <c r="C161">
        <v>3706.49</v>
      </c>
      <c r="D161">
        <v>24378.73</v>
      </c>
      <c r="E161">
        <v>32099.54</v>
      </c>
      <c r="F161">
        <v>6650.19</v>
      </c>
      <c r="G161" s="1">
        <f t="shared" si="21"/>
        <v>41292</v>
      </c>
      <c r="H161">
        <f t="shared" si="22"/>
        <v>1.026115490314125</v>
      </c>
      <c r="I161">
        <f t="shared" si="23"/>
        <v>1.052986096511912</v>
      </c>
      <c r="J161">
        <f t="shared" si="24"/>
        <v>1.0438553410026585</v>
      </c>
      <c r="K161">
        <f t="shared" si="25"/>
        <v>0.99556826206957727</v>
      </c>
      <c r="L161">
        <f t="shared" si="26"/>
        <v>0.97683283122132925</v>
      </c>
      <c r="M161" s="8">
        <f t="shared" si="27"/>
        <v>1.0190716042239203</v>
      </c>
      <c r="N161" s="10">
        <f t="shared" si="28"/>
        <v>1.8892020882644255E-2</v>
      </c>
      <c r="Z161">
        <f t="shared" si="29"/>
        <v>1.8892020882644255E-2</v>
      </c>
      <c r="AE161">
        <f t="shared" si="30"/>
        <v>1.0190716042239203</v>
      </c>
    </row>
    <row r="162" spans="1:31" x14ac:dyDescent="0.25">
      <c r="A162" s="1">
        <v>41299</v>
      </c>
      <c r="B162">
        <v>20043.63</v>
      </c>
      <c r="C162">
        <v>3931.45</v>
      </c>
      <c r="D162">
        <v>25009.02</v>
      </c>
      <c r="E162">
        <v>32520.07</v>
      </c>
      <c r="F162">
        <v>6741.5</v>
      </c>
      <c r="G162" s="1">
        <f t="shared" si="21"/>
        <v>41299</v>
      </c>
      <c r="H162">
        <f t="shared" si="22"/>
        <v>0.99575836069434132</v>
      </c>
      <c r="I162">
        <f t="shared" si="23"/>
        <v>1.0606935402496702</v>
      </c>
      <c r="J162">
        <f t="shared" si="24"/>
        <v>1.0258540949425996</v>
      </c>
      <c r="K162">
        <f t="shared" si="25"/>
        <v>1.0131008107904349</v>
      </c>
      <c r="L162">
        <f t="shared" si="26"/>
        <v>1.0137304347695331</v>
      </c>
      <c r="M162" s="8">
        <f t="shared" si="27"/>
        <v>1.0218274482893159</v>
      </c>
      <c r="N162" s="10">
        <f t="shared" si="28"/>
        <v>2.1592640236595375E-2</v>
      </c>
      <c r="Z162">
        <f t="shared" si="29"/>
        <v>2.1592640236595375E-2</v>
      </c>
      <c r="AE162">
        <f t="shared" si="30"/>
        <v>1.0218274482893159</v>
      </c>
    </row>
    <row r="163" spans="1:31" x14ac:dyDescent="0.25">
      <c r="A163" s="1">
        <v>41306</v>
      </c>
      <c r="B163">
        <v>19901.32</v>
      </c>
      <c r="C163">
        <v>4067.29</v>
      </c>
      <c r="D163">
        <v>25189.1</v>
      </c>
      <c r="E163">
        <v>32793.620000000003</v>
      </c>
      <c r="F163">
        <v>6650.19</v>
      </c>
      <c r="G163" s="1">
        <f t="shared" si="21"/>
        <v>41306</v>
      </c>
      <c r="H163">
        <f t="shared" si="22"/>
        <v>0.99289998867470608</v>
      </c>
      <c r="I163">
        <f t="shared" si="23"/>
        <v>1.0345521372521589</v>
      </c>
      <c r="J163">
        <f t="shared" si="24"/>
        <v>1.0072006020227902</v>
      </c>
      <c r="K163">
        <f t="shared" si="25"/>
        <v>1.0084117285110397</v>
      </c>
      <c r="L163">
        <f t="shared" si="26"/>
        <v>0.98645553660164642</v>
      </c>
      <c r="M163" s="8">
        <f t="shared" si="27"/>
        <v>1.0059039986124683</v>
      </c>
      <c r="N163" s="10">
        <f t="shared" si="28"/>
        <v>5.8866383092845594E-3</v>
      </c>
      <c r="Z163">
        <f t="shared" si="29"/>
        <v>5.8866383092845594E-3</v>
      </c>
      <c r="AE163">
        <f t="shared" si="30"/>
        <v>1.0059039986124683</v>
      </c>
    </row>
    <row r="164" spans="1:31" x14ac:dyDescent="0.25">
      <c r="A164" s="1">
        <v>41313</v>
      </c>
      <c r="B164">
        <v>18940.77</v>
      </c>
      <c r="C164">
        <v>4027.76</v>
      </c>
      <c r="D164">
        <v>24446.26</v>
      </c>
      <c r="E164">
        <v>31340.11</v>
      </c>
      <c r="F164">
        <v>6368.87</v>
      </c>
      <c r="G164" s="1">
        <f t="shared" si="21"/>
        <v>41313</v>
      </c>
      <c r="H164">
        <f t="shared" si="22"/>
        <v>0.95173435731901201</v>
      </c>
      <c r="I164">
        <f t="shared" si="23"/>
        <v>0.99028099791261515</v>
      </c>
      <c r="J164">
        <f t="shared" si="24"/>
        <v>0.9705094663961793</v>
      </c>
      <c r="K164">
        <f t="shared" si="25"/>
        <v>0.95567704937728737</v>
      </c>
      <c r="L164">
        <f t="shared" si="26"/>
        <v>0.95769744924581102</v>
      </c>
      <c r="M164" s="8">
        <f t="shared" si="27"/>
        <v>0.96517986405018097</v>
      </c>
      <c r="N164" s="10">
        <f t="shared" si="28"/>
        <v>-3.5440807394397034E-2</v>
      </c>
      <c r="Z164">
        <f t="shared" si="29"/>
        <v>-3.5440807394397034E-2</v>
      </c>
      <c r="AE164">
        <f t="shared" si="30"/>
        <v>0.96517986405018097</v>
      </c>
    </row>
    <row r="165" spans="1:31" x14ac:dyDescent="0.25">
      <c r="A165" s="1">
        <v>41320</v>
      </c>
      <c r="B165">
        <v>18926.54</v>
      </c>
      <c r="C165">
        <v>3927.14</v>
      </c>
      <c r="D165">
        <v>24873.96</v>
      </c>
      <c r="E165">
        <v>30458.21</v>
      </c>
      <c r="F165">
        <v>6631.75</v>
      </c>
      <c r="G165" s="1">
        <f t="shared" si="21"/>
        <v>41320</v>
      </c>
      <c r="H165">
        <f t="shared" si="22"/>
        <v>0.99924871058568376</v>
      </c>
      <c r="I165">
        <f t="shared" si="23"/>
        <v>0.97501837249488543</v>
      </c>
      <c r="J165">
        <f t="shared" si="24"/>
        <v>1.0174955187419261</v>
      </c>
      <c r="K165">
        <f t="shared" si="25"/>
        <v>0.97186034126874465</v>
      </c>
      <c r="L165">
        <f t="shared" si="26"/>
        <v>1.0412757679148734</v>
      </c>
      <c r="M165" s="8">
        <f t="shared" si="27"/>
        <v>1.0009797422012228</v>
      </c>
      <c r="N165" s="10">
        <f t="shared" si="28"/>
        <v>9.7926256708531063E-4</v>
      </c>
      <c r="Z165">
        <f t="shared" si="29"/>
        <v>9.7926256708531063E-4</v>
      </c>
      <c r="AE165">
        <f t="shared" si="30"/>
        <v>1.0009797422012228</v>
      </c>
    </row>
    <row r="166" spans="1:31" x14ac:dyDescent="0.25">
      <c r="A166" s="1">
        <v>41327</v>
      </c>
      <c r="B166">
        <v>18848.27</v>
      </c>
      <c r="C166">
        <v>3879.7</v>
      </c>
      <c r="D166">
        <v>25346.68</v>
      </c>
      <c r="E166">
        <v>31078.82</v>
      </c>
      <c r="F166">
        <v>6718.45</v>
      </c>
      <c r="G166" s="1">
        <f t="shared" si="21"/>
        <v>41327</v>
      </c>
      <c r="H166">
        <f t="shared" si="22"/>
        <v>0.99586453731109859</v>
      </c>
      <c r="I166">
        <f t="shared" si="23"/>
        <v>0.98791996210983057</v>
      </c>
      <c r="J166">
        <f t="shared" si="24"/>
        <v>1.0190046136602295</v>
      </c>
      <c r="K166">
        <f t="shared" si="25"/>
        <v>1.0203757870209706</v>
      </c>
      <c r="L166">
        <f t="shared" si="26"/>
        <v>1.01307347231123</v>
      </c>
      <c r="M166" s="8">
        <f t="shared" si="27"/>
        <v>1.0072476744826719</v>
      </c>
      <c r="N166" s="10">
        <f t="shared" si="28"/>
        <v>7.2215363079717503E-3</v>
      </c>
      <c r="Z166">
        <f t="shared" si="29"/>
        <v>7.2215363079717503E-3</v>
      </c>
      <c r="AE166">
        <f t="shared" si="30"/>
        <v>1.0072476744826719</v>
      </c>
    </row>
    <row r="167" spans="1:31" x14ac:dyDescent="0.25">
      <c r="A167" s="1">
        <v>41334</v>
      </c>
      <c r="B167">
        <v>18698.849999999999</v>
      </c>
      <c r="C167">
        <v>3920.67</v>
      </c>
      <c r="D167">
        <v>25931.95</v>
      </c>
      <c r="E167">
        <v>31287.040000000001</v>
      </c>
      <c r="F167">
        <v>6662.18</v>
      </c>
      <c r="G167" s="1">
        <f t="shared" si="21"/>
        <v>41334</v>
      </c>
      <c r="H167">
        <f t="shared" si="22"/>
        <v>0.99207248198375753</v>
      </c>
      <c r="I167">
        <f t="shared" si="23"/>
        <v>1.0105600948526949</v>
      </c>
      <c r="J167">
        <f t="shared" si="24"/>
        <v>1.0230905980586018</v>
      </c>
      <c r="K167">
        <f t="shared" si="25"/>
        <v>1.0066997395654018</v>
      </c>
      <c r="L167">
        <f t="shared" si="26"/>
        <v>0.99162455625925627</v>
      </c>
      <c r="M167" s="8">
        <f t="shared" si="27"/>
        <v>1.0048094941439425</v>
      </c>
      <c r="N167" s="10">
        <f t="shared" si="28"/>
        <v>4.797965476909331E-3</v>
      </c>
      <c r="Z167">
        <f t="shared" si="29"/>
        <v>4.797965476909331E-3</v>
      </c>
      <c r="AE167">
        <f t="shared" si="30"/>
        <v>1.0048094941439425</v>
      </c>
    </row>
    <row r="168" spans="1:31" x14ac:dyDescent="0.25">
      <c r="A168" s="1">
        <v>41341</v>
      </c>
      <c r="B168">
        <v>19453.07</v>
      </c>
      <c r="C168">
        <v>3863.89</v>
      </c>
      <c r="D168">
        <v>26809.85</v>
      </c>
      <c r="E168">
        <v>32001.54</v>
      </c>
      <c r="F168">
        <v>6999.77</v>
      </c>
      <c r="G168" s="1">
        <f t="shared" si="21"/>
        <v>41341</v>
      </c>
      <c r="H168">
        <f t="shared" si="22"/>
        <v>1.0403351008217083</v>
      </c>
      <c r="I168">
        <f t="shared" si="23"/>
        <v>0.98551778139960766</v>
      </c>
      <c r="J168">
        <f t="shared" si="24"/>
        <v>1.0338539909262512</v>
      </c>
      <c r="K168">
        <f t="shared" si="25"/>
        <v>1.022836931841427</v>
      </c>
      <c r="L168">
        <f t="shared" si="26"/>
        <v>1.0506726026615913</v>
      </c>
      <c r="M168" s="8">
        <f t="shared" si="27"/>
        <v>1.0266432815301172</v>
      </c>
      <c r="N168" s="10">
        <f t="shared" si="28"/>
        <v>2.6294530327551635E-2</v>
      </c>
      <c r="Z168">
        <f t="shared" si="29"/>
        <v>2.6294530327551635E-2</v>
      </c>
      <c r="AE168">
        <f t="shared" si="30"/>
        <v>1.0266432815301172</v>
      </c>
    </row>
    <row r="169" spans="1:31" x14ac:dyDescent="0.25">
      <c r="A169" s="1">
        <v>41348</v>
      </c>
      <c r="B169">
        <v>19097.3</v>
      </c>
      <c r="C169">
        <v>3904.14</v>
      </c>
      <c r="D169">
        <v>27079.97</v>
      </c>
      <c r="E169">
        <v>31981.13</v>
      </c>
      <c r="F169">
        <v>6998.84</v>
      </c>
      <c r="G169" s="1">
        <f t="shared" si="21"/>
        <v>41348</v>
      </c>
      <c r="H169">
        <f t="shared" si="22"/>
        <v>0.98171136997913433</v>
      </c>
      <c r="I169">
        <f t="shared" si="23"/>
        <v>1.0104169632158266</v>
      </c>
      <c r="J169">
        <f t="shared" si="24"/>
        <v>1.0100754013916529</v>
      </c>
      <c r="K169">
        <f t="shared" si="25"/>
        <v>0.99936221819324944</v>
      </c>
      <c r="L169">
        <f t="shared" si="26"/>
        <v>0.99986713849169329</v>
      </c>
      <c r="M169" s="8">
        <f t="shared" si="27"/>
        <v>1.0002866182543113</v>
      </c>
      <c r="N169" s="10">
        <f t="shared" si="28"/>
        <v>2.8657718714633694E-4</v>
      </c>
      <c r="Z169">
        <f t="shared" si="29"/>
        <v>2.8657718714633694E-4</v>
      </c>
      <c r="AE169">
        <f t="shared" si="30"/>
        <v>1.0002866182543113</v>
      </c>
    </row>
    <row r="170" spans="1:31" x14ac:dyDescent="0.25">
      <c r="A170" s="1">
        <v>41355</v>
      </c>
      <c r="B170">
        <v>18620.580000000002</v>
      </c>
      <c r="C170">
        <v>3769.74</v>
      </c>
      <c r="D170">
        <v>27079.97</v>
      </c>
      <c r="E170">
        <v>31585.48</v>
      </c>
      <c r="F170">
        <v>7148.27</v>
      </c>
      <c r="G170" s="1">
        <f t="shared" si="21"/>
        <v>41355</v>
      </c>
      <c r="H170">
        <f t="shared" si="22"/>
        <v>0.97503730893896012</v>
      </c>
      <c r="I170">
        <f t="shared" si="23"/>
        <v>0.96557500499469795</v>
      </c>
      <c r="J170">
        <f t="shared" si="24"/>
        <v>1</v>
      </c>
      <c r="K170">
        <f t="shared" si="25"/>
        <v>0.98762864226498559</v>
      </c>
      <c r="L170">
        <f t="shared" si="26"/>
        <v>1.0213506809699893</v>
      </c>
      <c r="M170" s="8">
        <f t="shared" si="27"/>
        <v>0.98991832743372654</v>
      </c>
      <c r="N170" s="10">
        <f t="shared" si="28"/>
        <v>-1.0132836798301162E-2</v>
      </c>
      <c r="Z170">
        <f t="shared" si="29"/>
        <v>-1.0132836798301162E-2</v>
      </c>
      <c r="AE170">
        <f t="shared" si="30"/>
        <v>0.98991832743372654</v>
      </c>
    </row>
    <row r="171" spans="1:31" x14ac:dyDescent="0.25">
      <c r="A171" s="1">
        <v>41362</v>
      </c>
      <c r="B171">
        <v>19054.61</v>
      </c>
      <c r="C171">
        <v>3771.17</v>
      </c>
      <c r="D171">
        <v>27845.33</v>
      </c>
      <c r="E171">
        <v>30967.87</v>
      </c>
      <c r="F171">
        <v>7311.52</v>
      </c>
      <c r="G171" s="1">
        <f t="shared" si="21"/>
        <v>41362</v>
      </c>
      <c r="H171">
        <f t="shared" si="22"/>
        <v>1.023309155783547</v>
      </c>
      <c r="I171">
        <f t="shared" si="23"/>
        <v>1.0003793365059661</v>
      </c>
      <c r="J171">
        <f t="shared" si="24"/>
        <v>1.028262955978164</v>
      </c>
      <c r="K171">
        <f t="shared" si="25"/>
        <v>0.98044639498908992</v>
      </c>
      <c r="L171">
        <f t="shared" si="26"/>
        <v>1.022837693595793</v>
      </c>
      <c r="M171" s="8">
        <f t="shared" si="27"/>
        <v>1.0110471073705121</v>
      </c>
      <c r="N171" s="10">
        <f t="shared" si="28"/>
        <v>1.0986533780239663E-2</v>
      </c>
      <c r="Z171">
        <f t="shared" si="29"/>
        <v>1.0986533780239663E-2</v>
      </c>
      <c r="AE171">
        <f t="shared" si="30"/>
        <v>1.0110471073705121</v>
      </c>
    </row>
    <row r="172" spans="1:31" x14ac:dyDescent="0.25">
      <c r="A172" s="1">
        <v>41369</v>
      </c>
      <c r="B172">
        <v>18485.39</v>
      </c>
      <c r="C172">
        <v>3638.21</v>
      </c>
      <c r="D172">
        <v>27361.35</v>
      </c>
      <c r="E172">
        <v>30462.17</v>
      </c>
      <c r="F172">
        <v>7153.8</v>
      </c>
      <c r="G172" s="1">
        <f t="shared" si="21"/>
        <v>41369</v>
      </c>
      <c r="H172">
        <f t="shared" si="22"/>
        <v>0.97012691416932695</v>
      </c>
      <c r="I172">
        <f t="shared" si="23"/>
        <v>0.96474303730672439</v>
      </c>
      <c r="J172">
        <f t="shared" si="24"/>
        <v>0.98261898853416341</v>
      </c>
      <c r="K172">
        <f t="shared" si="25"/>
        <v>0.98367017169731075</v>
      </c>
      <c r="L172">
        <f t="shared" si="26"/>
        <v>0.97842856205002515</v>
      </c>
      <c r="M172" s="8">
        <f t="shared" si="27"/>
        <v>0.97591753475151011</v>
      </c>
      <c r="N172" s="10">
        <f t="shared" si="28"/>
        <v>-2.4377189221255292E-2</v>
      </c>
      <c r="Z172">
        <f t="shared" si="29"/>
        <v>-2.4377189221255292E-2</v>
      </c>
      <c r="AE172">
        <f t="shared" si="30"/>
        <v>0.97591753475151011</v>
      </c>
    </row>
    <row r="173" spans="1:31" x14ac:dyDescent="0.25">
      <c r="A173" s="1">
        <v>41376</v>
      </c>
      <c r="B173">
        <v>18620.580000000002</v>
      </c>
      <c r="C173">
        <v>3768.3</v>
      </c>
      <c r="D173">
        <v>27789.05</v>
      </c>
      <c r="E173">
        <v>30831.07</v>
      </c>
      <c r="F173">
        <v>7332.73</v>
      </c>
      <c r="G173" s="1">
        <f t="shared" si="21"/>
        <v>41376</v>
      </c>
      <c r="H173">
        <f t="shared" si="22"/>
        <v>1.0073133431320629</v>
      </c>
      <c r="I173">
        <f t="shared" si="23"/>
        <v>1.0357565945890974</v>
      </c>
      <c r="J173">
        <f t="shared" si="24"/>
        <v>1.0156315386484951</v>
      </c>
      <c r="K173">
        <f t="shared" si="25"/>
        <v>1.0121101024647949</v>
      </c>
      <c r="L173">
        <f t="shared" si="26"/>
        <v>1.0250118817970868</v>
      </c>
      <c r="M173" s="8">
        <f t="shared" si="27"/>
        <v>1.0191646921263073</v>
      </c>
      <c r="N173" s="10">
        <f t="shared" si="28"/>
        <v>1.898336250247357E-2</v>
      </c>
      <c r="Z173">
        <f t="shared" si="29"/>
        <v>1.898336250247357E-2</v>
      </c>
      <c r="AE173">
        <f t="shared" si="30"/>
        <v>1.0191646921263073</v>
      </c>
    </row>
    <row r="174" spans="1:31" x14ac:dyDescent="0.25">
      <c r="A174" s="1">
        <v>41383</v>
      </c>
      <c r="B174">
        <v>17546.18</v>
      </c>
      <c r="C174">
        <v>3986.79</v>
      </c>
      <c r="D174">
        <v>28453.11</v>
      </c>
      <c r="E174">
        <v>29463.200000000001</v>
      </c>
      <c r="F174">
        <v>7437.89</v>
      </c>
      <c r="G174" s="1">
        <f t="shared" si="21"/>
        <v>41383</v>
      </c>
      <c r="H174">
        <f t="shared" si="22"/>
        <v>0.94230040095421297</v>
      </c>
      <c r="I174">
        <f t="shared" si="23"/>
        <v>1.0579810524639757</v>
      </c>
      <c r="J174">
        <f t="shared" si="24"/>
        <v>1.0238964628153895</v>
      </c>
      <c r="K174">
        <f t="shared" si="25"/>
        <v>0.95563339189979457</v>
      </c>
      <c r="L174">
        <f t="shared" si="26"/>
        <v>1.0143411798879818</v>
      </c>
      <c r="M174" s="8">
        <f t="shared" si="27"/>
        <v>0.99883049760427078</v>
      </c>
      <c r="N174" s="10">
        <f t="shared" si="28"/>
        <v>-1.1701867973142569E-3</v>
      </c>
      <c r="Z174">
        <f t="shared" si="29"/>
        <v>-1.1701867973142569E-3</v>
      </c>
      <c r="AE174">
        <f t="shared" si="30"/>
        <v>0.99883049760427078</v>
      </c>
    </row>
    <row r="175" spans="1:31" x14ac:dyDescent="0.25">
      <c r="A175" s="1">
        <v>41390</v>
      </c>
      <c r="B175">
        <v>18650.16</v>
      </c>
      <c r="C175">
        <v>4088.85</v>
      </c>
      <c r="D175">
        <v>29364.78</v>
      </c>
      <c r="E175">
        <v>31129.52</v>
      </c>
      <c r="F175">
        <v>7583.62</v>
      </c>
      <c r="G175" s="1">
        <f t="shared" si="21"/>
        <v>41390</v>
      </c>
      <c r="H175">
        <f t="shared" si="22"/>
        <v>1.062918538394112</v>
      </c>
      <c r="I175">
        <f t="shared" si="23"/>
        <v>1.02559954248907</v>
      </c>
      <c r="J175">
        <f t="shared" si="24"/>
        <v>1.0320411371551299</v>
      </c>
      <c r="K175">
        <f t="shared" si="25"/>
        <v>1.0565559749110756</v>
      </c>
      <c r="L175">
        <f t="shared" si="26"/>
        <v>1.0195929221862652</v>
      </c>
      <c r="M175" s="8">
        <f t="shared" si="27"/>
        <v>1.0393416230271306</v>
      </c>
      <c r="N175" s="10">
        <f t="shared" si="28"/>
        <v>3.8587457907890366E-2</v>
      </c>
      <c r="Z175">
        <f t="shared" si="29"/>
        <v>3.8587457907890366E-2</v>
      </c>
      <c r="AE175">
        <f t="shared" si="30"/>
        <v>1.0393416230271306</v>
      </c>
    </row>
    <row r="176" spans="1:31" x14ac:dyDescent="0.25">
      <c r="A176" s="1">
        <v>41397</v>
      </c>
      <c r="B176">
        <v>19523.82</v>
      </c>
      <c r="C176">
        <v>4281.1099999999997</v>
      </c>
      <c r="D176">
        <v>30524.06</v>
      </c>
      <c r="E176">
        <v>31863.200000000001</v>
      </c>
      <c r="F176">
        <v>7821.59</v>
      </c>
      <c r="G176" s="1">
        <f t="shared" si="21"/>
        <v>41397</v>
      </c>
      <c r="H176">
        <f t="shared" si="22"/>
        <v>1.0468446383301806</v>
      </c>
      <c r="I176">
        <f t="shared" si="23"/>
        <v>1.0470205559020263</v>
      </c>
      <c r="J176">
        <f t="shared" si="24"/>
        <v>1.039478586251966</v>
      </c>
      <c r="K176">
        <f t="shared" si="25"/>
        <v>1.0235686255361471</v>
      </c>
      <c r="L176">
        <f t="shared" si="26"/>
        <v>1.0313794731276094</v>
      </c>
      <c r="M176" s="8">
        <f t="shared" si="27"/>
        <v>1.0376583758295859</v>
      </c>
      <c r="N176" s="10">
        <f t="shared" si="28"/>
        <v>3.6966612874687096E-2</v>
      </c>
      <c r="Z176">
        <f t="shared" si="29"/>
        <v>3.6966612874687096E-2</v>
      </c>
      <c r="AE176">
        <f t="shared" si="30"/>
        <v>1.0376583758295859</v>
      </c>
    </row>
    <row r="177" spans="1:31" x14ac:dyDescent="0.25">
      <c r="A177" s="1">
        <v>41404</v>
      </c>
      <c r="B177">
        <v>19401.07</v>
      </c>
      <c r="C177">
        <v>4338.42</v>
      </c>
      <c r="D177">
        <v>30700.53</v>
      </c>
      <c r="E177">
        <v>32207.24</v>
      </c>
      <c r="F177">
        <v>8113.79</v>
      </c>
      <c r="G177" s="1">
        <f t="shared" si="21"/>
        <v>41404</v>
      </c>
      <c r="H177">
        <f t="shared" si="22"/>
        <v>0.99371280825166386</v>
      </c>
      <c r="I177">
        <f t="shared" si="23"/>
        <v>1.0133867151276188</v>
      </c>
      <c r="J177">
        <f t="shared" si="24"/>
        <v>1.0057813410142686</v>
      </c>
      <c r="K177">
        <f t="shared" si="25"/>
        <v>1.0107974089231464</v>
      </c>
      <c r="L177">
        <f t="shared" si="26"/>
        <v>1.0373581330650161</v>
      </c>
      <c r="M177" s="8">
        <f t="shared" si="27"/>
        <v>1.0122072812763427</v>
      </c>
      <c r="N177" s="10">
        <f t="shared" si="28"/>
        <v>1.2133373287421556E-2</v>
      </c>
      <c r="Z177">
        <f t="shared" si="29"/>
        <v>1.2133373287421556E-2</v>
      </c>
      <c r="AE177">
        <f t="shared" si="30"/>
        <v>1.0122072812763427</v>
      </c>
    </row>
    <row r="178" spans="1:31" x14ac:dyDescent="0.25">
      <c r="A178" s="1">
        <v>41411</v>
      </c>
      <c r="B178">
        <v>20455.25</v>
      </c>
      <c r="C178">
        <v>4437.09</v>
      </c>
      <c r="D178">
        <v>30918.11</v>
      </c>
      <c r="E178">
        <v>32331.599999999999</v>
      </c>
      <c r="F178">
        <v>8053.74</v>
      </c>
      <c r="G178" s="1">
        <f t="shared" si="21"/>
        <v>41411</v>
      </c>
      <c r="H178">
        <f t="shared" si="22"/>
        <v>1.0543361783654202</v>
      </c>
      <c r="I178">
        <f t="shared" si="23"/>
        <v>1.0227433028614104</v>
      </c>
      <c r="J178">
        <f t="shared" si="24"/>
        <v>1.0070871740650733</v>
      </c>
      <c r="K178">
        <f t="shared" si="25"/>
        <v>1.0038612436209995</v>
      </c>
      <c r="L178">
        <f t="shared" si="26"/>
        <v>0.99259901969363262</v>
      </c>
      <c r="M178" s="8">
        <f t="shared" si="27"/>
        <v>1.0161253837213073</v>
      </c>
      <c r="N178" s="10">
        <f t="shared" si="28"/>
        <v>1.5996750716519514E-2</v>
      </c>
      <c r="Z178">
        <f t="shared" si="29"/>
        <v>1.5996750716519514E-2</v>
      </c>
      <c r="AE178">
        <f t="shared" si="30"/>
        <v>1.0161253837213073</v>
      </c>
    </row>
    <row r="179" spans="1:31" x14ac:dyDescent="0.25">
      <c r="A179" s="1">
        <v>41418</v>
      </c>
      <c r="B179">
        <v>19855.96</v>
      </c>
      <c r="C179">
        <v>4548.8100000000004</v>
      </c>
      <c r="D179">
        <v>30448.61</v>
      </c>
      <c r="E179">
        <v>32725.38</v>
      </c>
      <c r="F179">
        <v>8054.7</v>
      </c>
      <c r="G179" s="1">
        <f t="shared" si="21"/>
        <v>41418</v>
      </c>
      <c r="H179">
        <f t="shared" si="22"/>
        <v>0.97070238691778388</v>
      </c>
      <c r="I179">
        <f t="shared" si="23"/>
        <v>1.0251786643949075</v>
      </c>
      <c r="J179">
        <f t="shared" si="24"/>
        <v>0.98481472509154022</v>
      </c>
      <c r="K179">
        <f t="shared" si="25"/>
        <v>1.0121794158037338</v>
      </c>
      <c r="L179">
        <f t="shared" si="26"/>
        <v>1.0001191992788443</v>
      </c>
      <c r="M179" s="8">
        <f t="shared" si="27"/>
        <v>0.99859887829736182</v>
      </c>
      <c r="N179" s="10">
        <f t="shared" si="28"/>
        <v>-1.4021041914825056E-3</v>
      </c>
      <c r="Z179">
        <f t="shared" si="29"/>
        <v>-1.4021041914825056E-3</v>
      </c>
      <c r="AE179">
        <f t="shared" si="30"/>
        <v>0.99859887829736182</v>
      </c>
    </row>
    <row r="180" spans="1:31" x14ac:dyDescent="0.25">
      <c r="A180" s="1">
        <v>41425</v>
      </c>
      <c r="B180">
        <v>19733.21</v>
      </c>
      <c r="C180">
        <v>4661.99</v>
      </c>
      <c r="D180">
        <v>29853.14</v>
      </c>
      <c r="E180">
        <v>31987.55</v>
      </c>
      <c r="F180">
        <v>7864.07</v>
      </c>
      <c r="G180" s="1">
        <f t="shared" si="21"/>
        <v>41425</v>
      </c>
      <c r="H180">
        <f t="shared" si="22"/>
        <v>0.99381797707086439</v>
      </c>
      <c r="I180">
        <f t="shared" si="23"/>
        <v>1.02488123267404</v>
      </c>
      <c r="J180">
        <f t="shared" si="24"/>
        <v>0.9804434422458036</v>
      </c>
      <c r="K180">
        <f t="shared" si="25"/>
        <v>0.97745389052777987</v>
      </c>
      <c r="L180">
        <f t="shared" si="26"/>
        <v>0.97633307261598812</v>
      </c>
      <c r="M180" s="8">
        <f t="shared" si="27"/>
        <v>0.99058592302689519</v>
      </c>
      <c r="N180" s="10">
        <f t="shared" si="28"/>
        <v>-9.4586694812669788E-3</v>
      </c>
      <c r="Z180">
        <f t="shared" si="29"/>
        <v>-9.4586694812669788E-3</v>
      </c>
      <c r="AE180">
        <f t="shared" si="30"/>
        <v>0.99058592302689519</v>
      </c>
    </row>
    <row r="181" spans="1:31" x14ac:dyDescent="0.25">
      <c r="A181" s="1">
        <v>41432</v>
      </c>
      <c r="B181">
        <v>19155.580000000002</v>
      </c>
      <c r="C181">
        <v>4428.38</v>
      </c>
      <c r="D181">
        <v>29085.919999999998</v>
      </c>
      <c r="E181">
        <v>31419.68</v>
      </c>
      <c r="F181">
        <v>7709.67</v>
      </c>
      <c r="G181" s="1">
        <f t="shared" si="21"/>
        <v>41432</v>
      </c>
      <c r="H181">
        <f t="shared" si="22"/>
        <v>0.97072802650962531</v>
      </c>
      <c r="I181">
        <f t="shared" si="23"/>
        <v>0.94989049740561438</v>
      </c>
      <c r="J181">
        <f t="shared" si="24"/>
        <v>0.97430019086769426</v>
      </c>
      <c r="K181">
        <f t="shared" si="25"/>
        <v>0.98224715553394992</v>
      </c>
      <c r="L181">
        <f t="shared" si="26"/>
        <v>0.98036640060426727</v>
      </c>
      <c r="M181" s="8">
        <f t="shared" si="27"/>
        <v>0.97150645418423021</v>
      </c>
      <c r="N181" s="10">
        <f t="shared" si="28"/>
        <v>-2.8907366662026694E-2</v>
      </c>
      <c r="Z181">
        <f t="shared" si="29"/>
        <v>-2.8907366662026694E-2</v>
      </c>
      <c r="AE181">
        <f t="shared" si="30"/>
        <v>0.97150645418423021</v>
      </c>
    </row>
    <row r="182" spans="1:31" x14ac:dyDescent="0.25">
      <c r="A182" s="1">
        <v>41439</v>
      </c>
      <c r="B182">
        <v>18166.39</v>
      </c>
      <c r="C182">
        <v>4360.18</v>
      </c>
      <c r="D182">
        <v>28696.58</v>
      </c>
      <c r="E182">
        <v>31042.47</v>
      </c>
      <c r="F182">
        <v>7668.69</v>
      </c>
      <c r="G182" s="1">
        <f t="shared" si="21"/>
        <v>41439</v>
      </c>
      <c r="H182">
        <f t="shared" si="22"/>
        <v>0.94836021670970017</v>
      </c>
      <c r="I182">
        <f t="shared" si="23"/>
        <v>0.98459933429380497</v>
      </c>
      <c r="J182">
        <f t="shared" si="24"/>
        <v>0.98661414182532314</v>
      </c>
      <c r="K182">
        <f t="shared" si="25"/>
        <v>0.98799446716198258</v>
      </c>
      <c r="L182">
        <f t="shared" si="26"/>
        <v>0.99468459739521919</v>
      </c>
      <c r="M182" s="8">
        <f t="shared" si="27"/>
        <v>0.98045055147720606</v>
      </c>
      <c r="N182" s="10">
        <f t="shared" si="28"/>
        <v>-1.9743066563205208E-2</v>
      </c>
      <c r="Z182">
        <f t="shared" si="29"/>
        <v>-1.9743066563205208E-2</v>
      </c>
      <c r="AE182">
        <f t="shared" si="30"/>
        <v>0.98045055147720606</v>
      </c>
    </row>
    <row r="183" spans="1:31" x14ac:dyDescent="0.25">
      <c r="A183" s="1">
        <v>41446</v>
      </c>
      <c r="B183">
        <v>17487.68</v>
      </c>
      <c r="C183">
        <v>4210.7299999999996</v>
      </c>
      <c r="D183">
        <v>28055.32</v>
      </c>
      <c r="E183">
        <v>30263.200000000001</v>
      </c>
      <c r="F183">
        <v>7377.99</v>
      </c>
      <c r="G183" s="1">
        <f t="shared" si="21"/>
        <v>41446</v>
      </c>
      <c r="H183">
        <f t="shared" si="22"/>
        <v>0.96263924753349461</v>
      </c>
      <c r="I183">
        <f t="shared" si="23"/>
        <v>0.96572389213289345</v>
      </c>
      <c r="J183">
        <f t="shared" si="24"/>
        <v>0.97765378313373918</v>
      </c>
      <c r="K183">
        <f t="shared" si="25"/>
        <v>0.97489664965448941</v>
      </c>
      <c r="L183">
        <f t="shared" si="26"/>
        <v>0.96209261294953896</v>
      </c>
      <c r="M183" s="8">
        <f t="shared" si="27"/>
        <v>0.96860123708083123</v>
      </c>
      <c r="N183" s="10">
        <f t="shared" si="28"/>
        <v>-3.19022718294018E-2</v>
      </c>
      <c r="Z183">
        <f t="shared" si="29"/>
        <v>-3.19022718294018E-2</v>
      </c>
      <c r="AE183">
        <f t="shared" si="30"/>
        <v>0.96860123708083123</v>
      </c>
    </row>
    <row r="184" spans="1:31" x14ac:dyDescent="0.25">
      <c r="A184" s="1">
        <v>41453</v>
      </c>
      <c r="B184">
        <v>17978.669999999998</v>
      </c>
      <c r="C184">
        <v>4397.91</v>
      </c>
      <c r="D184">
        <v>28914.15</v>
      </c>
      <c r="E184">
        <v>31605.77</v>
      </c>
      <c r="F184">
        <v>7588.63</v>
      </c>
      <c r="G184" s="1">
        <f t="shared" si="21"/>
        <v>41453</v>
      </c>
      <c r="H184">
        <f t="shared" si="22"/>
        <v>1.0280763371699388</v>
      </c>
      <c r="I184">
        <f t="shared" si="23"/>
        <v>1.0444530995813077</v>
      </c>
      <c r="J184">
        <f t="shared" si="24"/>
        <v>1.0306120193959649</v>
      </c>
      <c r="K184">
        <f t="shared" si="25"/>
        <v>1.0443631208860926</v>
      </c>
      <c r="L184">
        <f t="shared" si="26"/>
        <v>1.0285497811734632</v>
      </c>
      <c r="M184" s="8">
        <f t="shared" si="27"/>
        <v>1.0352108716413535</v>
      </c>
      <c r="N184" s="10">
        <f t="shared" si="28"/>
        <v>3.460514668129492E-2</v>
      </c>
      <c r="Z184">
        <f t="shared" si="29"/>
        <v>3.460514668129492E-2</v>
      </c>
      <c r="AE184">
        <f t="shared" si="30"/>
        <v>1.0352108716413535</v>
      </c>
    </row>
    <row r="185" spans="1:31" x14ac:dyDescent="0.25">
      <c r="A185" s="1">
        <v>41460</v>
      </c>
      <c r="B185">
        <v>18058.09</v>
      </c>
      <c r="C185">
        <v>4562.6000000000004</v>
      </c>
      <c r="D185">
        <v>29017.21</v>
      </c>
      <c r="E185">
        <v>31336.11</v>
      </c>
      <c r="F185">
        <v>7535.25</v>
      </c>
      <c r="G185" s="1">
        <f t="shared" si="21"/>
        <v>41460</v>
      </c>
      <c r="H185">
        <f t="shared" si="22"/>
        <v>1.004417456908659</v>
      </c>
      <c r="I185">
        <f t="shared" si="23"/>
        <v>1.037447332937691</v>
      </c>
      <c r="J185">
        <f t="shared" si="24"/>
        <v>1.0035643447931202</v>
      </c>
      <c r="K185">
        <f t="shared" si="25"/>
        <v>0.99146801359372039</v>
      </c>
      <c r="L185">
        <f t="shared" si="26"/>
        <v>0.99296579224444992</v>
      </c>
      <c r="M185" s="8">
        <f t="shared" si="27"/>
        <v>1.0059725880955281</v>
      </c>
      <c r="N185" s="10">
        <f t="shared" si="28"/>
        <v>5.954822892314757E-3</v>
      </c>
      <c r="Z185">
        <f t="shared" si="29"/>
        <v>5.954822892314757E-3</v>
      </c>
      <c r="AE185">
        <f t="shared" si="30"/>
        <v>1.0059725880955281</v>
      </c>
    </row>
    <row r="186" spans="1:31" x14ac:dyDescent="0.25">
      <c r="A186" s="1">
        <v>41467</v>
      </c>
      <c r="B186">
        <v>19242.23</v>
      </c>
      <c r="C186">
        <v>4868.03</v>
      </c>
      <c r="D186">
        <v>29692.83</v>
      </c>
      <c r="E186">
        <v>32528.54</v>
      </c>
      <c r="F186">
        <v>7590.54</v>
      </c>
      <c r="G186" s="1">
        <f t="shared" si="21"/>
        <v>41467</v>
      </c>
      <c r="H186">
        <f t="shared" si="22"/>
        <v>1.0655739338988786</v>
      </c>
      <c r="I186">
        <f t="shared" si="23"/>
        <v>1.0669420944198482</v>
      </c>
      <c r="J186">
        <f t="shared" si="24"/>
        <v>1.0232834238715578</v>
      </c>
      <c r="K186">
        <f t="shared" si="25"/>
        <v>1.0380529044607005</v>
      </c>
      <c r="L186">
        <f t="shared" si="26"/>
        <v>1.0073375136856773</v>
      </c>
      <c r="M186" s="8">
        <f t="shared" si="27"/>
        <v>1.0402379740673324</v>
      </c>
      <c r="N186" s="10">
        <f t="shared" si="28"/>
        <v>3.944950819628807E-2</v>
      </c>
      <c r="Z186">
        <f t="shared" si="29"/>
        <v>3.944950819628807E-2</v>
      </c>
      <c r="AE186">
        <f t="shared" si="30"/>
        <v>1.0402379740673324</v>
      </c>
    </row>
    <row r="187" spans="1:31" x14ac:dyDescent="0.25">
      <c r="A187" s="1">
        <v>41474</v>
      </c>
      <c r="B187">
        <v>19198.91</v>
      </c>
      <c r="C187">
        <v>4910.1099999999997</v>
      </c>
      <c r="D187">
        <v>29429.46</v>
      </c>
      <c r="E187">
        <v>33514.51</v>
      </c>
      <c r="F187">
        <v>7582.91</v>
      </c>
      <c r="G187" s="1">
        <f t="shared" si="21"/>
        <v>41474</v>
      </c>
      <c r="H187">
        <f t="shared" si="22"/>
        <v>0.99774870168374452</v>
      </c>
      <c r="I187">
        <f t="shared" si="23"/>
        <v>1.0086441537952724</v>
      </c>
      <c r="J187">
        <f t="shared" si="24"/>
        <v>0.99113018193280999</v>
      </c>
      <c r="K187">
        <f t="shared" si="25"/>
        <v>1.0303109208098489</v>
      </c>
      <c r="L187">
        <f t="shared" si="26"/>
        <v>0.99899480142387764</v>
      </c>
      <c r="M187" s="8">
        <f t="shared" si="27"/>
        <v>1.0053657519291106</v>
      </c>
      <c r="N187" s="10">
        <f t="shared" si="28"/>
        <v>5.3514075715258725E-3</v>
      </c>
      <c r="Z187">
        <f t="shared" si="29"/>
        <v>5.3514075715258725E-3</v>
      </c>
      <c r="AE187">
        <f t="shared" si="30"/>
        <v>1.0053657519291106</v>
      </c>
    </row>
    <row r="188" spans="1:31" x14ac:dyDescent="0.25">
      <c r="A188" s="1">
        <v>41481</v>
      </c>
      <c r="B188">
        <v>19502.16</v>
      </c>
      <c r="C188">
        <v>4871.6499999999996</v>
      </c>
      <c r="D188">
        <v>28708.03</v>
      </c>
      <c r="E188">
        <v>33763.11</v>
      </c>
      <c r="F188">
        <v>7591.48</v>
      </c>
      <c r="G188" s="1">
        <f t="shared" si="21"/>
        <v>41481</v>
      </c>
      <c r="H188">
        <f t="shared" si="22"/>
        <v>1.0157951675381571</v>
      </c>
      <c r="I188">
        <f t="shared" si="23"/>
        <v>0.99216718159063644</v>
      </c>
      <c r="J188">
        <f t="shared" si="24"/>
        <v>0.97548612852563388</v>
      </c>
      <c r="K188">
        <f t="shared" si="25"/>
        <v>1.007417682669387</v>
      </c>
      <c r="L188">
        <f t="shared" si="26"/>
        <v>1.0011301729810851</v>
      </c>
      <c r="M188" s="8">
        <f t="shared" si="27"/>
        <v>0.99839926666097978</v>
      </c>
      <c r="N188" s="10">
        <f t="shared" si="28"/>
        <v>-1.6020158814865995E-3</v>
      </c>
      <c r="Z188">
        <f t="shared" si="29"/>
        <v>-1.6020158814865995E-3</v>
      </c>
      <c r="AE188">
        <f t="shared" si="30"/>
        <v>0.99839926666097978</v>
      </c>
    </row>
    <row r="189" spans="1:31" x14ac:dyDescent="0.25">
      <c r="A189" s="1">
        <v>41488</v>
      </c>
      <c r="B189">
        <v>20310.84</v>
      </c>
      <c r="C189">
        <v>4991.3599999999997</v>
      </c>
      <c r="D189">
        <v>29131.73</v>
      </c>
      <c r="E189">
        <v>34154.980000000003</v>
      </c>
      <c r="F189">
        <v>7277.91</v>
      </c>
      <c r="G189" s="1">
        <f t="shared" si="21"/>
        <v>41488</v>
      </c>
      <c r="H189">
        <f t="shared" si="22"/>
        <v>1.0414661760543447</v>
      </c>
      <c r="I189">
        <f t="shared" si="23"/>
        <v>1.0245727833485574</v>
      </c>
      <c r="J189">
        <f t="shared" si="24"/>
        <v>1.0147589367852827</v>
      </c>
      <c r="K189">
        <f t="shared" si="25"/>
        <v>1.0116064545001928</v>
      </c>
      <c r="L189">
        <f t="shared" si="26"/>
        <v>0.95869448381606748</v>
      </c>
      <c r="M189" s="8">
        <f t="shared" si="27"/>
        <v>1.010219766900889</v>
      </c>
      <c r="N189" s="10">
        <f t="shared" si="28"/>
        <v>1.0167898174661056E-2</v>
      </c>
      <c r="Z189">
        <f t="shared" si="29"/>
        <v>1.0167898174661056E-2</v>
      </c>
      <c r="AE189">
        <f t="shared" si="30"/>
        <v>1.010219766900889</v>
      </c>
    </row>
    <row r="190" spans="1:31" x14ac:dyDescent="0.25">
      <c r="A190" s="1">
        <v>41495</v>
      </c>
      <c r="B190">
        <v>20079.79</v>
      </c>
      <c r="C190">
        <v>4983.38</v>
      </c>
      <c r="D190">
        <v>29143.18</v>
      </c>
      <c r="E190">
        <v>33919.019999999997</v>
      </c>
      <c r="F190">
        <v>7515.24</v>
      </c>
      <c r="G190" s="1">
        <f t="shared" si="21"/>
        <v>41495</v>
      </c>
      <c r="H190">
        <f t="shared" si="22"/>
        <v>0.98862430111211552</v>
      </c>
      <c r="I190">
        <f t="shared" si="23"/>
        <v>0.99840123733812036</v>
      </c>
      <c r="J190">
        <f t="shared" si="24"/>
        <v>1.0003930422257792</v>
      </c>
      <c r="K190">
        <f t="shared" si="25"/>
        <v>0.99309149061132507</v>
      </c>
      <c r="L190">
        <f t="shared" si="26"/>
        <v>1.032609636557748</v>
      </c>
      <c r="M190" s="8">
        <f t="shared" si="27"/>
        <v>1.0026239415690177</v>
      </c>
      <c r="N190" s="10">
        <f t="shared" si="28"/>
        <v>2.6205050445192177E-3</v>
      </c>
      <c r="Z190">
        <f t="shared" si="29"/>
        <v>2.6205050445192177E-3</v>
      </c>
      <c r="AE190">
        <f t="shared" si="30"/>
        <v>1.0026239415690177</v>
      </c>
    </row>
    <row r="191" spans="1:31" x14ac:dyDescent="0.25">
      <c r="A191" s="1">
        <v>41502</v>
      </c>
      <c r="B191">
        <v>20346.939999999999</v>
      </c>
      <c r="C191">
        <v>4980.4799999999996</v>
      </c>
      <c r="D191">
        <v>29647.03</v>
      </c>
      <c r="E191">
        <v>35018.75</v>
      </c>
      <c r="F191">
        <v>7410.4</v>
      </c>
      <c r="G191" s="1">
        <f t="shared" si="21"/>
        <v>41502</v>
      </c>
      <c r="H191">
        <f t="shared" si="22"/>
        <v>1.0133044220083973</v>
      </c>
      <c r="I191">
        <f t="shared" si="23"/>
        <v>0.99941806565022118</v>
      </c>
      <c r="J191">
        <f t="shared" si="24"/>
        <v>1.017288779055683</v>
      </c>
      <c r="K191">
        <f t="shared" si="25"/>
        <v>1.0324222221042945</v>
      </c>
      <c r="L191">
        <f t="shared" si="26"/>
        <v>0.9860496803827955</v>
      </c>
      <c r="M191" s="8">
        <f t="shared" si="27"/>
        <v>1.0096966338402784</v>
      </c>
      <c r="N191" s="10">
        <f t="shared" si="28"/>
        <v>9.6499232009295416E-3</v>
      </c>
      <c r="Z191">
        <f t="shared" si="29"/>
        <v>9.6499232009295416E-3</v>
      </c>
      <c r="AE191">
        <f t="shared" si="30"/>
        <v>1.0096966338402784</v>
      </c>
    </row>
    <row r="192" spans="1:31" x14ac:dyDescent="0.25">
      <c r="A192" s="1">
        <v>41509</v>
      </c>
      <c r="B192">
        <v>20072.57</v>
      </c>
      <c r="C192">
        <v>4938.3999999999996</v>
      </c>
      <c r="D192">
        <v>28765.29</v>
      </c>
      <c r="E192">
        <v>35402.18</v>
      </c>
      <c r="F192">
        <v>7142.57</v>
      </c>
      <c r="G192" s="1">
        <f t="shared" si="21"/>
        <v>41509</v>
      </c>
      <c r="H192">
        <f t="shared" si="22"/>
        <v>0.98651541706025581</v>
      </c>
      <c r="I192">
        <f t="shared" si="23"/>
        <v>0.9915510151631971</v>
      </c>
      <c r="J192">
        <f t="shared" si="24"/>
        <v>0.97025874092615694</v>
      </c>
      <c r="K192">
        <f t="shared" si="25"/>
        <v>1.0109492771729431</v>
      </c>
      <c r="L192">
        <f t="shared" si="26"/>
        <v>0.96385755154917419</v>
      </c>
      <c r="M192" s="8">
        <f t="shared" si="27"/>
        <v>0.98462640037434546</v>
      </c>
      <c r="N192" s="10">
        <f t="shared" si="28"/>
        <v>-1.5492998718354516E-2</v>
      </c>
      <c r="Z192">
        <f t="shared" si="29"/>
        <v>-1.5492998718354516E-2</v>
      </c>
      <c r="AE192">
        <f t="shared" si="30"/>
        <v>0.98462640037434546</v>
      </c>
    </row>
    <row r="193" spans="1:31" x14ac:dyDescent="0.25">
      <c r="A193" s="1">
        <v>41516</v>
      </c>
      <c r="B193">
        <v>19141.14</v>
      </c>
      <c r="C193">
        <v>4810.71</v>
      </c>
      <c r="D193">
        <v>28914.15</v>
      </c>
      <c r="E193">
        <v>35322.120000000003</v>
      </c>
      <c r="F193">
        <v>6928.13</v>
      </c>
      <c r="G193" s="1">
        <f t="shared" si="21"/>
        <v>41516</v>
      </c>
      <c r="H193">
        <f t="shared" si="22"/>
        <v>0.95359687374362123</v>
      </c>
      <c r="I193">
        <f t="shared" si="23"/>
        <v>0.97414344727037105</v>
      </c>
      <c r="J193">
        <f t="shared" si="24"/>
        <v>1.0051749869373818</v>
      </c>
      <c r="K193">
        <f t="shared" si="25"/>
        <v>0.99773855734307892</v>
      </c>
      <c r="L193">
        <f t="shared" si="26"/>
        <v>0.96997719308316199</v>
      </c>
      <c r="M193" s="8">
        <f t="shared" si="27"/>
        <v>0.98012621167552305</v>
      </c>
      <c r="N193" s="10">
        <f t="shared" si="28"/>
        <v>-2.0073928185904664E-2</v>
      </c>
      <c r="Z193">
        <f t="shared" si="29"/>
        <v>-2.0073928185904664E-2</v>
      </c>
      <c r="AE193">
        <f t="shared" si="30"/>
        <v>0.98012621167552305</v>
      </c>
    </row>
    <row r="194" spans="1:31" x14ac:dyDescent="0.25">
      <c r="A194" s="1">
        <v>41523</v>
      </c>
      <c r="B194">
        <v>19819.86</v>
      </c>
      <c r="C194">
        <v>4951.46</v>
      </c>
      <c r="D194">
        <v>28799.64</v>
      </c>
      <c r="E194">
        <v>35735.050000000003</v>
      </c>
      <c r="F194">
        <v>7059.65</v>
      </c>
      <c r="G194" s="1">
        <f t="shared" si="21"/>
        <v>41523</v>
      </c>
      <c r="H194">
        <f t="shared" si="22"/>
        <v>1.03545870308665</v>
      </c>
      <c r="I194">
        <f t="shared" si="23"/>
        <v>1.0292576355673071</v>
      </c>
      <c r="J194">
        <f t="shared" si="24"/>
        <v>0.99603965532446914</v>
      </c>
      <c r="K194">
        <f t="shared" si="25"/>
        <v>1.0116904081634963</v>
      </c>
      <c r="L194">
        <f t="shared" si="26"/>
        <v>1.0189834775040305</v>
      </c>
      <c r="M194" s="8">
        <f t="shared" si="27"/>
        <v>1.0182859759291907</v>
      </c>
      <c r="N194" s="10">
        <f t="shared" si="28"/>
        <v>1.8120798058214444E-2</v>
      </c>
      <c r="Z194">
        <f t="shared" si="29"/>
        <v>1.8120798058214444E-2</v>
      </c>
      <c r="AE194">
        <f t="shared" si="30"/>
        <v>1.0182859759291907</v>
      </c>
    </row>
    <row r="195" spans="1:31" x14ac:dyDescent="0.25">
      <c r="A195" s="1">
        <v>41530</v>
      </c>
      <c r="B195">
        <v>20455.25</v>
      </c>
      <c r="C195">
        <v>5042.1400000000003</v>
      </c>
      <c r="D195">
        <v>28524.81</v>
      </c>
      <c r="E195">
        <v>36105.839999999997</v>
      </c>
      <c r="F195">
        <v>6883.33</v>
      </c>
      <c r="G195" s="1">
        <f t="shared" si="21"/>
        <v>41530</v>
      </c>
      <c r="H195">
        <f t="shared" si="22"/>
        <v>1.0320582486455505</v>
      </c>
      <c r="I195">
        <f t="shared" si="23"/>
        <v>1.0183137902759996</v>
      </c>
      <c r="J195">
        <f t="shared" si="24"/>
        <v>0.99045717238132147</v>
      </c>
      <c r="K195">
        <f t="shared" si="25"/>
        <v>1.0103760873428187</v>
      </c>
      <c r="L195">
        <f t="shared" si="26"/>
        <v>0.97502425757650879</v>
      </c>
      <c r="M195" s="8">
        <f t="shared" si="27"/>
        <v>1.0052459112444398</v>
      </c>
      <c r="N195" s="10">
        <f t="shared" si="28"/>
        <v>5.2321993852732299E-3</v>
      </c>
      <c r="Z195">
        <f t="shared" si="29"/>
        <v>5.2321993852732299E-3</v>
      </c>
      <c r="AE195">
        <f t="shared" si="30"/>
        <v>1.0052459112444398</v>
      </c>
    </row>
    <row r="196" spans="1:31" x14ac:dyDescent="0.25">
      <c r="A196" s="1">
        <v>41537</v>
      </c>
      <c r="B196">
        <v>21379.45</v>
      </c>
      <c r="C196">
        <v>5235.13</v>
      </c>
      <c r="D196">
        <v>29647.03</v>
      </c>
      <c r="E196">
        <v>35709.769999999997</v>
      </c>
      <c r="F196">
        <v>7227.4</v>
      </c>
      <c r="G196" s="1">
        <f t="shared" ref="G196:G259" si="31">A196</f>
        <v>41537</v>
      </c>
      <c r="H196">
        <f t="shared" ref="H196:H259" si="32">B196/B195</f>
        <v>1.0451815548575549</v>
      </c>
      <c r="I196">
        <f t="shared" ref="I196:I259" si="33">C196/C195</f>
        <v>1.0382754148040316</v>
      </c>
      <c r="J196">
        <f t="shared" ref="J196:J259" si="34">D196/D195</f>
        <v>1.0393418921984054</v>
      </c>
      <c r="K196">
        <f t="shared" ref="K196:K259" si="35">E196/E195</f>
        <v>0.98903030645457912</v>
      </c>
      <c r="L196">
        <f t="shared" ref="L196:L259" si="36">F196/F195</f>
        <v>1.0499859806227509</v>
      </c>
      <c r="M196" s="8">
        <f t="shared" ref="M196:M259" si="37">H196*Z$1+I196*AA$1+J196*AB$1+K196*AC$1+L196*AD$1</f>
        <v>1.0323630297874644</v>
      </c>
      <c r="N196" s="10">
        <f t="shared" ref="N196:N259" si="38">LN(M196)</f>
        <v>3.1850378251606443E-2</v>
      </c>
      <c r="Z196">
        <f t="shared" ref="Z196:Z259" si="39">LN(M196)</f>
        <v>3.1850378251606443E-2</v>
      </c>
      <c r="AE196">
        <f t="shared" ref="AE196:AE259" si="40">SUMPRODUCT(H196:L196,Z$1:AD$1)</f>
        <v>1.0323630297874644</v>
      </c>
    </row>
    <row r="197" spans="1:31" x14ac:dyDescent="0.25">
      <c r="A197" s="1">
        <v>41544</v>
      </c>
      <c r="B197">
        <v>21090.639999999999</v>
      </c>
      <c r="C197">
        <v>5264.14</v>
      </c>
      <c r="D197">
        <v>29234.79</v>
      </c>
      <c r="E197">
        <v>37308.01</v>
      </c>
      <c r="F197">
        <v>7158.77</v>
      </c>
      <c r="G197" s="1">
        <f t="shared" si="31"/>
        <v>41544</v>
      </c>
      <c r="H197">
        <f t="shared" si="32"/>
        <v>0.98649123340403977</v>
      </c>
      <c r="I197">
        <f t="shared" si="33"/>
        <v>1.0055414096689099</v>
      </c>
      <c r="J197">
        <f t="shared" si="34"/>
        <v>0.9860950658463935</v>
      </c>
      <c r="K197">
        <f t="shared" si="35"/>
        <v>1.0447563789965604</v>
      </c>
      <c r="L197">
        <f t="shared" si="36"/>
        <v>0.99050419237900222</v>
      </c>
      <c r="M197" s="8">
        <f t="shared" si="37"/>
        <v>1.0026776560589812</v>
      </c>
      <c r="N197" s="10">
        <f t="shared" si="38"/>
        <v>2.6740775246288234E-3</v>
      </c>
      <c r="Z197">
        <f t="shared" si="39"/>
        <v>2.6740775246288234E-3</v>
      </c>
      <c r="AE197">
        <f t="shared" si="40"/>
        <v>1.0026776560589812</v>
      </c>
    </row>
    <row r="198" spans="1:31" x14ac:dyDescent="0.25">
      <c r="A198" s="1">
        <v>41551</v>
      </c>
      <c r="B198">
        <v>21184.5</v>
      </c>
      <c r="C198">
        <v>5357.73</v>
      </c>
      <c r="D198">
        <v>28479.01</v>
      </c>
      <c r="E198">
        <v>36637.46</v>
      </c>
      <c r="F198">
        <v>7114.93</v>
      </c>
      <c r="G198" s="1">
        <f t="shared" si="31"/>
        <v>41551</v>
      </c>
      <c r="H198">
        <f t="shared" si="32"/>
        <v>1.0044503154005757</v>
      </c>
      <c r="I198">
        <f t="shared" si="33"/>
        <v>1.0177787824791893</v>
      </c>
      <c r="J198">
        <f t="shared" si="34"/>
        <v>0.97414792444207732</v>
      </c>
      <c r="K198">
        <f t="shared" si="35"/>
        <v>0.98202664789679206</v>
      </c>
      <c r="L198">
        <f t="shared" si="36"/>
        <v>0.99387604295151255</v>
      </c>
      <c r="M198" s="8">
        <f t="shared" si="37"/>
        <v>0.99445594263402937</v>
      </c>
      <c r="N198" s="10">
        <f t="shared" si="38"/>
        <v>-5.5594826910187771E-3</v>
      </c>
      <c r="Z198">
        <f t="shared" si="39"/>
        <v>-5.5594826910187771E-3</v>
      </c>
      <c r="AE198">
        <f t="shared" si="40"/>
        <v>0.99445594263402937</v>
      </c>
    </row>
    <row r="199" spans="1:31" x14ac:dyDescent="0.25">
      <c r="A199" s="1">
        <v>41558</v>
      </c>
      <c r="B199">
        <v>21112.3</v>
      </c>
      <c r="C199">
        <v>5241.6499999999996</v>
      </c>
      <c r="D199">
        <v>28753.84</v>
      </c>
      <c r="E199">
        <v>37256.76</v>
      </c>
      <c r="F199">
        <v>6992.94</v>
      </c>
      <c r="G199" s="1">
        <f t="shared" si="31"/>
        <v>41558</v>
      </c>
      <c r="H199">
        <f t="shared" si="32"/>
        <v>0.99659184781325971</v>
      </c>
      <c r="I199">
        <f t="shared" si="33"/>
        <v>0.97833410791510589</v>
      </c>
      <c r="J199">
        <f t="shared" si="34"/>
        <v>1.0096502652304276</v>
      </c>
      <c r="K199">
        <f t="shared" si="35"/>
        <v>1.0169034643777162</v>
      </c>
      <c r="L199">
        <f t="shared" si="36"/>
        <v>0.98285436399233717</v>
      </c>
      <c r="M199" s="8">
        <f t="shared" si="37"/>
        <v>0.99686680986576937</v>
      </c>
      <c r="N199" s="10">
        <f t="shared" si="38"/>
        <v>-3.1381088513102117E-3</v>
      </c>
      <c r="Z199">
        <f t="shared" si="39"/>
        <v>-3.1381088513102117E-3</v>
      </c>
      <c r="AE199">
        <f t="shared" si="40"/>
        <v>0.99686680986576937</v>
      </c>
    </row>
    <row r="200" spans="1:31" x14ac:dyDescent="0.25">
      <c r="A200" s="1">
        <v>41565</v>
      </c>
      <c r="B200">
        <v>20361.38</v>
      </c>
      <c r="C200">
        <v>4889.79</v>
      </c>
      <c r="D200">
        <v>29200.43</v>
      </c>
      <c r="E200">
        <v>38264.74</v>
      </c>
      <c r="F200">
        <v>6982.45</v>
      </c>
      <c r="G200" s="1">
        <f t="shared" si="31"/>
        <v>41565</v>
      </c>
      <c r="H200">
        <f t="shared" si="32"/>
        <v>0.96443210829705917</v>
      </c>
      <c r="I200">
        <f t="shared" si="33"/>
        <v>0.93287228258277455</v>
      </c>
      <c r="J200">
        <f t="shared" si="34"/>
        <v>1.0155314907504529</v>
      </c>
      <c r="K200">
        <f t="shared" si="35"/>
        <v>1.0270549559328292</v>
      </c>
      <c r="L200">
        <f t="shared" si="36"/>
        <v>0.99849991562919171</v>
      </c>
      <c r="M200" s="8">
        <f t="shared" si="37"/>
        <v>0.98767815063846154</v>
      </c>
      <c r="N200" s="10">
        <f t="shared" si="38"/>
        <v>-1.239839276817881E-2</v>
      </c>
      <c r="Z200">
        <f t="shared" si="39"/>
        <v>-1.239839276817881E-2</v>
      </c>
      <c r="AE200">
        <f t="shared" si="40"/>
        <v>0.98767815063846154</v>
      </c>
    </row>
    <row r="201" spans="1:31" x14ac:dyDescent="0.25">
      <c r="A201" s="1">
        <v>41572</v>
      </c>
      <c r="B201">
        <v>20094.23</v>
      </c>
      <c r="C201">
        <v>4928.24</v>
      </c>
      <c r="D201">
        <v>29234.79</v>
      </c>
      <c r="E201">
        <v>38076.81</v>
      </c>
      <c r="F201">
        <v>7168.31</v>
      </c>
      <c r="G201" s="1">
        <f t="shared" si="31"/>
        <v>41572</v>
      </c>
      <c r="H201">
        <f t="shared" si="32"/>
        <v>0.98687957299554341</v>
      </c>
      <c r="I201">
        <f t="shared" si="33"/>
        <v>1.0078633233738055</v>
      </c>
      <c r="J201">
        <f t="shared" si="34"/>
        <v>1.0011766950007244</v>
      </c>
      <c r="K201">
        <f t="shared" si="35"/>
        <v>0.9950886900054724</v>
      </c>
      <c r="L201">
        <f t="shared" si="36"/>
        <v>1.0266181641114509</v>
      </c>
      <c r="M201" s="8">
        <f t="shared" si="37"/>
        <v>1.0035252890973991</v>
      </c>
      <c r="N201" s="10">
        <f t="shared" si="38"/>
        <v>3.5190898309877677E-3</v>
      </c>
      <c r="Z201">
        <f t="shared" si="39"/>
        <v>3.5190898309877677E-3</v>
      </c>
      <c r="AE201">
        <f t="shared" si="40"/>
        <v>1.0035252890973991</v>
      </c>
    </row>
    <row r="202" spans="1:31" x14ac:dyDescent="0.25">
      <c r="A202" s="1">
        <v>41579</v>
      </c>
      <c r="B202">
        <v>20390.259999999998</v>
      </c>
      <c r="C202">
        <v>5013.8500000000004</v>
      </c>
      <c r="D202">
        <v>28650.77</v>
      </c>
      <c r="E202">
        <v>38230.57</v>
      </c>
      <c r="F202">
        <v>7396.1</v>
      </c>
      <c r="G202" s="1">
        <f t="shared" si="31"/>
        <v>41579</v>
      </c>
      <c r="H202">
        <f t="shared" si="32"/>
        <v>1.0147320897590999</v>
      </c>
      <c r="I202">
        <f t="shared" si="33"/>
        <v>1.0173713130854019</v>
      </c>
      <c r="J202">
        <f t="shared" si="34"/>
        <v>0.98002311629397709</v>
      </c>
      <c r="K202">
        <f t="shared" si="35"/>
        <v>1.0040381534062335</v>
      </c>
      <c r="L202">
        <f t="shared" si="36"/>
        <v>1.031777364539201</v>
      </c>
      <c r="M202" s="8">
        <f t="shared" si="37"/>
        <v>1.0095884074167827</v>
      </c>
      <c r="N202" s="10">
        <f t="shared" si="38"/>
        <v>9.5427303862568955E-3</v>
      </c>
      <c r="Z202">
        <f t="shared" si="39"/>
        <v>9.5427303862568955E-3</v>
      </c>
      <c r="AE202">
        <f t="shared" si="40"/>
        <v>1.0095884074167827</v>
      </c>
    </row>
    <row r="203" spans="1:31" x14ac:dyDescent="0.25">
      <c r="A203" s="1">
        <v>41586</v>
      </c>
      <c r="B203">
        <v>20130.330000000002</v>
      </c>
      <c r="C203">
        <v>4750.5</v>
      </c>
      <c r="D203">
        <v>28364.5</v>
      </c>
      <c r="E203">
        <v>37414.79</v>
      </c>
      <c r="F203">
        <v>7436.13</v>
      </c>
      <c r="G203" s="1">
        <f t="shared" si="31"/>
        <v>41586</v>
      </c>
      <c r="H203">
        <f t="shared" si="32"/>
        <v>0.98725224690612101</v>
      </c>
      <c r="I203">
        <f t="shared" si="33"/>
        <v>0.94747549288470934</v>
      </c>
      <c r="J203">
        <f t="shared" si="34"/>
        <v>0.99000829646114219</v>
      </c>
      <c r="K203">
        <f t="shared" si="35"/>
        <v>0.97866157894062267</v>
      </c>
      <c r="L203">
        <f t="shared" si="36"/>
        <v>1.0054123118941063</v>
      </c>
      <c r="M203" s="8">
        <f t="shared" si="37"/>
        <v>0.98176198541734028</v>
      </c>
      <c r="N203" s="10">
        <f t="shared" si="38"/>
        <v>-1.8406377381231614E-2</v>
      </c>
      <c r="O203" s="8">
        <f t="shared" ref="O203:O266" si="41">_xlfn.STDEV.S(N3:N202)</f>
        <v>2.4309352879064154E-2</v>
      </c>
      <c r="P203" s="10">
        <f t="shared" ref="P203:P266" si="42">-(NORMSINV($N$591)*O203-($N$587-0.5*((O203*SQRT(52))^2))*1/52)</f>
        <v>-2.9910700019778701E-2</v>
      </c>
      <c r="Q203" s="8">
        <f t="shared" ref="Q203:Q266" si="43">IF(N203&lt;P203,1,0)</f>
        <v>0</v>
      </c>
      <c r="T203" s="8">
        <f t="shared" ref="T203:T268" si="44">_xlfn.STDEV.S(M3:M202)</f>
        <v>2.4303267299540562E-2</v>
      </c>
      <c r="U203" s="8">
        <f>NORMSINV($T$590)*T203</f>
        <v>3.1145890255575105E-2</v>
      </c>
      <c r="V203" s="8">
        <f t="shared" ref="V203:V266" si="45">1-U203</f>
        <v>0.96885410974442487</v>
      </c>
      <c r="W203" s="8">
        <f t="shared" ref="W203:W266" si="46">IF(M203&lt;V203,1,0)</f>
        <v>0</v>
      </c>
      <c r="Z203">
        <f t="shared" si="39"/>
        <v>-1.8406377381231614E-2</v>
      </c>
      <c r="AA203">
        <f>PERCENTILE(M3:M202,1-$AD$591)</f>
        <v>0.94976008863299377</v>
      </c>
      <c r="AB203">
        <f t="shared" ref="AB203:AB266" si="47">IF(M203&lt;AA203,1,0)</f>
        <v>0</v>
      </c>
      <c r="AE203">
        <f t="shared" si="40"/>
        <v>0.98176198541734028</v>
      </c>
    </row>
    <row r="204" spans="1:31" x14ac:dyDescent="0.25">
      <c r="A204" s="1">
        <v>41593</v>
      </c>
      <c r="B204">
        <v>20267.52</v>
      </c>
      <c r="C204">
        <v>4801.28</v>
      </c>
      <c r="D204">
        <v>28708.03</v>
      </c>
      <c r="E204">
        <v>37790.639999999999</v>
      </c>
      <c r="F204">
        <v>7616.27</v>
      </c>
      <c r="G204" s="1">
        <f t="shared" si="31"/>
        <v>41593</v>
      </c>
      <c r="H204">
        <f t="shared" si="32"/>
        <v>1.0068150894694721</v>
      </c>
      <c r="I204">
        <f t="shared" si="33"/>
        <v>1.010689401115672</v>
      </c>
      <c r="J204">
        <f t="shared" si="34"/>
        <v>1.0121112658428668</v>
      </c>
      <c r="K204">
        <f t="shared" si="35"/>
        <v>1.0100454927048903</v>
      </c>
      <c r="L204">
        <f t="shared" si="36"/>
        <v>1.0242249664812209</v>
      </c>
      <c r="M204" s="8">
        <f t="shared" si="37"/>
        <v>1.0127772431228244</v>
      </c>
      <c r="N204" s="10">
        <f t="shared" si="38"/>
        <v>1.2696302884823771E-2</v>
      </c>
      <c r="O204" s="8">
        <f t="shared" si="41"/>
        <v>2.4355889537698679E-2</v>
      </c>
      <c r="P204" s="10">
        <f t="shared" si="42"/>
        <v>-2.9971471506393853E-2</v>
      </c>
      <c r="Q204" s="8">
        <f t="shared" si="43"/>
        <v>0</v>
      </c>
      <c r="T204" s="8">
        <f t="shared" si="44"/>
        <v>2.4350605544039134E-2</v>
      </c>
      <c r="U204" s="8">
        <f>NORMSINV($T$590)*T204</f>
        <v>3.1206556656922384E-2</v>
      </c>
      <c r="V204" s="8">
        <f t="shared" si="45"/>
        <v>0.9687934433430776</v>
      </c>
      <c r="W204" s="8">
        <f t="shared" si="46"/>
        <v>0</v>
      </c>
      <c r="Z204">
        <f t="shared" si="39"/>
        <v>1.2696302884823771E-2</v>
      </c>
      <c r="AA204">
        <f>PERCENTILE(M4:M203,1-$AD$591)</f>
        <v>0.94976008863299377</v>
      </c>
      <c r="AB204">
        <f t="shared" si="47"/>
        <v>0</v>
      </c>
      <c r="AE204">
        <f t="shared" si="40"/>
        <v>1.0127772431228244</v>
      </c>
    </row>
    <row r="205" spans="1:31" x14ac:dyDescent="0.25">
      <c r="A205" s="1">
        <v>41600</v>
      </c>
      <c r="B205">
        <v>20216.97</v>
      </c>
      <c r="C205">
        <v>4881.09</v>
      </c>
      <c r="D205">
        <v>28604.97</v>
      </c>
      <c r="E205">
        <v>38337.339999999997</v>
      </c>
      <c r="F205">
        <v>7446.61</v>
      </c>
      <c r="G205" s="1">
        <f t="shared" si="31"/>
        <v>41600</v>
      </c>
      <c r="H205">
        <f t="shared" si="32"/>
        <v>0.9975058615953013</v>
      </c>
      <c r="I205">
        <f t="shared" si="33"/>
        <v>1.0166226506264997</v>
      </c>
      <c r="J205">
        <f t="shared" si="34"/>
        <v>0.99641006366511398</v>
      </c>
      <c r="K205">
        <f t="shared" si="35"/>
        <v>1.0144665451550965</v>
      </c>
      <c r="L205">
        <f t="shared" si="36"/>
        <v>0.97772400400721082</v>
      </c>
      <c r="M205" s="8">
        <f t="shared" si="37"/>
        <v>1.0005458250098445</v>
      </c>
      <c r="N205" s="10">
        <f t="shared" si="38"/>
        <v>5.4567610155655368E-4</v>
      </c>
      <c r="O205" s="8">
        <f t="shared" si="41"/>
        <v>2.4336754596116929E-2</v>
      </c>
      <c r="P205" s="10">
        <f t="shared" si="42"/>
        <v>-2.9946483226602674E-2</v>
      </c>
      <c r="Q205" s="8">
        <f t="shared" si="43"/>
        <v>0</v>
      </c>
      <c r="T205" s="8">
        <f t="shared" si="44"/>
        <v>2.4330314928593898E-2</v>
      </c>
      <c r="U205" s="8">
        <f>NORMSINV($T$590)*T205</f>
        <v>3.1180553186932677E-2</v>
      </c>
      <c r="V205" s="8">
        <f t="shared" si="45"/>
        <v>0.96881944681306731</v>
      </c>
      <c r="W205" s="8">
        <f t="shared" si="46"/>
        <v>0</v>
      </c>
      <c r="Z205">
        <f t="shared" si="39"/>
        <v>5.4567610155655368E-4</v>
      </c>
      <c r="AA205">
        <f>PERCENTILE(M5:M204,1-$AD$591)</f>
        <v>0.94976008863299377</v>
      </c>
      <c r="AB205">
        <f t="shared" si="47"/>
        <v>0</v>
      </c>
      <c r="AE205">
        <f t="shared" si="40"/>
        <v>1.0005458250098445</v>
      </c>
    </row>
    <row r="206" spans="1:31" x14ac:dyDescent="0.25">
      <c r="A206" s="1">
        <v>41607</v>
      </c>
      <c r="B206">
        <v>20207.349999999999</v>
      </c>
      <c r="C206">
        <v>4997.8900000000003</v>
      </c>
      <c r="D206">
        <v>28204.18</v>
      </c>
      <c r="E206">
        <v>38093.89</v>
      </c>
      <c r="F206">
        <v>7418.97</v>
      </c>
      <c r="G206" s="1">
        <f t="shared" si="31"/>
        <v>41607</v>
      </c>
      <c r="H206">
        <f t="shared" si="32"/>
        <v>0.99952416212716333</v>
      </c>
      <c r="I206">
        <f t="shared" si="33"/>
        <v>1.0239290814141924</v>
      </c>
      <c r="J206">
        <f t="shared" si="34"/>
        <v>0.98598879845005949</v>
      </c>
      <c r="K206">
        <f t="shared" si="35"/>
        <v>0.99364979416933996</v>
      </c>
      <c r="L206">
        <f t="shared" si="36"/>
        <v>0.99628824391233062</v>
      </c>
      <c r="M206" s="8">
        <f t="shared" si="37"/>
        <v>0.99987601601461717</v>
      </c>
      <c r="N206" s="10">
        <f t="shared" si="38"/>
        <v>-1.2399167203249497E-4</v>
      </c>
      <c r="O206" s="8">
        <f t="shared" si="41"/>
        <v>2.4315399399365088E-2</v>
      </c>
      <c r="P206" s="10">
        <f t="shared" si="42"/>
        <v>-2.9918595952612349E-2</v>
      </c>
      <c r="Q206" s="8">
        <f t="shared" si="43"/>
        <v>0</v>
      </c>
      <c r="T206" s="8">
        <f t="shared" si="44"/>
        <v>2.4308413191577401E-2</v>
      </c>
      <c r="U206" s="8">
        <f>NORMSINV($T$590)*T206</f>
        <v>3.1152484981571037E-2</v>
      </c>
      <c r="V206" s="8">
        <f t="shared" si="45"/>
        <v>0.96884751501842892</v>
      </c>
      <c r="W206" s="8">
        <f t="shared" si="46"/>
        <v>0</v>
      </c>
      <c r="Z206">
        <f t="shared" si="39"/>
        <v>-1.2399167203249497E-4</v>
      </c>
      <c r="AA206">
        <f>PERCENTILE(M6:M205,1-$AD$591)</f>
        <v>0.94976008863299377</v>
      </c>
      <c r="AB206">
        <f t="shared" si="47"/>
        <v>0</v>
      </c>
      <c r="AE206">
        <f t="shared" si="40"/>
        <v>0.99987601601461717</v>
      </c>
    </row>
    <row r="207" spans="1:31" x14ac:dyDescent="0.25">
      <c r="A207" s="1">
        <v>41614</v>
      </c>
      <c r="B207">
        <v>18976.7</v>
      </c>
      <c r="C207">
        <v>4862.95</v>
      </c>
      <c r="D207">
        <v>29040.11</v>
      </c>
      <c r="E207">
        <v>36663.08</v>
      </c>
      <c r="F207">
        <v>7088.25</v>
      </c>
      <c r="G207" s="1">
        <f t="shared" si="31"/>
        <v>41614</v>
      </c>
      <c r="H207">
        <f t="shared" si="32"/>
        <v>0.93909889223475629</v>
      </c>
      <c r="I207">
        <f t="shared" si="33"/>
        <v>0.97300060625583984</v>
      </c>
      <c r="J207">
        <f t="shared" si="34"/>
        <v>1.0296385145747899</v>
      </c>
      <c r="K207">
        <f t="shared" si="35"/>
        <v>0.96243990834225657</v>
      </c>
      <c r="L207">
        <f t="shared" si="36"/>
        <v>0.95542238343058394</v>
      </c>
      <c r="M207" s="8">
        <f t="shared" si="37"/>
        <v>0.97192006096764538</v>
      </c>
      <c r="N207" s="10">
        <f t="shared" si="38"/>
        <v>-2.8481719706574444E-2</v>
      </c>
      <c r="O207" s="8">
        <f t="shared" si="41"/>
        <v>2.4295012329068926E-2</v>
      </c>
      <c r="P207" s="10">
        <f t="shared" si="42"/>
        <v>-2.9891973358816923E-2</v>
      </c>
      <c r="Q207" s="8">
        <f t="shared" si="43"/>
        <v>0</v>
      </c>
      <c r="T207" s="8">
        <f t="shared" si="44"/>
        <v>2.4287525424819247E-2</v>
      </c>
      <c r="U207" s="8">
        <f>NORMSINV($T$590)*T207</f>
        <v>3.1125716231381394E-2</v>
      </c>
      <c r="V207" s="8">
        <f t="shared" si="45"/>
        <v>0.96887428376861862</v>
      </c>
      <c r="W207" s="8">
        <f t="shared" si="46"/>
        <v>0</v>
      </c>
      <c r="Z207">
        <f t="shared" si="39"/>
        <v>-2.8481719706574444E-2</v>
      </c>
      <c r="AA207">
        <f>PERCENTILE(M7:M206,1-$AD$591)</f>
        <v>0.94976008863299377</v>
      </c>
      <c r="AB207">
        <f t="shared" si="47"/>
        <v>0</v>
      </c>
      <c r="AE207">
        <f t="shared" si="40"/>
        <v>0.97192006096764538</v>
      </c>
    </row>
    <row r="208" spans="1:31" x14ac:dyDescent="0.25">
      <c r="A208" s="1">
        <v>41621</v>
      </c>
      <c r="B208">
        <v>18532.509999999998</v>
      </c>
      <c r="C208">
        <v>4677.95</v>
      </c>
      <c r="D208">
        <v>28398.85</v>
      </c>
      <c r="E208">
        <v>35501.339999999997</v>
      </c>
      <c r="F208">
        <v>6848.06</v>
      </c>
      <c r="G208" s="1">
        <f t="shared" si="31"/>
        <v>41621</v>
      </c>
      <c r="H208">
        <f t="shared" si="32"/>
        <v>0.97659287441968301</v>
      </c>
      <c r="I208">
        <f t="shared" si="33"/>
        <v>0.96195724817240569</v>
      </c>
      <c r="J208">
        <f t="shared" si="34"/>
        <v>0.9779181277205905</v>
      </c>
      <c r="K208">
        <f t="shared" si="35"/>
        <v>0.96831308226150103</v>
      </c>
      <c r="L208">
        <f t="shared" si="36"/>
        <v>0.96611434416111175</v>
      </c>
      <c r="M208" s="8">
        <f t="shared" si="37"/>
        <v>0.97017913534705835</v>
      </c>
      <c r="N208" s="10">
        <f t="shared" si="38"/>
        <v>-3.0274548919626786E-2</v>
      </c>
      <c r="O208" s="8">
        <f t="shared" si="41"/>
        <v>2.4213352179244328E-2</v>
      </c>
      <c r="P208" s="10">
        <f t="shared" si="42"/>
        <v>-2.9785341065809854E-2</v>
      </c>
      <c r="Q208" s="8">
        <f t="shared" si="43"/>
        <v>1</v>
      </c>
      <c r="T208" s="8">
        <f t="shared" si="44"/>
        <v>2.4209153139639197E-2</v>
      </c>
      <c r="U208" s="8">
        <f>NORMSINV($T$590)*T208</f>
        <v>3.1025278106613596E-2</v>
      </c>
      <c r="V208" s="8">
        <f t="shared" si="45"/>
        <v>0.9689747218933864</v>
      </c>
      <c r="W208" s="8">
        <f t="shared" si="46"/>
        <v>0</v>
      </c>
      <c r="Z208">
        <f t="shared" si="39"/>
        <v>-3.0274548919626786E-2</v>
      </c>
      <c r="AA208">
        <f>PERCENTILE(M8:M207,1-$AD$591)</f>
        <v>0.94976008863299377</v>
      </c>
      <c r="AB208">
        <f t="shared" si="47"/>
        <v>0</v>
      </c>
      <c r="AE208">
        <f t="shared" si="40"/>
        <v>0.97017913534705835</v>
      </c>
    </row>
    <row r="209" spans="1:31" x14ac:dyDescent="0.25">
      <c r="A209" s="1">
        <v>41628</v>
      </c>
      <c r="B209">
        <v>18903.89</v>
      </c>
      <c r="C209">
        <v>4849.16</v>
      </c>
      <c r="D209">
        <v>28639.32</v>
      </c>
      <c r="E209">
        <v>37895.21</v>
      </c>
      <c r="F209">
        <v>7188.32</v>
      </c>
      <c r="G209" s="1">
        <f t="shared" si="31"/>
        <v>41628</v>
      </c>
      <c r="H209">
        <f t="shared" si="32"/>
        <v>1.0200393794472524</v>
      </c>
      <c r="I209">
        <f t="shared" si="33"/>
        <v>1.0365993651065104</v>
      </c>
      <c r="J209">
        <f t="shared" si="34"/>
        <v>1.0084675963991501</v>
      </c>
      <c r="K209">
        <f t="shared" si="35"/>
        <v>1.0674304124858387</v>
      </c>
      <c r="L209">
        <f t="shared" si="36"/>
        <v>1.0496870646577279</v>
      </c>
      <c r="M209" s="8">
        <f t="shared" si="37"/>
        <v>1.0364447636192959</v>
      </c>
      <c r="N209" s="10">
        <f t="shared" si="38"/>
        <v>3.5796360223591832E-2</v>
      </c>
      <c r="O209" s="8">
        <f t="shared" si="41"/>
        <v>2.4263934286779799E-2</v>
      </c>
      <c r="P209" s="10">
        <f t="shared" si="42"/>
        <v>-2.9851390686569008E-2</v>
      </c>
      <c r="Q209" s="8">
        <f t="shared" si="43"/>
        <v>0</v>
      </c>
      <c r="T209" s="8">
        <f t="shared" si="44"/>
        <v>2.425808723462259E-2</v>
      </c>
      <c r="U209" s="8">
        <f>NORMSINV($T$590)*T209</f>
        <v>3.1087989672648069E-2</v>
      </c>
      <c r="V209" s="8">
        <f t="shared" si="45"/>
        <v>0.96891201032735197</v>
      </c>
      <c r="W209" s="8">
        <f t="shared" si="46"/>
        <v>0</v>
      </c>
      <c r="Z209">
        <f t="shared" si="39"/>
        <v>3.5796360223591832E-2</v>
      </c>
      <c r="AA209">
        <f>PERCENTILE(M9:M208,1-$AD$591)</f>
        <v>0.94976008863299377</v>
      </c>
      <c r="AB209">
        <f t="shared" si="47"/>
        <v>0</v>
      </c>
      <c r="AE209">
        <f t="shared" si="40"/>
        <v>1.0364447636192959</v>
      </c>
    </row>
    <row r="210" spans="1:31" x14ac:dyDescent="0.25">
      <c r="A210" s="1">
        <v>41635</v>
      </c>
      <c r="B210">
        <v>19275.27</v>
      </c>
      <c r="C210">
        <v>4984.1099999999997</v>
      </c>
      <c r="D210">
        <v>28982.86</v>
      </c>
      <c r="E210">
        <v>38544.839999999997</v>
      </c>
      <c r="F210">
        <v>7295.07</v>
      </c>
      <c r="G210" s="1">
        <f t="shared" si="31"/>
        <v>41635</v>
      </c>
      <c r="H210">
        <f t="shared" si="32"/>
        <v>1.019645691971335</v>
      </c>
      <c r="I210">
        <f t="shared" si="33"/>
        <v>1.027829562233459</v>
      </c>
      <c r="J210">
        <f t="shared" si="34"/>
        <v>1.0119953965387447</v>
      </c>
      <c r="K210">
        <f t="shared" si="35"/>
        <v>1.0171427998419853</v>
      </c>
      <c r="L210">
        <f t="shared" si="36"/>
        <v>1.0148504796670155</v>
      </c>
      <c r="M210" s="8">
        <f t="shared" si="37"/>
        <v>1.0182927860505078</v>
      </c>
      <c r="N210" s="10">
        <f t="shared" si="38"/>
        <v>1.8127485863708888E-2</v>
      </c>
      <c r="O210" s="8">
        <f t="shared" si="41"/>
        <v>2.4327394068280141E-2</v>
      </c>
      <c r="P210" s="10">
        <f t="shared" si="42"/>
        <v>-2.9934259466440002E-2</v>
      </c>
      <c r="Q210" s="8">
        <f t="shared" si="43"/>
        <v>0</v>
      </c>
      <c r="T210" s="8">
        <f t="shared" si="44"/>
        <v>2.4323926236246411E-2</v>
      </c>
      <c r="U210" s="8">
        <f>NORMSINV($T$590)*T210</f>
        <v>3.117236574825297E-2</v>
      </c>
      <c r="V210" s="8">
        <f t="shared" si="45"/>
        <v>0.96882763425174701</v>
      </c>
      <c r="W210" s="8">
        <f t="shared" si="46"/>
        <v>0</v>
      </c>
      <c r="Z210">
        <f t="shared" si="39"/>
        <v>1.8127485863708888E-2</v>
      </c>
      <c r="AA210">
        <f>PERCENTILE(M10:M209,1-$AD$591)</f>
        <v>0.94976008863299377</v>
      </c>
      <c r="AB210">
        <f t="shared" si="47"/>
        <v>0</v>
      </c>
      <c r="AE210">
        <f t="shared" si="40"/>
        <v>1.0182927860505078</v>
      </c>
    </row>
    <row r="211" spans="1:31" x14ac:dyDescent="0.25">
      <c r="A211" s="1">
        <v>41642</v>
      </c>
      <c r="B211">
        <v>19078.650000000001</v>
      </c>
      <c r="C211">
        <v>4915.18</v>
      </c>
      <c r="D211">
        <v>28982.86</v>
      </c>
      <c r="E211">
        <v>38007.800000000003</v>
      </c>
      <c r="F211">
        <v>7268.38</v>
      </c>
      <c r="G211" s="1">
        <f t="shared" si="31"/>
        <v>41642</v>
      </c>
      <c r="H211">
        <f t="shared" si="32"/>
        <v>0.98979936467816021</v>
      </c>
      <c r="I211">
        <f t="shared" si="33"/>
        <v>0.98617004841385936</v>
      </c>
      <c r="J211">
        <f t="shared" si="34"/>
        <v>1</v>
      </c>
      <c r="K211">
        <f t="shared" si="35"/>
        <v>0.98606713635340049</v>
      </c>
      <c r="L211">
        <f t="shared" si="36"/>
        <v>0.9963413647847108</v>
      </c>
      <c r="M211" s="8">
        <f t="shared" si="37"/>
        <v>0.99167558284602619</v>
      </c>
      <c r="N211" s="10">
        <f t="shared" si="38"/>
        <v>-8.3592586056998562E-3</v>
      </c>
      <c r="O211" s="8">
        <f t="shared" si="41"/>
        <v>2.4285565056131723E-2</v>
      </c>
      <c r="P211" s="10">
        <f t="shared" si="42"/>
        <v>-2.9879636714407121E-2</v>
      </c>
      <c r="Q211" s="8">
        <f t="shared" si="43"/>
        <v>0</v>
      </c>
      <c r="T211" s="8">
        <f t="shared" si="44"/>
        <v>2.4281348213597172E-2</v>
      </c>
      <c r="U211" s="8">
        <f>NORMSINV($T$590)*T211</f>
        <v>3.1117799816669046E-2</v>
      </c>
      <c r="V211" s="8">
        <f t="shared" si="45"/>
        <v>0.96888220018333093</v>
      </c>
      <c r="W211" s="8">
        <f t="shared" si="46"/>
        <v>0</v>
      </c>
      <c r="Z211">
        <f t="shared" si="39"/>
        <v>-8.3592586056998562E-3</v>
      </c>
      <c r="AA211">
        <f>PERCENTILE(M11:M210,1-$AD$591)</f>
        <v>0.94976008863299377</v>
      </c>
      <c r="AB211">
        <f t="shared" si="47"/>
        <v>0</v>
      </c>
      <c r="AE211">
        <f t="shared" si="40"/>
        <v>0.99167558284602619</v>
      </c>
    </row>
    <row r="212" spans="1:31" x14ac:dyDescent="0.25">
      <c r="A212" s="1">
        <v>41649</v>
      </c>
      <c r="B212">
        <v>18321.330000000002</v>
      </c>
      <c r="C212">
        <v>4807.09</v>
      </c>
      <c r="D212">
        <v>28272.89</v>
      </c>
      <c r="E212">
        <v>37752.28</v>
      </c>
      <c r="F212">
        <v>7053.93</v>
      </c>
      <c r="G212" s="1">
        <f t="shared" si="31"/>
        <v>41649</v>
      </c>
      <c r="H212">
        <f t="shared" si="32"/>
        <v>0.96030536751814199</v>
      </c>
      <c r="I212">
        <f t="shared" si="33"/>
        <v>0.97800894372128788</v>
      </c>
      <c r="J212">
        <f t="shared" si="34"/>
        <v>0.97550379776184959</v>
      </c>
      <c r="K212">
        <f t="shared" si="35"/>
        <v>0.99327716942311828</v>
      </c>
      <c r="L212">
        <f t="shared" si="36"/>
        <v>0.97049548867835755</v>
      </c>
      <c r="M212" s="8">
        <f t="shared" si="37"/>
        <v>0.97551815342055115</v>
      </c>
      <c r="N212" s="10">
        <f t="shared" si="38"/>
        <v>-2.478650974250619E-2</v>
      </c>
      <c r="O212" s="8">
        <f t="shared" si="41"/>
        <v>2.3981409381827998E-2</v>
      </c>
      <c r="P212" s="10">
        <f t="shared" si="42"/>
        <v>-2.9482505196755517E-2</v>
      </c>
      <c r="Q212" s="8">
        <f t="shared" si="43"/>
        <v>0</v>
      </c>
      <c r="T212" s="8">
        <f t="shared" si="44"/>
        <v>2.3960793091602501E-2</v>
      </c>
      <c r="U212" s="8">
        <f>NORMSINV($T$590)*T212</f>
        <v>3.0706991898233435E-2</v>
      </c>
      <c r="V212" s="8">
        <f t="shared" si="45"/>
        <v>0.96929300810176655</v>
      </c>
      <c r="W212" s="8">
        <f t="shared" si="46"/>
        <v>0</v>
      </c>
      <c r="Z212">
        <f t="shared" si="39"/>
        <v>-2.478650974250619E-2</v>
      </c>
      <c r="AA212">
        <f>PERCENTILE(M12:M211,1-$AD$591)</f>
        <v>0.94976008863299377</v>
      </c>
      <c r="AB212">
        <f t="shared" si="47"/>
        <v>0</v>
      </c>
      <c r="AE212">
        <f t="shared" si="40"/>
        <v>0.97551815342055115</v>
      </c>
    </row>
    <row r="213" spans="1:31" x14ac:dyDescent="0.25">
      <c r="A213" s="1">
        <v>41656</v>
      </c>
      <c r="B213">
        <v>18452.41</v>
      </c>
      <c r="C213">
        <v>4501.66</v>
      </c>
      <c r="D213">
        <v>28662.23</v>
      </c>
      <c r="E213">
        <v>38202.699999999997</v>
      </c>
      <c r="F213">
        <v>7197.85</v>
      </c>
      <c r="G213" s="1">
        <f t="shared" si="31"/>
        <v>41656</v>
      </c>
      <c r="H213">
        <f t="shared" si="32"/>
        <v>1.0071545024296815</v>
      </c>
      <c r="I213">
        <f t="shared" si="33"/>
        <v>0.9364626000345323</v>
      </c>
      <c r="J213">
        <f t="shared" si="34"/>
        <v>1.0137707889076779</v>
      </c>
      <c r="K213">
        <f t="shared" si="35"/>
        <v>1.0119309350322683</v>
      </c>
      <c r="L213">
        <f t="shared" si="36"/>
        <v>1.0204028109153338</v>
      </c>
      <c r="M213" s="8">
        <f t="shared" si="37"/>
        <v>0.99794432746389872</v>
      </c>
      <c r="N213" s="10">
        <f t="shared" si="38"/>
        <v>-2.0577883309739935E-3</v>
      </c>
      <c r="O213" s="8">
        <f t="shared" si="41"/>
        <v>2.4061125508553681E-2</v>
      </c>
      <c r="P213" s="10">
        <f t="shared" si="42"/>
        <v>-2.9586580406159742E-2</v>
      </c>
      <c r="Q213" s="8">
        <f t="shared" si="43"/>
        <v>0</v>
      </c>
      <c r="T213" s="8">
        <f t="shared" si="44"/>
        <v>2.4040330529815936E-2</v>
      </c>
      <c r="U213" s="8">
        <f>NORMSINV($T$590)*T213</f>
        <v>3.0808923226695272E-2</v>
      </c>
      <c r="V213" s="8">
        <f t="shared" si="45"/>
        <v>0.96919107677330474</v>
      </c>
      <c r="W213" s="8">
        <f t="shared" si="46"/>
        <v>0</v>
      </c>
      <c r="Z213">
        <f t="shared" si="39"/>
        <v>-2.0577883309739935E-3</v>
      </c>
      <c r="AA213">
        <f>PERCENTILE(M13:M212,1-$AD$591)</f>
        <v>0.94976008863299377</v>
      </c>
      <c r="AB213">
        <f t="shared" si="47"/>
        <v>0</v>
      </c>
      <c r="AE213">
        <f t="shared" si="40"/>
        <v>0.99794432746389872</v>
      </c>
    </row>
    <row r="214" spans="1:31" x14ac:dyDescent="0.25">
      <c r="A214" s="1">
        <v>41663</v>
      </c>
      <c r="B214">
        <v>18088.310000000001</v>
      </c>
      <c r="C214">
        <v>4671.42</v>
      </c>
      <c r="D214">
        <v>28604.97</v>
      </c>
      <c r="E214">
        <v>37141.629999999997</v>
      </c>
      <c r="F214">
        <v>6865.22</v>
      </c>
      <c r="G214" s="1">
        <f t="shared" si="31"/>
        <v>41663</v>
      </c>
      <c r="H214">
        <f t="shared" si="32"/>
        <v>0.9802681600939932</v>
      </c>
      <c r="I214">
        <f t="shared" si="33"/>
        <v>1.0377105334476615</v>
      </c>
      <c r="J214">
        <f t="shared" si="34"/>
        <v>0.99800224895271583</v>
      </c>
      <c r="K214">
        <f t="shared" si="35"/>
        <v>0.972225261565282</v>
      </c>
      <c r="L214">
        <f t="shared" si="36"/>
        <v>0.9537875893495974</v>
      </c>
      <c r="M214" s="8">
        <f t="shared" si="37"/>
        <v>0.98839875868185001</v>
      </c>
      <c r="N214" s="10">
        <f t="shared" si="38"/>
        <v>-1.1669060754903279E-2</v>
      </c>
      <c r="O214" s="8">
        <f t="shared" si="41"/>
        <v>2.4063594755385505E-2</v>
      </c>
      <c r="P214" s="10">
        <f t="shared" si="42"/>
        <v>-2.9589804289209303E-2</v>
      </c>
      <c r="Q214" s="8">
        <f t="shared" si="43"/>
        <v>0</v>
      </c>
      <c r="T214" s="8">
        <f t="shared" si="44"/>
        <v>2.404305098495E-2</v>
      </c>
      <c r="U214" s="8">
        <f>NORMSINV($T$590)*T214</f>
        <v>3.0812409630231324E-2</v>
      </c>
      <c r="V214" s="8">
        <f t="shared" si="45"/>
        <v>0.96918759036976865</v>
      </c>
      <c r="W214" s="8">
        <f t="shared" si="46"/>
        <v>0</v>
      </c>
      <c r="Z214">
        <f t="shared" si="39"/>
        <v>-1.1669060754903279E-2</v>
      </c>
      <c r="AA214">
        <f>PERCENTILE(M14:M213,1-$AD$591)</f>
        <v>0.94976008863299377</v>
      </c>
      <c r="AB214">
        <f t="shared" si="47"/>
        <v>0</v>
      </c>
      <c r="AE214">
        <f t="shared" si="40"/>
        <v>0.98839875868185001</v>
      </c>
    </row>
    <row r="215" spans="1:31" x14ac:dyDescent="0.25">
      <c r="A215" s="1">
        <v>41670</v>
      </c>
      <c r="B215">
        <v>19246.14</v>
      </c>
      <c r="C215">
        <v>4569.13</v>
      </c>
      <c r="D215">
        <v>27940.799999999999</v>
      </c>
      <c r="E215">
        <v>36673.89</v>
      </c>
      <c r="F215">
        <v>6938.61</v>
      </c>
      <c r="G215" s="1">
        <f t="shared" si="31"/>
        <v>41670</v>
      </c>
      <c r="H215">
        <f t="shared" si="32"/>
        <v>1.0640098494552559</v>
      </c>
      <c r="I215">
        <f t="shared" si="33"/>
        <v>0.97810301792602683</v>
      </c>
      <c r="J215">
        <f t="shared" si="34"/>
        <v>0.97678130758396176</v>
      </c>
      <c r="K215">
        <f t="shared" si="35"/>
        <v>0.9874065839329077</v>
      </c>
      <c r="L215">
        <f t="shared" si="36"/>
        <v>1.0106901162672135</v>
      </c>
      <c r="M215" s="8">
        <f t="shared" si="37"/>
        <v>1.0033981750330732</v>
      </c>
      <c r="N215" s="10">
        <f t="shared" si="38"/>
        <v>3.3924142832971373E-3</v>
      </c>
      <c r="O215" s="8">
        <f t="shared" si="41"/>
        <v>2.40725004465751E-2</v>
      </c>
      <c r="P215" s="10">
        <f t="shared" si="42"/>
        <v>-2.9601431734295056E-2</v>
      </c>
      <c r="Q215" s="8">
        <f t="shared" si="43"/>
        <v>0</v>
      </c>
      <c r="T215" s="8">
        <f t="shared" si="44"/>
        <v>2.4053096562168062E-2</v>
      </c>
      <c r="U215" s="8">
        <f>NORMSINV($T$590)*T215</f>
        <v>3.082528355544193E-2</v>
      </c>
      <c r="V215" s="8">
        <f t="shared" si="45"/>
        <v>0.9691747164445581</v>
      </c>
      <c r="W215" s="8">
        <f t="shared" si="46"/>
        <v>0</v>
      </c>
      <c r="Z215">
        <f t="shared" si="39"/>
        <v>3.3924142832971373E-3</v>
      </c>
      <c r="AA215">
        <f>PERCENTILE(M15:M214,1-$AD$591)</f>
        <v>0.94976008863299377</v>
      </c>
      <c r="AB215">
        <f t="shared" si="47"/>
        <v>0</v>
      </c>
      <c r="AE215">
        <f t="shared" si="40"/>
        <v>1.0033981750330732</v>
      </c>
    </row>
    <row r="216" spans="1:31" x14ac:dyDescent="0.25">
      <c r="A216" s="1">
        <v>41677</v>
      </c>
      <c r="B216">
        <v>19544.7</v>
      </c>
      <c r="C216">
        <v>4632.97</v>
      </c>
      <c r="D216">
        <v>28284.34</v>
      </c>
      <c r="E216">
        <v>37397.14</v>
      </c>
      <c r="F216">
        <v>6741.32</v>
      </c>
      <c r="G216" s="1">
        <f t="shared" si="31"/>
        <v>41677</v>
      </c>
      <c r="H216">
        <f t="shared" si="32"/>
        <v>1.0155127209923653</v>
      </c>
      <c r="I216">
        <f t="shared" si="33"/>
        <v>1.0139720253089757</v>
      </c>
      <c r="J216">
        <f t="shared" si="34"/>
        <v>1.0122952814522133</v>
      </c>
      <c r="K216">
        <f t="shared" si="35"/>
        <v>1.0197211149403567</v>
      </c>
      <c r="L216">
        <f t="shared" si="36"/>
        <v>0.97156635118561208</v>
      </c>
      <c r="M216" s="8">
        <f t="shared" si="37"/>
        <v>1.0066134987759046</v>
      </c>
      <c r="N216" s="10">
        <f t="shared" si="38"/>
        <v>6.5917255383405931E-3</v>
      </c>
      <c r="O216" s="8">
        <f t="shared" si="41"/>
        <v>2.4070155460694027E-2</v>
      </c>
      <c r="P216" s="10">
        <f t="shared" si="42"/>
        <v>-2.9598370067043796E-2</v>
      </c>
      <c r="Q216" s="8">
        <f t="shared" si="43"/>
        <v>0</v>
      </c>
      <c r="T216" s="8">
        <f t="shared" si="44"/>
        <v>2.4050974879902084E-2</v>
      </c>
      <c r="U216" s="8">
        <f>NORMSINV($T$590)*T216</f>
        <v>3.082256451021238E-2</v>
      </c>
      <c r="V216" s="8">
        <f t="shared" si="45"/>
        <v>0.96917743548978763</v>
      </c>
      <c r="W216" s="8">
        <f t="shared" si="46"/>
        <v>0</v>
      </c>
      <c r="Z216">
        <f t="shared" si="39"/>
        <v>6.5917255383405931E-3</v>
      </c>
      <c r="AA216">
        <f>PERCENTILE(M16:M215,1-$AD$591)</f>
        <v>0.94976008863299377</v>
      </c>
      <c r="AB216">
        <f t="shared" si="47"/>
        <v>0</v>
      </c>
      <c r="AE216">
        <f t="shared" si="40"/>
        <v>1.0066134987759046</v>
      </c>
    </row>
    <row r="217" spans="1:31" x14ac:dyDescent="0.25">
      <c r="A217" s="1">
        <v>41684</v>
      </c>
      <c r="B217">
        <v>19632.080000000002</v>
      </c>
      <c r="C217">
        <v>4704.79</v>
      </c>
      <c r="D217">
        <v>28158.38</v>
      </c>
      <c r="E217">
        <v>38492.86</v>
      </c>
      <c r="F217">
        <v>6978.64</v>
      </c>
      <c r="G217" s="1">
        <f t="shared" si="31"/>
        <v>41684</v>
      </c>
      <c r="H217">
        <f t="shared" si="32"/>
        <v>1.0044707772439587</v>
      </c>
      <c r="I217">
        <f t="shared" si="33"/>
        <v>1.015501935043827</v>
      </c>
      <c r="J217">
        <f t="shared" si="34"/>
        <v>0.99554665231714801</v>
      </c>
      <c r="K217">
        <f t="shared" si="35"/>
        <v>1.0292995667583136</v>
      </c>
      <c r="L217">
        <f t="shared" si="36"/>
        <v>1.0352037879821756</v>
      </c>
      <c r="M217" s="8">
        <f t="shared" si="37"/>
        <v>1.0160045438690846</v>
      </c>
      <c r="N217" s="10">
        <f t="shared" si="38"/>
        <v>1.5877821458380497E-2</v>
      </c>
      <c r="O217" s="8">
        <f t="shared" si="41"/>
        <v>2.406978506964285E-2</v>
      </c>
      <c r="P217" s="10">
        <f t="shared" si="42"/>
        <v>-2.959788647651071E-2</v>
      </c>
      <c r="Q217" s="8">
        <f t="shared" si="43"/>
        <v>0</v>
      </c>
      <c r="T217" s="8">
        <f t="shared" si="44"/>
        <v>2.4050626159151576E-2</v>
      </c>
      <c r="U217" s="8">
        <f>NORMSINV($T$590)*T217</f>
        <v>3.0822117606588626E-2</v>
      </c>
      <c r="V217" s="8">
        <f t="shared" si="45"/>
        <v>0.96917788239341141</v>
      </c>
      <c r="W217" s="8">
        <f t="shared" si="46"/>
        <v>0</v>
      </c>
      <c r="Z217">
        <f t="shared" si="39"/>
        <v>1.5877821458380497E-2</v>
      </c>
      <c r="AA217">
        <f>PERCENTILE(M17:M216,1-$AD$591)</f>
        <v>0.94976008863299377</v>
      </c>
      <c r="AB217">
        <f t="shared" si="47"/>
        <v>0</v>
      </c>
      <c r="AE217">
        <f t="shared" si="40"/>
        <v>1.0160045438690846</v>
      </c>
    </row>
    <row r="218" spans="1:31" x14ac:dyDescent="0.25">
      <c r="A218" s="1">
        <v>41691</v>
      </c>
      <c r="B218">
        <v>20018.02</v>
      </c>
      <c r="C218">
        <v>4710.59</v>
      </c>
      <c r="D218">
        <v>27952.25</v>
      </c>
      <c r="E218">
        <v>39497.629999999997</v>
      </c>
      <c r="F218">
        <v>7052.98</v>
      </c>
      <c r="G218" s="1">
        <f t="shared" si="31"/>
        <v>41691</v>
      </c>
      <c r="H218">
        <f t="shared" si="32"/>
        <v>1.0196586403478387</v>
      </c>
      <c r="I218">
        <f t="shared" si="33"/>
        <v>1.0012327861604875</v>
      </c>
      <c r="J218">
        <f t="shared" si="34"/>
        <v>0.99267962148390632</v>
      </c>
      <c r="K218">
        <f t="shared" si="35"/>
        <v>1.0261027629539607</v>
      </c>
      <c r="L218">
        <f t="shared" si="36"/>
        <v>1.0106525053592104</v>
      </c>
      <c r="M218" s="8">
        <f t="shared" si="37"/>
        <v>1.0100652632610807</v>
      </c>
      <c r="N218" s="10">
        <f t="shared" si="38"/>
        <v>1.0014945855752754E-2</v>
      </c>
      <c r="O218" s="8">
        <f t="shared" si="41"/>
        <v>2.4029803175576254E-2</v>
      </c>
      <c r="P218" s="10">
        <f t="shared" si="42"/>
        <v>-2.9545686061255291E-2</v>
      </c>
      <c r="Q218" s="8">
        <f t="shared" si="43"/>
        <v>0</v>
      </c>
      <c r="T218" s="8">
        <f t="shared" si="44"/>
        <v>2.4009776539737921E-2</v>
      </c>
      <c r="U218" s="8">
        <f>NORMSINV($T$590)*T218</f>
        <v>3.0769766712877157E-2</v>
      </c>
      <c r="V218" s="8">
        <f t="shared" si="45"/>
        <v>0.96923023328712288</v>
      </c>
      <c r="W218" s="8">
        <f t="shared" si="46"/>
        <v>0</v>
      </c>
      <c r="Z218">
        <f t="shared" si="39"/>
        <v>1.0014945855752754E-2</v>
      </c>
      <c r="AA218">
        <f>PERCENTILE(M18:M217,1-$AD$591)</f>
        <v>0.94976008863299377</v>
      </c>
      <c r="AB218">
        <f t="shared" si="47"/>
        <v>0</v>
      </c>
      <c r="AE218">
        <f t="shared" si="40"/>
        <v>1.0100652632610807</v>
      </c>
    </row>
    <row r="219" spans="1:31" x14ac:dyDescent="0.25">
      <c r="A219" s="1">
        <v>41698</v>
      </c>
      <c r="B219">
        <v>19639.36</v>
      </c>
      <c r="C219">
        <v>4574.2</v>
      </c>
      <c r="D219">
        <v>28112.57</v>
      </c>
      <c r="E219">
        <v>40736.26</v>
      </c>
      <c r="F219">
        <v>7179.74</v>
      </c>
      <c r="G219" s="1">
        <f t="shared" si="31"/>
        <v>41698</v>
      </c>
      <c r="H219">
        <f t="shared" si="32"/>
        <v>0.98108404327700738</v>
      </c>
      <c r="I219">
        <f t="shared" si="33"/>
        <v>0.97104608976794837</v>
      </c>
      <c r="J219">
        <f t="shared" si="34"/>
        <v>1.0057354953536835</v>
      </c>
      <c r="K219">
        <f t="shared" si="35"/>
        <v>1.0313596030951733</v>
      </c>
      <c r="L219">
        <f t="shared" si="36"/>
        <v>1.0179725449384516</v>
      </c>
      <c r="M219" s="8">
        <f t="shared" si="37"/>
        <v>1.0014395552864528</v>
      </c>
      <c r="N219" s="10">
        <f t="shared" si="38"/>
        <v>1.4385201200751449E-3</v>
      </c>
      <c r="O219" s="8">
        <f t="shared" si="41"/>
        <v>2.4028572498717902E-2</v>
      </c>
      <c r="P219" s="10">
        <f t="shared" si="42"/>
        <v>-2.9544079313235393E-2</v>
      </c>
      <c r="Q219" s="8">
        <f t="shared" si="43"/>
        <v>0</v>
      </c>
      <c r="T219" s="8">
        <f t="shared" si="44"/>
        <v>2.4008571233835645E-2</v>
      </c>
      <c r="U219" s="8">
        <f>NORMSINV($T$590)*T219</f>
        <v>3.0768222051211134E-2</v>
      </c>
      <c r="V219" s="8">
        <f t="shared" si="45"/>
        <v>0.9692317779487889</v>
      </c>
      <c r="W219" s="8">
        <f t="shared" si="46"/>
        <v>0</v>
      </c>
      <c r="Z219">
        <f t="shared" si="39"/>
        <v>1.4385201200751449E-3</v>
      </c>
      <c r="AA219">
        <f>PERCENTILE(M19:M218,1-$AD$591)</f>
        <v>0.94976008863299377</v>
      </c>
      <c r="AB219">
        <f t="shared" si="47"/>
        <v>0</v>
      </c>
      <c r="AE219">
        <f t="shared" si="40"/>
        <v>1.0014395552864528</v>
      </c>
    </row>
    <row r="220" spans="1:31" x14ac:dyDescent="0.25">
      <c r="A220" s="1">
        <v>41705</v>
      </c>
      <c r="B220">
        <v>19173.32</v>
      </c>
      <c r="C220">
        <v>4759.93</v>
      </c>
      <c r="D220">
        <v>27597.27</v>
      </c>
      <c r="E220">
        <v>39965.370000000003</v>
      </c>
      <c r="F220">
        <v>7138.76</v>
      </c>
      <c r="G220" s="1">
        <f t="shared" si="31"/>
        <v>41705</v>
      </c>
      <c r="H220">
        <f t="shared" si="32"/>
        <v>0.97627010248806478</v>
      </c>
      <c r="I220">
        <f t="shared" si="33"/>
        <v>1.0406038214332562</v>
      </c>
      <c r="J220">
        <f t="shared" si="34"/>
        <v>0.98167012123046737</v>
      </c>
      <c r="K220">
        <f t="shared" si="35"/>
        <v>0.98107607325758428</v>
      </c>
      <c r="L220">
        <f t="shared" si="36"/>
        <v>0.99429227242212115</v>
      </c>
      <c r="M220" s="8">
        <f t="shared" si="37"/>
        <v>0.99478247816629872</v>
      </c>
      <c r="N220" s="10">
        <f t="shared" si="38"/>
        <v>-5.2311806315091117E-3</v>
      </c>
      <c r="O220" s="8">
        <f t="shared" si="41"/>
        <v>2.3857391503920543E-2</v>
      </c>
      <c r="P220" s="10">
        <f t="shared" si="42"/>
        <v>-2.9320603457883957E-2</v>
      </c>
      <c r="Q220" s="8">
        <f t="shared" si="43"/>
        <v>0</v>
      </c>
      <c r="T220" s="8">
        <f t="shared" si="44"/>
        <v>2.3840758026431336E-2</v>
      </c>
      <c r="U220" s="8">
        <f>NORMSINV($T$590)*T220</f>
        <v>3.0553160772543081E-2</v>
      </c>
      <c r="V220" s="8">
        <f t="shared" si="45"/>
        <v>0.96944683922745689</v>
      </c>
      <c r="W220" s="8">
        <f t="shared" si="46"/>
        <v>0</v>
      </c>
      <c r="Z220">
        <f t="shared" si="39"/>
        <v>-5.2311806315091117E-3</v>
      </c>
      <c r="AA220">
        <f>PERCENTILE(M20:M219,1-$AD$591)</f>
        <v>0.94976008863299377</v>
      </c>
      <c r="AB220">
        <f t="shared" si="47"/>
        <v>0</v>
      </c>
      <c r="AE220">
        <f t="shared" si="40"/>
        <v>0.99478247816629872</v>
      </c>
    </row>
    <row r="221" spans="1:31" x14ac:dyDescent="0.25">
      <c r="A221" s="1">
        <v>41712</v>
      </c>
      <c r="B221">
        <v>18459.689999999999</v>
      </c>
      <c r="C221">
        <v>4687.38</v>
      </c>
      <c r="D221">
        <v>26749.88</v>
      </c>
      <c r="E221">
        <v>39844.1</v>
      </c>
      <c r="F221">
        <v>6795.64</v>
      </c>
      <c r="G221" s="1">
        <f t="shared" si="31"/>
        <v>41712</v>
      </c>
      <c r="H221">
        <f t="shared" si="32"/>
        <v>0.96278005061199623</v>
      </c>
      <c r="I221">
        <f t="shared" si="33"/>
        <v>0.98475817921692121</v>
      </c>
      <c r="J221">
        <f t="shared" si="34"/>
        <v>0.96929442658639786</v>
      </c>
      <c r="K221">
        <f t="shared" si="35"/>
        <v>0.99696562298810187</v>
      </c>
      <c r="L221">
        <f t="shared" si="36"/>
        <v>0.95193563027752726</v>
      </c>
      <c r="M221" s="8">
        <f t="shared" si="37"/>
        <v>0.97314678193618898</v>
      </c>
      <c r="N221" s="10">
        <f t="shared" si="38"/>
        <v>-2.7220353151829614E-2</v>
      </c>
      <c r="O221" s="8">
        <f t="shared" si="41"/>
        <v>2.3139033491630514E-2</v>
      </c>
      <c r="P221" s="10">
        <f t="shared" si="42"/>
        <v>-2.8383110493389891E-2</v>
      </c>
      <c r="Q221" s="8">
        <f t="shared" si="43"/>
        <v>0</v>
      </c>
      <c r="T221" s="8">
        <f t="shared" si="44"/>
        <v>2.317109983746166E-2</v>
      </c>
      <c r="U221" s="8">
        <f>NORMSINV($T$590)*T221</f>
        <v>2.969495927208923E-2</v>
      </c>
      <c r="V221" s="8">
        <f t="shared" si="45"/>
        <v>0.97030504072791079</v>
      </c>
      <c r="W221" s="8">
        <f t="shared" si="46"/>
        <v>0</v>
      </c>
      <c r="Z221">
        <f t="shared" si="39"/>
        <v>-2.7220353151829614E-2</v>
      </c>
      <c r="AA221">
        <f>PERCENTILE(M21:M220,1-$AD$591)</f>
        <v>0.95246770161539673</v>
      </c>
      <c r="AB221">
        <f t="shared" si="47"/>
        <v>0</v>
      </c>
      <c r="AE221">
        <f t="shared" si="40"/>
        <v>0.97314678193618898</v>
      </c>
    </row>
    <row r="222" spans="1:31" x14ac:dyDescent="0.25">
      <c r="A222" s="1">
        <v>41719</v>
      </c>
      <c r="B222">
        <v>18780.09</v>
      </c>
      <c r="C222">
        <v>4873.83</v>
      </c>
      <c r="D222">
        <v>26429.25</v>
      </c>
      <c r="E222">
        <v>41199.660000000003</v>
      </c>
      <c r="F222">
        <v>7101.59</v>
      </c>
      <c r="G222" s="1">
        <f t="shared" si="31"/>
        <v>41719</v>
      </c>
      <c r="H222">
        <f t="shared" si="32"/>
        <v>1.0173567378433765</v>
      </c>
      <c r="I222">
        <f t="shared" si="33"/>
        <v>1.0397770182916681</v>
      </c>
      <c r="J222">
        <f t="shared" si="34"/>
        <v>0.98801377800573309</v>
      </c>
      <c r="K222">
        <f t="shared" si="35"/>
        <v>1.0340215991828152</v>
      </c>
      <c r="L222">
        <f t="shared" si="36"/>
        <v>1.0450215137941385</v>
      </c>
      <c r="M222" s="8">
        <f t="shared" si="37"/>
        <v>1.0248381294235465</v>
      </c>
      <c r="N222" s="10">
        <f t="shared" si="38"/>
        <v>2.4534677605685149E-2</v>
      </c>
      <c r="O222" s="8">
        <f t="shared" si="41"/>
        <v>2.3028667706424269E-2</v>
      </c>
      <c r="P222" s="10">
        <f t="shared" si="42"/>
        <v>-2.8239123381279322E-2</v>
      </c>
      <c r="Q222" s="8">
        <f t="shared" si="43"/>
        <v>0</v>
      </c>
      <c r="T222" s="8">
        <f t="shared" si="44"/>
        <v>2.3051823735188038E-2</v>
      </c>
      <c r="U222" s="8">
        <f>NORMSINV($T$590)*T222</f>
        <v>2.9542100796488412E-2</v>
      </c>
      <c r="V222" s="8">
        <f t="shared" si="45"/>
        <v>0.97045789920351155</v>
      </c>
      <c r="W222" s="8">
        <f t="shared" si="46"/>
        <v>0</v>
      </c>
      <c r="Z222">
        <f t="shared" si="39"/>
        <v>2.4534677605685149E-2</v>
      </c>
      <c r="AA222">
        <f>PERCENTILE(M22:M221,1-$AD$591)</f>
        <v>0.95246770161539673</v>
      </c>
      <c r="AB222">
        <f t="shared" si="47"/>
        <v>0</v>
      </c>
      <c r="AE222">
        <f t="shared" si="40"/>
        <v>1.0248381294235465</v>
      </c>
    </row>
    <row r="223" spans="1:31" x14ac:dyDescent="0.25">
      <c r="A223" s="1">
        <v>41726</v>
      </c>
      <c r="B223">
        <v>19479.16</v>
      </c>
      <c r="C223">
        <v>4871.6499999999996</v>
      </c>
      <c r="D223">
        <v>27471.31</v>
      </c>
      <c r="E223">
        <v>42132.23</v>
      </c>
      <c r="F223">
        <v>7224.54</v>
      </c>
      <c r="G223" s="1">
        <f t="shared" si="31"/>
        <v>41726</v>
      </c>
      <c r="H223">
        <f t="shared" si="32"/>
        <v>1.0372239962641285</v>
      </c>
      <c r="I223">
        <f t="shared" si="33"/>
        <v>0.99955271316397976</v>
      </c>
      <c r="J223">
        <f t="shared" si="34"/>
        <v>1.0394282849494405</v>
      </c>
      <c r="K223">
        <f t="shared" si="35"/>
        <v>1.0226353809715905</v>
      </c>
      <c r="L223">
        <f t="shared" si="36"/>
        <v>1.0173130242663966</v>
      </c>
      <c r="M223" s="8">
        <f t="shared" si="37"/>
        <v>1.023230679923107</v>
      </c>
      <c r="N223" s="10">
        <f t="shared" si="38"/>
        <v>2.2964955120610021E-2</v>
      </c>
      <c r="O223" s="8">
        <f t="shared" si="41"/>
        <v>2.2962493367672688E-2</v>
      </c>
      <c r="P223" s="10">
        <f t="shared" si="42"/>
        <v>-2.8152795836517107E-2</v>
      </c>
      <c r="Q223" s="8">
        <f t="shared" si="43"/>
        <v>0</v>
      </c>
      <c r="T223" s="8">
        <f t="shared" si="44"/>
        <v>2.2986996862860765E-2</v>
      </c>
      <c r="U223" s="8">
        <f>NORMSINV($T$590)*T223</f>
        <v>2.9459021816768037E-2</v>
      </c>
      <c r="V223" s="8">
        <f t="shared" si="45"/>
        <v>0.97054097818323193</v>
      </c>
      <c r="W223" s="8">
        <f t="shared" si="46"/>
        <v>0</v>
      </c>
      <c r="Z223">
        <f t="shared" si="39"/>
        <v>2.2964955120610021E-2</v>
      </c>
      <c r="AA223">
        <f>PERCENTILE(M23:M222,1-$AD$591)</f>
        <v>0.95246770161539673</v>
      </c>
      <c r="AB223">
        <f t="shared" si="47"/>
        <v>0</v>
      </c>
      <c r="AE223">
        <f t="shared" si="40"/>
        <v>1.023230679923107</v>
      </c>
    </row>
    <row r="224" spans="1:31" x14ac:dyDescent="0.25">
      <c r="A224" s="1">
        <v>41733</v>
      </c>
      <c r="B224">
        <v>19464.59</v>
      </c>
      <c r="C224">
        <v>4885.4399999999996</v>
      </c>
      <c r="D224">
        <v>27379.7</v>
      </c>
      <c r="E224">
        <v>42706.8</v>
      </c>
      <c r="F224">
        <v>7229.3</v>
      </c>
      <c r="G224" s="1">
        <f t="shared" si="31"/>
        <v>41733</v>
      </c>
      <c r="H224">
        <f t="shared" si="32"/>
        <v>0.99925202113438161</v>
      </c>
      <c r="I224">
        <f t="shared" si="33"/>
        <v>1.0028306631223507</v>
      </c>
      <c r="J224">
        <f t="shared" si="34"/>
        <v>0.99666524821713998</v>
      </c>
      <c r="K224">
        <f t="shared" si="35"/>
        <v>1.0136373033186232</v>
      </c>
      <c r="L224">
        <f t="shared" si="36"/>
        <v>1.0006588654779405</v>
      </c>
      <c r="M224" s="8">
        <f t="shared" si="37"/>
        <v>1.0026088202540873</v>
      </c>
      <c r="N224" s="10">
        <f t="shared" si="38"/>
        <v>2.6054231894661805E-3</v>
      </c>
      <c r="O224" s="8">
        <f t="shared" si="41"/>
        <v>2.2904002743153885E-2</v>
      </c>
      <c r="P224" s="10">
        <f t="shared" si="42"/>
        <v>-2.8076495705094351E-2</v>
      </c>
      <c r="Q224" s="8">
        <f t="shared" si="43"/>
        <v>0</v>
      </c>
      <c r="T224" s="8">
        <f t="shared" si="44"/>
        <v>2.2926523577629324E-2</v>
      </c>
      <c r="U224" s="8">
        <f>NORMSINV($T$590)*T224</f>
        <v>2.9381522183406058E-2</v>
      </c>
      <c r="V224" s="8">
        <f t="shared" si="45"/>
        <v>0.97061847781659394</v>
      </c>
      <c r="W224" s="8">
        <f t="shared" si="46"/>
        <v>0</v>
      </c>
      <c r="Z224">
        <f t="shared" si="39"/>
        <v>2.6054231894661805E-3</v>
      </c>
      <c r="AA224">
        <f>PERCENTILE(M24:M223,1-$AD$591)</f>
        <v>0.95246770161539673</v>
      </c>
      <c r="AB224">
        <f t="shared" si="47"/>
        <v>0</v>
      </c>
      <c r="AE224">
        <f t="shared" si="40"/>
        <v>1.0026088202540873</v>
      </c>
    </row>
    <row r="225" spans="1:31" x14ac:dyDescent="0.25">
      <c r="A225" s="1">
        <v>41740</v>
      </c>
      <c r="B225">
        <v>20564.169999999998</v>
      </c>
      <c r="C225">
        <v>4609.03</v>
      </c>
      <c r="D225">
        <v>26898.75</v>
      </c>
      <c r="E225">
        <v>41864.68</v>
      </c>
      <c r="F225">
        <v>7090.15</v>
      </c>
      <c r="G225" s="1">
        <f t="shared" si="31"/>
        <v>41740</v>
      </c>
      <c r="H225">
        <f t="shared" si="32"/>
        <v>1.0564913003561851</v>
      </c>
      <c r="I225">
        <f t="shared" si="33"/>
        <v>0.94342167747429095</v>
      </c>
      <c r="J225">
        <f t="shared" si="34"/>
        <v>0.98243406611467621</v>
      </c>
      <c r="K225">
        <f t="shared" si="35"/>
        <v>0.98028136034542501</v>
      </c>
      <c r="L225">
        <f t="shared" si="36"/>
        <v>0.9807519400218554</v>
      </c>
      <c r="M225" s="8">
        <f t="shared" si="37"/>
        <v>0.9886760688624866</v>
      </c>
      <c r="N225" s="10">
        <f t="shared" si="38"/>
        <v>-1.1388535022046117E-2</v>
      </c>
      <c r="O225" s="8">
        <f t="shared" si="41"/>
        <v>2.2898823112745693E-2</v>
      </c>
      <c r="P225" s="10">
        <f t="shared" si="42"/>
        <v>-2.8069739120781E-2</v>
      </c>
      <c r="Q225" s="8">
        <f t="shared" si="43"/>
        <v>0</v>
      </c>
      <c r="T225" s="8">
        <f t="shared" si="44"/>
        <v>2.2921715507436762E-2</v>
      </c>
      <c r="U225" s="8">
        <f>NORMSINV($T$590)*T225</f>
        <v>2.9375360393523529E-2</v>
      </c>
      <c r="V225" s="8">
        <f t="shared" si="45"/>
        <v>0.97062463960647649</v>
      </c>
      <c r="W225" s="8">
        <f t="shared" si="46"/>
        <v>0</v>
      </c>
      <c r="Z225">
        <f t="shared" si="39"/>
        <v>-1.1388535022046117E-2</v>
      </c>
      <c r="AA225">
        <f>PERCENTILE(M25:M224,1-$AD$591)</f>
        <v>0.95246770161539673</v>
      </c>
      <c r="AB225">
        <f t="shared" si="47"/>
        <v>0</v>
      </c>
      <c r="AE225">
        <f t="shared" si="40"/>
        <v>0.9886760688624866</v>
      </c>
    </row>
    <row r="226" spans="1:31" x14ac:dyDescent="0.25">
      <c r="A226" s="1">
        <v>41747</v>
      </c>
      <c r="B226">
        <v>21060.41</v>
      </c>
      <c r="C226">
        <v>4286.18</v>
      </c>
      <c r="D226">
        <v>27791.94</v>
      </c>
      <c r="E226">
        <v>43228.74</v>
      </c>
      <c r="F226">
        <v>7194.04</v>
      </c>
      <c r="G226" s="1">
        <f t="shared" si="31"/>
        <v>41747</v>
      </c>
      <c r="H226">
        <f t="shared" si="32"/>
        <v>1.024131292437283</v>
      </c>
      <c r="I226">
        <f t="shared" si="33"/>
        <v>0.92995272324111589</v>
      </c>
      <c r="J226">
        <f t="shared" si="34"/>
        <v>1.0332056322319809</v>
      </c>
      <c r="K226">
        <f t="shared" si="35"/>
        <v>1.0325825970722815</v>
      </c>
      <c r="L226">
        <f t="shared" si="36"/>
        <v>1.0146527224388766</v>
      </c>
      <c r="M226" s="8">
        <f t="shared" si="37"/>
        <v>1.0069049934843077</v>
      </c>
      <c r="N226" s="10">
        <f t="shared" si="38"/>
        <v>6.8812631925116736E-3</v>
      </c>
      <c r="O226" s="8">
        <f t="shared" si="41"/>
        <v>2.2869237873623036E-2</v>
      </c>
      <c r="P226" s="10">
        <f t="shared" si="42"/>
        <v>-2.8031147081752111E-2</v>
      </c>
      <c r="Q226" s="8">
        <f t="shared" si="43"/>
        <v>0</v>
      </c>
      <c r="T226" s="8">
        <f t="shared" si="44"/>
        <v>2.2892557192509728E-2</v>
      </c>
      <c r="U226" s="8">
        <f>NORMSINV($T$590)*T226</f>
        <v>2.9337992509380149E-2</v>
      </c>
      <c r="V226" s="8">
        <f t="shared" si="45"/>
        <v>0.97066200749061982</v>
      </c>
      <c r="W226" s="8">
        <f t="shared" si="46"/>
        <v>0</v>
      </c>
      <c r="Z226">
        <f t="shared" si="39"/>
        <v>6.8812631925116736E-3</v>
      </c>
      <c r="AA226">
        <f>PERCENTILE(M26:M225,1-$AD$591)</f>
        <v>0.95246770161539673</v>
      </c>
      <c r="AB226">
        <f t="shared" si="47"/>
        <v>0</v>
      </c>
      <c r="AE226">
        <f t="shared" si="40"/>
        <v>1.0069049934843077</v>
      </c>
    </row>
    <row r="227" spans="1:31" x14ac:dyDescent="0.25">
      <c r="A227" s="1">
        <v>41754</v>
      </c>
      <c r="B227">
        <v>20949.72</v>
      </c>
      <c r="C227">
        <v>4361.6400000000003</v>
      </c>
      <c r="D227">
        <v>27975.16</v>
      </c>
      <c r="E227">
        <v>43540.15</v>
      </c>
      <c r="F227">
        <v>7258.85</v>
      </c>
      <c r="G227" s="1">
        <f t="shared" si="31"/>
        <v>41754</v>
      </c>
      <c r="H227">
        <f t="shared" si="32"/>
        <v>0.99474416689893508</v>
      </c>
      <c r="I227">
        <f t="shared" si="33"/>
        <v>1.0176054202110036</v>
      </c>
      <c r="J227">
        <f t="shared" si="34"/>
        <v>1.0065925588497961</v>
      </c>
      <c r="K227">
        <f t="shared" si="35"/>
        <v>1.0072037723051841</v>
      </c>
      <c r="L227">
        <f t="shared" si="36"/>
        <v>1.0090088462115863</v>
      </c>
      <c r="M227" s="8">
        <f t="shared" si="37"/>
        <v>1.0070309528953012</v>
      </c>
      <c r="N227" s="10">
        <f t="shared" si="38"/>
        <v>7.0063509952137844E-3</v>
      </c>
      <c r="O227" s="8">
        <f t="shared" si="41"/>
        <v>2.28278303011797E-2</v>
      </c>
      <c r="P227" s="10">
        <f t="shared" si="42"/>
        <v>-2.7977135040131506E-2</v>
      </c>
      <c r="Q227" s="8">
        <f t="shared" si="43"/>
        <v>0</v>
      </c>
      <c r="T227" s="8">
        <f t="shared" si="44"/>
        <v>2.2851004878875425E-2</v>
      </c>
      <c r="U227" s="8">
        <f>NORMSINV($T$590)*T227</f>
        <v>2.9284741076790109E-2</v>
      </c>
      <c r="V227" s="8">
        <f t="shared" si="45"/>
        <v>0.97071525892320987</v>
      </c>
      <c r="W227" s="8">
        <f t="shared" si="46"/>
        <v>0</v>
      </c>
      <c r="Z227">
        <f t="shared" si="39"/>
        <v>7.0063509952137844E-3</v>
      </c>
      <c r="AA227">
        <f>PERCENTILE(M27:M226,1-$AD$591)</f>
        <v>0.95246770161539673</v>
      </c>
      <c r="AB227">
        <f t="shared" si="47"/>
        <v>0</v>
      </c>
      <c r="AE227">
        <f t="shared" si="40"/>
        <v>1.0070309528953012</v>
      </c>
    </row>
    <row r="228" spans="1:31" x14ac:dyDescent="0.25">
      <c r="A228" s="1">
        <v>41761</v>
      </c>
      <c r="B228">
        <v>20780</v>
      </c>
      <c r="C228">
        <v>4290.54</v>
      </c>
      <c r="D228">
        <v>29004.16</v>
      </c>
      <c r="E228">
        <v>44605.95</v>
      </c>
      <c r="F228">
        <v>7398.96</v>
      </c>
      <c r="G228" s="1">
        <f t="shared" si="31"/>
        <v>41761</v>
      </c>
      <c r="H228">
        <f t="shared" si="32"/>
        <v>0.99189869840742495</v>
      </c>
      <c r="I228">
        <f t="shared" si="33"/>
        <v>0.98369879219743028</v>
      </c>
      <c r="J228">
        <f t="shared" si="34"/>
        <v>1.0367826314487567</v>
      </c>
      <c r="K228">
        <f t="shared" si="35"/>
        <v>1.0244785559994625</v>
      </c>
      <c r="L228">
        <f t="shared" si="36"/>
        <v>1.0193019555439222</v>
      </c>
      <c r="M228" s="8">
        <f t="shared" si="37"/>
        <v>1.0112321267193993</v>
      </c>
      <c r="N228" s="10">
        <f t="shared" si="38"/>
        <v>1.116951479125396E-2</v>
      </c>
      <c r="O228" s="8">
        <f t="shared" si="41"/>
        <v>2.2713953456586881E-2</v>
      </c>
      <c r="P228" s="10">
        <f t="shared" si="42"/>
        <v>-2.782860291434857E-2</v>
      </c>
      <c r="Q228" s="8">
        <f t="shared" si="43"/>
        <v>0</v>
      </c>
      <c r="T228" s="8">
        <f t="shared" si="44"/>
        <v>2.2738193775415631E-2</v>
      </c>
      <c r="U228" s="8">
        <f>NORMSINV($T$590)*T228</f>
        <v>2.9140167830540395E-2</v>
      </c>
      <c r="V228" s="8">
        <f t="shared" si="45"/>
        <v>0.97085983216945959</v>
      </c>
      <c r="W228" s="8">
        <f t="shared" si="46"/>
        <v>0</v>
      </c>
      <c r="Z228">
        <f t="shared" si="39"/>
        <v>1.116951479125396E-2</v>
      </c>
      <c r="AA228">
        <f>PERCENTILE(M28:M227,1-$AD$591)</f>
        <v>0.95246770161539673</v>
      </c>
      <c r="AB228">
        <f t="shared" si="47"/>
        <v>0</v>
      </c>
      <c r="AE228">
        <f t="shared" si="40"/>
        <v>1.0112321267193993</v>
      </c>
    </row>
    <row r="229" spans="1:31" x14ac:dyDescent="0.25">
      <c r="A229" s="1">
        <v>41768</v>
      </c>
      <c r="B229">
        <v>20934.96</v>
      </c>
      <c r="C229">
        <v>4292.74</v>
      </c>
      <c r="D229">
        <v>29576.77</v>
      </c>
      <c r="E229">
        <v>45842.82</v>
      </c>
      <c r="F229">
        <v>7470.44</v>
      </c>
      <c r="G229" s="1">
        <f t="shared" si="31"/>
        <v>41768</v>
      </c>
      <c r="H229">
        <f t="shared" si="32"/>
        <v>1.0074571703561117</v>
      </c>
      <c r="I229">
        <f t="shared" si="33"/>
        <v>1.000512755970111</v>
      </c>
      <c r="J229">
        <f t="shared" si="34"/>
        <v>1.0197423404090999</v>
      </c>
      <c r="K229">
        <f t="shared" si="35"/>
        <v>1.0277288119634265</v>
      </c>
      <c r="L229">
        <f t="shared" si="36"/>
        <v>1.0096608171959303</v>
      </c>
      <c r="M229" s="8">
        <f t="shared" si="37"/>
        <v>1.0130203791789358</v>
      </c>
      <c r="N229" s="10">
        <f t="shared" si="38"/>
        <v>1.2936342713681567E-2</v>
      </c>
      <c r="O229" s="8">
        <f t="shared" si="41"/>
        <v>2.2388544628637801E-2</v>
      </c>
      <c r="P229" s="10">
        <f t="shared" si="42"/>
        <v>-2.7404236345928649E-2</v>
      </c>
      <c r="Q229" s="8">
        <f t="shared" si="43"/>
        <v>0</v>
      </c>
      <c r="T229" s="8">
        <f t="shared" si="44"/>
        <v>2.242532196410521E-2</v>
      </c>
      <c r="U229" s="8">
        <f>NORMSINV($T$590)*T229</f>
        <v>2.8739206470940751E-2</v>
      </c>
      <c r="V229" s="8">
        <f t="shared" si="45"/>
        <v>0.97126079352905925</v>
      </c>
      <c r="W229" s="8">
        <f t="shared" si="46"/>
        <v>0</v>
      </c>
      <c r="Z229">
        <f t="shared" si="39"/>
        <v>1.2936342713681567E-2</v>
      </c>
      <c r="AA229">
        <f>PERCENTILE(M29:M228,1-$AD$591)</f>
        <v>0.95872991076708003</v>
      </c>
      <c r="AB229">
        <f t="shared" si="47"/>
        <v>0</v>
      </c>
      <c r="AE229">
        <f t="shared" si="40"/>
        <v>1.0130203791789358</v>
      </c>
    </row>
    <row r="230" spans="1:31" x14ac:dyDescent="0.25">
      <c r="A230" s="1">
        <v>41775</v>
      </c>
      <c r="B230">
        <v>21215.38</v>
      </c>
      <c r="C230">
        <v>4326.46</v>
      </c>
      <c r="D230">
        <v>30149.38</v>
      </c>
      <c r="E230">
        <v>45623.51</v>
      </c>
      <c r="F230">
        <v>7630.01</v>
      </c>
      <c r="G230" s="1">
        <f t="shared" si="31"/>
        <v>41775</v>
      </c>
      <c r="H230">
        <f t="shared" si="32"/>
        <v>1.013394819001326</v>
      </c>
      <c r="I230">
        <f t="shared" si="33"/>
        <v>1.0078551228352988</v>
      </c>
      <c r="J230">
        <f t="shared" si="34"/>
        <v>1.0193601262071552</v>
      </c>
      <c r="K230">
        <f t="shared" si="35"/>
        <v>0.99521604473721303</v>
      </c>
      <c r="L230">
        <f t="shared" si="36"/>
        <v>1.0213601876194709</v>
      </c>
      <c r="M230" s="8">
        <f t="shared" si="37"/>
        <v>1.0114372600800927</v>
      </c>
      <c r="N230" s="10">
        <f t="shared" si="38"/>
        <v>1.1372349088085111E-2</v>
      </c>
      <c r="O230" s="8">
        <f t="shared" si="41"/>
        <v>2.2164700617095627E-2</v>
      </c>
      <c r="P230" s="10">
        <f t="shared" si="42"/>
        <v>-2.7112382213927477E-2</v>
      </c>
      <c r="Q230" s="8">
        <f t="shared" si="43"/>
        <v>0</v>
      </c>
      <c r="T230" s="8">
        <f t="shared" si="44"/>
        <v>2.2191426417549454E-2</v>
      </c>
      <c r="U230" s="8">
        <f>NORMSINV($T$590)*T230</f>
        <v>2.8439457267078309E-2</v>
      </c>
      <c r="V230" s="8">
        <f t="shared" si="45"/>
        <v>0.97156054273292169</v>
      </c>
      <c r="W230" s="8">
        <f t="shared" si="46"/>
        <v>0</v>
      </c>
      <c r="Z230">
        <f t="shared" si="39"/>
        <v>1.1372349088085111E-2</v>
      </c>
      <c r="AA230">
        <f>PERCENTILE(M30:M229,1-$AD$591)</f>
        <v>0.95872991076708003</v>
      </c>
      <c r="AB230">
        <f t="shared" si="47"/>
        <v>0</v>
      </c>
      <c r="AE230">
        <f t="shared" si="40"/>
        <v>1.0114372600800927</v>
      </c>
    </row>
    <row r="231" spans="1:31" x14ac:dyDescent="0.25">
      <c r="A231" s="1">
        <v>41782</v>
      </c>
      <c r="B231">
        <v>21126.82</v>
      </c>
      <c r="C231">
        <v>4475.24</v>
      </c>
      <c r="D231">
        <v>29939.03</v>
      </c>
      <c r="E231">
        <v>45869.13</v>
      </c>
      <c r="F231">
        <v>7666.56</v>
      </c>
      <c r="G231" s="1">
        <f t="shared" si="31"/>
        <v>41782</v>
      </c>
      <c r="H231">
        <f t="shared" si="32"/>
        <v>0.99582566986780341</v>
      </c>
      <c r="I231">
        <f t="shared" si="33"/>
        <v>1.0343883914331808</v>
      </c>
      <c r="J231">
        <f t="shared" si="34"/>
        <v>0.99302307377465138</v>
      </c>
      <c r="K231">
        <f t="shared" si="35"/>
        <v>1.0053836278708059</v>
      </c>
      <c r="L231">
        <f t="shared" si="36"/>
        <v>1.0047902951634402</v>
      </c>
      <c r="M231" s="8">
        <f t="shared" si="37"/>
        <v>1.0066822116219765</v>
      </c>
      <c r="N231" s="10">
        <f t="shared" si="38"/>
        <v>6.6599846080278831E-3</v>
      </c>
      <c r="O231" s="8">
        <f t="shared" si="41"/>
        <v>2.2170246671615559E-2</v>
      </c>
      <c r="P231" s="10">
        <f t="shared" si="42"/>
        <v>-2.7119612710797492E-2</v>
      </c>
      <c r="Q231" s="8">
        <f t="shared" si="43"/>
        <v>0</v>
      </c>
      <c r="T231" s="8">
        <f t="shared" si="44"/>
        <v>2.2196401842871034E-2</v>
      </c>
      <c r="U231" s="8">
        <f>NORMSINV($T$590)*T231</f>
        <v>2.844583353118843E-2</v>
      </c>
      <c r="V231" s="8">
        <f t="shared" si="45"/>
        <v>0.97155416646881154</v>
      </c>
      <c r="W231" s="8">
        <f t="shared" si="46"/>
        <v>0</v>
      </c>
      <c r="Z231">
        <f t="shared" si="39"/>
        <v>6.6599846080278831E-3</v>
      </c>
      <c r="AA231">
        <f>PERCENTILE(M31:M230,1-$AD$591)</f>
        <v>0.95872991076708003</v>
      </c>
      <c r="AB231">
        <f t="shared" si="47"/>
        <v>0</v>
      </c>
      <c r="AE231">
        <f t="shared" si="40"/>
        <v>1.0066822116219765</v>
      </c>
    </row>
    <row r="232" spans="1:31" x14ac:dyDescent="0.25">
      <c r="A232" s="1">
        <v>41789</v>
      </c>
      <c r="B232">
        <v>21540.06</v>
      </c>
      <c r="C232">
        <v>4614.5</v>
      </c>
      <c r="D232">
        <v>29915.66</v>
      </c>
      <c r="E232">
        <v>45158.59</v>
      </c>
      <c r="F232">
        <v>7748.55</v>
      </c>
      <c r="G232" s="1">
        <f t="shared" si="31"/>
        <v>41789</v>
      </c>
      <c r="H232">
        <f t="shared" si="32"/>
        <v>1.0195599716379464</v>
      </c>
      <c r="I232">
        <f t="shared" si="33"/>
        <v>1.0311178841805133</v>
      </c>
      <c r="J232">
        <f t="shared" si="34"/>
        <v>0.99921941358821587</v>
      </c>
      <c r="K232">
        <f t="shared" si="35"/>
        <v>0.98450940752527893</v>
      </c>
      <c r="L232">
        <f t="shared" si="36"/>
        <v>1.0106944966190834</v>
      </c>
      <c r="M232" s="8">
        <f t="shared" si="37"/>
        <v>1.0090202347102077</v>
      </c>
      <c r="N232" s="10">
        <f t="shared" si="38"/>
        <v>8.9797953925965495E-3</v>
      </c>
      <c r="O232" s="8">
        <f t="shared" si="41"/>
        <v>2.2167714138443369E-2</v>
      </c>
      <c r="P232" s="10">
        <f t="shared" si="42"/>
        <v>-2.7116310995267609E-2</v>
      </c>
      <c r="Q232" s="8">
        <f t="shared" si="43"/>
        <v>0</v>
      </c>
      <c r="T232" s="8">
        <f t="shared" si="44"/>
        <v>2.2193975354985355E-2</v>
      </c>
      <c r="U232" s="8">
        <f>NORMSINV($T$590)*T232</f>
        <v>2.8442723861839762E-2</v>
      </c>
      <c r="V232" s="8">
        <f t="shared" si="45"/>
        <v>0.97155727613816023</v>
      </c>
      <c r="W232" s="8">
        <f t="shared" si="46"/>
        <v>0</v>
      </c>
      <c r="Z232">
        <f t="shared" si="39"/>
        <v>8.9797953925965495E-3</v>
      </c>
      <c r="AA232">
        <f>PERCENTILE(M32:M231,1-$AD$591)</f>
        <v>0.95872991076708003</v>
      </c>
      <c r="AB232">
        <f t="shared" si="47"/>
        <v>0</v>
      </c>
      <c r="AE232">
        <f t="shared" si="40"/>
        <v>1.0090202347102077</v>
      </c>
    </row>
    <row r="233" spans="1:31" x14ac:dyDescent="0.25">
      <c r="A233" s="1">
        <v>41796</v>
      </c>
      <c r="B233">
        <v>21141.58</v>
      </c>
      <c r="C233">
        <v>4777.9399999999996</v>
      </c>
      <c r="D233">
        <v>29693.63</v>
      </c>
      <c r="E233">
        <v>46093.21</v>
      </c>
      <c r="F233">
        <v>7817.7</v>
      </c>
      <c r="G233" s="1">
        <f t="shared" si="31"/>
        <v>41796</v>
      </c>
      <c r="H233">
        <f t="shared" si="32"/>
        <v>0.98150051578315012</v>
      </c>
      <c r="I233">
        <f t="shared" si="33"/>
        <v>1.0354187886011486</v>
      </c>
      <c r="J233">
        <f t="shared" si="34"/>
        <v>0.99257813466258149</v>
      </c>
      <c r="K233">
        <f t="shared" si="35"/>
        <v>1.0206963946394252</v>
      </c>
      <c r="L233">
        <f t="shared" si="36"/>
        <v>1.0089242503436127</v>
      </c>
      <c r="M233" s="8">
        <f t="shared" si="37"/>
        <v>1.0078236168059838</v>
      </c>
      <c r="N233" s="10">
        <f t="shared" si="38"/>
        <v>7.7931710104111917E-3</v>
      </c>
      <c r="O233" s="8">
        <f t="shared" si="41"/>
        <v>2.2151025129347062E-2</v>
      </c>
      <c r="P233" s="10">
        <f t="shared" si="42"/>
        <v>-2.7094553351611463E-2</v>
      </c>
      <c r="Q233" s="8">
        <f t="shared" si="43"/>
        <v>0</v>
      </c>
      <c r="T233" s="8">
        <f t="shared" si="44"/>
        <v>2.2176432408046579E-2</v>
      </c>
      <c r="U233" s="8">
        <f>NORMSINV($T$590)*T233</f>
        <v>2.8420241670726109E-2</v>
      </c>
      <c r="V233" s="8">
        <f t="shared" si="45"/>
        <v>0.9715797583292739</v>
      </c>
      <c r="W233" s="8">
        <f t="shared" si="46"/>
        <v>0</v>
      </c>
      <c r="Z233">
        <f t="shared" si="39"/>
        <v>7.7931710104111917E-3</v>
      </c>
      <c r="AA233">
        <f>PERCENTILE(M33:M232,1-$AD$591)</f>
        <v>0.95872991076708003</v>
      </c>
      <c r="AB233">
        <f t="shared" si="47"/>
        <v>0</v>
      </c>
      <c r="AE233">
        <f t="shared" si="40"/>
        <v>1.0078236168059838</v>
      </c>
    </row>
    <row r="234" spans="1:31" x14ac:dyDescent="0.25">
      <c r="A234" s="1">
        <v>41803</v>
      </c>
      <c r="B234">
        <v>21311.3</v>
      </c>
      <c r="C234">
        <v>4838.7700000000004</v>
      </c>
      <c r="D234">
        <v>29962.400000000001</v>
      </c>
      <c r="E234">
        <v>46918.68</v>
      </c>
      <c r="F234">
        <v>7869.07</v>
      </c>
      <c r="G234" s="1">
        <f t="shared" si="31"/>
        <v>41803</v>
      </c>
      <c r="H234">
        <f t="shared" si="32"/>
        <v>1.0080277822187367</v>
      </c>
      <c r="I234">
        <f t="shared" si="33"/>
        <v>1.0127314281887174</v>
      </c>
      <c r="J234">
        <f t="shared" si="34"/>
        <v>1.0090514362844827</v>
      </c>
      <c r="K234">
        <f t="shared" si="35"/>
        <v>1.0179087115000236</v>
      </c>
      <c r="L234">
        <f t="shared" si="36"/>
        <v>1.0065709863514845</v>
      </c>
      <c r="M234" s="8">
        <f t="shared" si="37"/>
        <v>1.0108580689086888</v>
      </c>
      <c r="N234" s="10">
        <f t="shared" si="38"/>
        <v>1.0799543347066162E-2</v>
      </c>
      <c r="O234" s="8">
        <f t="shared" si="41"/>
        <v>2.2152606630326883E-2</v>
      </c>
      <c r="P234" s="10">
        <f t="shared" si="42"/>
        <v>-2.7096615159786577E-2</v>
      </c>
      <c r="Q234" s="8">
        <f t="shared" si="43"/>
        <v>0</v>
      </c>
      <c r="T234" s="8">
        <f t="shared" si="44"/>
        <v>2.21779120559858E-2</v>
      </c>
      <c r="U234" s="8">
        <f>NORMSINV($T$590)*T234</f>
        <v>2.8422137915859073E-2</v>
      </c>
      <c r="V234" s="8">
        <f t="shared" si="45"/>
        <v>0.97157786208414088</v>
      </c>
      <c r="W234" s="8">
        <f t="shared" si="46"/>
        <v>0</v>
      </c>
      <c r="Z234">
        <f t="shared" si="39"/>
        <v>1.0799543347066162E-2</v>
      </c>
      <c r="AA234">
        <f>PERCENTILE(M34:M233,1-$AD$591)</f>
        <v>0.95872991076708003</v>
      </c>
      <c r="AB234">
        <f t="shared" si="47"/>
        <v>0</v>
      </c>
      <c r="AE234">
        <f t="shared" si="40"/>
        <v>1.0108580689086888</v>
      </c>
    </row>
    <row r="235" spans="1:31" x14ac:dyDescent="0.25">
      <c r="A235" s="1">
        <v>41810</v>
      </c>
      <c r="B235">
        <v>21503.16</v>
      </c>
      <c r="C235">
        <v>5101.8900000000003</v>
      </c>
      <c r="D235">
        <v>30231.18</v>
      </c>
      <c r="E235">
        <v>47886.18</v>
      </c>
      <c r="F235">
        <v>7914.51</v>
      </c>
      <c r="G235" s="1">
        <f t="shared" si="31"/>
        <v>41810</v>
      </c>
      <c r="H235">
        <f t="shared" si="32"/>
        <v>1.009002735637901</v>
      </c>
      <c r="I235">
        <f t="shared" si="33"/>
        <v>1.0543774554277223</v>
      </c>
      <c r="J235">
        <f t="shared" si="34"/>
        <v>1.0089705764558246</v>
      </c>
      <c r="K235">
        <f t="shared" si="35"/>
        <v>1.0206207847279591</v>
      </c>
      <c r="L235">
        <f t="shared" si="36"/>
        <v>1.0057745070256079</v>
      </c>
      <c r="M235" s="8">
        <f t="shared" si="37"/>
        <v>1.0197492118550029</v>
      </c>
      <c r="N235" s="10">
        <f t="shared" si="38"/>
        <v>1.9556726334626951E-2</v>
      </c>
      <c r="O235" s="8">
        <f t="shared" si="41"/>
        <v>2.2036416075426918E-2</v>
      </c>
      <c r="P235" s="10">
        <f t="shared" si="42"/>
        <v>-2.6945143798718697E-2</v>
      </c>
      <c r="Q235" s="8">
        <f t="shared" si="43"/>
        <v>0</v>
      </c>
      <c r="T235" s="8">
        <f t="shared" si="44"/>
        <v>2.2062830032539723E-2</v>
      </c>
      <c r="U235" s="8">
        <f>NORMSINV($T$590)*T235</f>
        <v>2.8274654368545715E-2</v>
      </c>
      <c r="V235" s="8">
        <f t="shared" si="45"/>
        <v>0.9717253456314543</v>
      </c>
      <c r="W235" s="8">
        <f t="shared" si="46"/>
        <v>0</v>
      </c>
      <c r="Z235">
        <f t="shared" si="39"/>
        <v>1.9556726334626951E-2</v>
      </c>
      <c r="AA235">
        <f>PERCENTILE(M35:M234,1-$AD$591)</f>
        <v>0.95872991076708003</v>
      </c>
      <c r="AB235">
        <f t="shared" si="47"/>
        <v>0</v>
      </c>
      <c r="AE235">
        <f t="shared" si="40"/>
        <v>1.0197492118550029</v>
      </c>
    </row>
    <row r="236" spans="1:31" x14ac:dyDescent="0.25">
      <c r="A236" s="1">
        <v>41817</v>
      </c>
      <c r="B236">
        <v>20713.580000000002</v>
      </c>
      <c r="C236">
        <v>4956.04</v>
      </c>
      <c r="D236">
        <v>29424.86</v>
      </c>
      <c r="E236">
        <v>46794.41</v>
      </c>
      <c r="F236">
        <v>7679.4</v>
      </c>
      <c r="G236" s="1">
        <f t="shared" si="31"/>
        <v>41817</v>
      </c>
      <c r="H236">
        <f t="shared" si="32"/>
        <v>0.9632807457136533</v>
      </c>
      <c r="I236">
        <f t="shared" si="33"/>
        <v>0.97141255495512435</v>
      </c>
      <c r="J236">
        <f t="shared" si="34"/>
        <v>0.97332819956085082</v>
      </c>
      <c r="K236">
        <f t="shared" si="35"/>
        <v>0.97720072889505916</v>
      </c>
      <c r="L236">
        <f t="shared" si="36"/>
        <v>0.9702938021431522</v>
      </c>
      <c r="M236" s="8">
        <f t="shared" si="37"/>
        <v>0.97110320625356783</v>
      </c>
      <c r="N236" s="10">
        <f t="shared" si="38"/>
        <v>-2.9322527715393884E-2</v>
      </c>
      <c r="O236" s="8">
        <f t="shared" si="41"/>
        <v>2.2028162832854845E-2</v>
      </c>
      <c r="P236" s="10">
        <f t="shared" si="42"/>
        <v>-2.6934385004950354E-2</v>
      </c>
      <c r="Q236" s="8">
        <f t="shared" si="43"/>
        <v>1</v>
      </c>
      <c r="T236" s="8">
        <f t="shared" si="44"/>
        <v>2.2053773057293589E-2</v>
      </c>
      <c r="U236" s="8">
        <f>NORMSINV($T$590)*T236</f>
        <v>2.826304738773993E-2</v>
      </c>
      <c r="V236" s="8">
        <f t="shared" si="45"/>
        <v>0.97173695261226012</v>
      </c>
      <c r="W236" s="8">
        <f t="shared" si="46"/>
        <v>1</v>
      </c>
      <c r="Z236">
        <f t="shared" si="39"/>
        <v>-2.9322527715393884E-2</v>
      </c>
      <c r="AA236">
        <f>PERCENTILE(M36:M235,1-$AD$591)</f>
        <v>0.95872991076708003</v>
      </c>
      <c r="AB236">
        <f t="shared" si="47"/>
        <v>0</v>
      </c>
      <c r="AE236">
        <f t="shared" si="40"/>
        <v>0.97110320625356783</v>
      </c>
    </row>
    <row r="237" spans="1:31" x14ac:dyDescent="0.25">
      <c r="A237" s="1">
        <v>41824</v>
      </c>
      <c r="B237">
        <v>20787.38</v>
      </c>
      <c r="C237">
        <v>5180.3100000000004</v>
      </c>
      <c r="D237">
        <v>29681.95</v>
      </c>
      <c r="E237">
        <v>47113.95</v>
      </c>
      <c r="F237">
        <v>7683.36</v>
      </c>
      <c r="G237" s="1">
        <f t="shared" si="31"/>
        <v>41824</v>
      </c>
      <c r="H237">
        <f t="shared" si="32"/>
        <v>1.0035628800043257</v>
      </c>
      <c r="I237">
        <f t="shared" si="33"/>
        <v>1.0452518543030322</v>
      </c>
      <c r="J237">
        <f t="shared" si="34"/>
        <v>1.0087371698624905</v>
      </c>
      <c r="K237">
        <f t="shared" si="35"/>
        <v>1.0068285934153245</v>
      </c>
      <c r="L237">
        <f t="shared" si="36"/>
        <v>1.0005156652863505</v>
      </c>
      <c r="M237" s="8">
        <f t="shared" si="37"/>
        <v>1.0129792325743046</v>
      </c>
      <c r="N237" s="10">
        <f t="shared" si="38"/>
        <v>1.2895724142583885E-2</v>
      </c>
      <c r="O237" s="8">
        <f t="shared" si="41"/>
        <v>2.2112746648867664E-2</v>
      </c>
      <c r="P237" s="10">
        <f t="shared" si="42"/>
        <v>-2.7044650330064438E-2</v>
      </c>
      <c r="Q237" s="8">
        <f t="shared" si="43"/>
        <v>0</v>
      </c>
      <c r="T237" s="8">
        <f t="shared" si="44"/>
        <v>2.213635054868161E-2</v>
      </c>
      <c r="U237" s="8">
        <f>NORMSINV($T$590)*T237</f>
        <v>2.8368874701106994E-2</v>
      </c>
      <c r="V237" s="8">
        <f t="shared" si="45"/>
        <v>0.97163112529889295</v>
      </c>
      <c r="W237" s="8">
        <f t="shared" si="46"/>
        <v>0</v>
      </c>
      <c r="Z237">
        <f t="shared" si="39"/>
        <v>1.2895724142583885E-2</v>
      </c>
      <c r="AA237">
        <f>PERCENTILE(M37:M236,1-$AD$591)</f>
        <v>0.95872991076708003</v>
      </c>
      <c r="AB237">
        <f t="shared" si="47"/>
        <v>0</v>
      </c>
      <c r="AE237">
        <f t="shared" si="40"/>
        <v>1.0129792325743046</v>
      </c>
    </row>
    <row r="238" spans="1:31" x14ac:dyDescent="0.25">
      <c r="A238" s="1">
        <v>41831</v>
      </c>
      <c r="B238">
        <v>20566</v>
      </c>
      <c r="C238">
        <v>4941.38</v>
      </c>
      <c r="D238">
        <v>29424.86</v>
      </c>
      <c r="E238">
        <v>45063.59</v>
      </c>
      <c r="F238">
        <v>7488.75</v>
      </c>
      <c r="G238" s="1">
        <f t="shared" si="31"/>
        <v>41831</v>
      </c>
      <c r="H238">
        <f t="shared" si="32"/>
        <v>0.98935026924990066</v>
      </c>
      <c r="I238">
        <f t="shared" si="33"/>
        <v>0.95387727761466012</v>
      </c>
      <c r="J238">
        <f t="shared" si="34"/>
        <v>0.99133850707248006</v>
      </c>
      <c r="K238">
        <f t="shared" si="35"/>
        <v>0.95648082998772121</v>
      </c>
      <c r="L238">
        <f t="shared" si="36"/>
        <v>0.97467123758355723</v>
      </c>
      <c r="M238" s="8">
        <f t="shared" si="37"/>
        <v>0.9731436243016639</v>
      </c>
      <c r="N238" s="10">
        <f t="shared" si="38"/>
        <v>-2.7223597924053697E-2</v>
      </c>
      <c r="O238" s="8">
        <f t="shared" si="41"/>
        <v>2.1921782047414042E-2</v>
      </c>
      <c r="P238" s="10">
        <f t="shared" si="42"/>
        <v>-2.6795714827996611E-2</v>
      </c>
      <c r="Q238" s="8">
        <f t="shared" si="43"/>
        <v>1</v>
      </c>
      <c r="T238" s="8">
        <f t="shared" si="44"/>
        <v>2.193741290107714E-2</v>
      </c>
      <c r="U238" s="8">
        <f>NORMSINV($T$590)*T238</f>
        <v>2.8113925847373728E-2</v>
      </c>
      <c r="V238" s="8">
        <f t="shared" si="45"/>
        <v>0.97188607415262629</v>
      </c>
      <c r="W238" s="8">
        <f t="shared" si="46"/>
        <v>0</v>
      </c>
      <c r="Z238">
        <f t="shared" si="39"/>
        <v>-2.7223597924053697E-2</v>
      </c>
      <c r="AA238">
        <f>PERCENTILE(M38:M237,1-$AD$591)</f>
        <v>0.95872991076708003</v>
      </c>
      <c r="AB238">
        <f t="shared" si="47"/>
        <v>0</v>
      </c>
      <c r="AE238">
        <f t="shared" si="40"/>
        <v>0.9731436243016639</v>
      </c>
    </row>
    <row r="239" spans="1:31" x14ac:dyDescent="0.25">
      <c r="A239" s="1">
        <v>41838</v>
      </c>
      <c r="B239">
        <v>20425.79</v>
      </c>
      <c r="C239">
        <v>4666.53</v>
      </c>
      <c r="D239">
        <v>29705.31</v>
      </c>
      <c r="E239">
        <v>44602.05</v>
      </c>
      <c r="F239">
        <v>7514.43</v>
      </c>
      <c r="G239" s="1">
        <f t="shared" si="31"/>
        <v>41838</v>
      </c>
      <c r="H239">
        <f t="shared" si="32"/>
        <v>0.9931824370319946</v>
      </c>
      <c r="I239">
        <f t="shared" si="33"/>
        <v>0.94437788633944353</v>
      </c>
      <c r="J239">
        <f t="shared" si="34"/>
        <v>1.0095310563924518</v>
      </c>
      <c r="K239">
        <f t="shared" si="35"/>
        <v>0.98975802859914197</v>
      </c>
      <c r="L239">
        <f t="shared" si="36"/>
        <v>1.0034291437155733</v>
      </c>
      <c r="M239" s="8">
        <f t="shared" si="37"/>
        <v>0.98805571041572104</v>
      </c>
      <c r="N239" s="10">
        <f t="shared" si="38"/>
        <v>-1.2016195763513371E-2</v>
      </c>
      <c r="O239" s="8">
        <f t="shared" si="41"/>
        <v>2.2019250171833926E-2</v>
      </c>
      <c r="P239" s="10">
        <f t="shared" si="42"/>
        <v>-2.6922766680435351E-2</v>
      </c>
      <c r="Q239" s="8">
        <f t="shared" si="43"/>
        <v>0</v>
      </c>
      <c r="T239" s="8">
        <f t="shared" si="44"/>
        <v>2.2034316739993363E-2</v>
      </c>
      <c r="U239" s="8">
        <f>NORMSINV($T$590)*T239</f>
        <v>2.8238113113844096E-2</v>
      </c>
      <c r="V239" s="8">
        <f t="shared" si="45"/>
        <v>0.97176188688615595</v>
      </c>
      <c r="W239" s="8">
        <f t="shared" si="46"/>
        <v>0</v>
      </c>
      <c r="Z239">
        <f t="shared" si="39"/>
        <v>-1.2016195763513371E-2</v>
      </c>
      <c r="AA239">
        <f>PERCENTILE(M39:M238,1-$AD$591)</f>
        <v>0.95872991076708003</v>
      </c>
      <c r="AB239">
        <f t="shared" si="47"/>
        <v>0</v>
      </c>
      <c r="AE239">
        <f t="shared" si="40"/>
        <v>0.98805571041572104</v>
      </c>
    </row>
    <row r="240" spans="1:31" x14ac:dyDescent="0.25">
      <c r="A240" s="1">
        <v>41845</v>
      </c>
      <c r="B240">
        <v>19429.59</v>
      </c>
      <c r="C240">
        <v>4627.6899999999996</v>
      </c>
      <c r="D240">
        <v>29658.57</v>
      </c>
      <c r="E240">
        <v>45356.5</v>
      </c>
      <c r="F240">
        <v>7505.54</v>
      </c>
      <c r="G240" s="1">
        <f t="shared" si="31"/>
        <v>41845</v>
      </c>
      <c r="H240">
        <f t="shared" si="32"/>
        <v>0.95122832458377371</v>
      </c>
      <c r="I240">
        <f t="shared" si="33"/>
        <v>0.99167689910918821</v>
      </c>
      <c r="J240">
        <f t="shared" si="34"/>
        <v>0.99842654394113373</v>
      </c>
      <c r="K240">
        <f t="shared" si="35"/>
        <v>1.01691514179281</v>
      </c>
      <c r="L240">
        <f t="shared" si="36"/>
        <v>0.99881694286858747</v>
      </c>
      <c r="M240" s="8">
        <f t="shared" si="37"/>
        <v>0.9914127704590987</v>
      </c>
      <c r="N240" s="10">
        <f t="shared" si="38"/>
        <v>-8.6243122408826717E-3</v>
      </c>
      <c r="O240" s="8">
        <f t="shared" si="41"/>
        <v>2.2036708675767794E-2</v>
      </c>
      <c r="P240" s="10">
        <f t="shared" si="42"/>
        <v>-2.6945525229049291E-2</v>
      </c>
      <c r="Q240" s="8">
        <f t="shared" si="43"/>
        <v>0</v>
      </c>
      <c r="T240" s="8">
        <f t="shared" si="44"/>
        <v>2.2052728930705225E-2</v>
      </c>
      <c r="U240" s="8">
        <f>NORMSINV($T$590)*T240</f>
        <v>2.8261709285675986E-2</v>
      </c>
      <c r="V240" s="8">
        <f t="shared" si="45"/>
        <v>0.97173829071432405</v>
      </c>
      <c r="W240" s="8">
        <f t="shared" si="46"/>
        <v>0</v>
      </c>
      <c r="Z240">
        <f t="shared" si="39"/>
        <v>-8.6243122408826717E-3</v>
      </c>
      <c r="AA240">
        <f>PERCENTILE(M40:M239,1-$AD$591)</f>
        <v>0.95872991076708003</v>
      </c>
      <c r="AB240">
        <f t="shared" si="47"/>
        <v>0</v>
      </c>
      <c r="AE240">
        <f t="shared" si="40"/>
        <v>0.9914127704590987</v>
      </c>
    </row>
    <row r="241" spans="1:31" x14ac:dyDescent="0.25">
      <c r="A241" s="1">
        <v>41852</v>
      </c>
      <c r="B241">
        <v>18927.8</v>
      </c>
      <c r="C241">
        <v>5071.84</v>
      </c>
      <c r="D241">
        <v>29004.16</v>
      </c>
      <c r="E241">
        <v>42631.57</v>
      </c>
      <c r="F241">
        <v>7794.98</v>
      </c>
      <c r="G241" s="1">
        <f t="shared" si="31"/>
        <v>41852</v>
      </c>
      <c r="H241">
        <f t="shared" si="32"/>
        <v>0.97417392749924214</v>
      </c>
      <c r="I241">
        <f t="shared" si="33"/>
        <v>1.0959766103606767</v>
      </c>
      <c r="J241">
        <f t="shared" si="34"/>
        <v>0.97793521400391181</v>
      </c>
      <c r="K241">
        <f t="shared" si="35"/>
        <v>0.93992195164970838</v>
      </c>
      <c r="L241">
        <f t="shared" si="36"/>
        <v>1.0385635144173504</v>
      </c>
      <c r="M241" s="8">
        <f t="shared" si="37"/>
        <v>1.0053142435861777</v>
      </c>
      <c r="N241" s="10">
        <f t="shared" si="38"/>
        <v>5.3001728220291493E-3</v>
      </c>
      <c r="O241" s="8">
        <f t="shared" si="41"/>
        <v>2.2036372754793969E-2</v>
      </c>
      <c r="P241" s="10">
        <f t="shared" si="42"/>
        <v>-2.6945087326463169E-2</v>
      </c>
      <c r="Q241" s="8">
        <f t="shared" si="43"/>
        <v>0</v>
      </c>
      <c r="T241" s="8">
        <f t="shared" si="44"/>
        <v>2.2053320932670803E-2</v>
      </c>
      <c r="U241" s="8">
        <f>NORMSINV($T$590)*T241</f>
        <v>2.8262467966721778E-2</v>
      </c>
      <c r="V241" s="8">
        <f t="shared" si="45"/>
        <v>0.97173753203327817</v>
      </c>
      <c r="W241" s="8">
        <f t="shared" si="46"/>
        <v>0</v>
      </c>
      <c r="Z241">
        <f t="shared" si="39"/>
        <v>5.3001728220291493E-3</v>
      </c>
      <c r="AA241">
        <f>PERCENTILE(M41:M240,1-$AD$591)</f>
        <v>0.95872991076708003</v>
      </c>
      <c r="AB241">
        <f t="shared" si="47"/>
        <v>0</v>
      </c>
      <c r="AE241">
        <f t="shared" si="40"/>
        <v>1.0053142435861777</v>
      </c>
    </row>
    <row r="242" spans="1:31" x14ac:dyDescent="0.25">
      <c r="A242" s="1">
        <v>41859</v>
      </c>
      <c r="B242">
        <v>18691.66</v>
      </c>
      <c r="C242">
        <v>4958.24</v>
      </c>
      <c r="D242">
        <v>29097.65</v>
      </c>
      <c r="E242">
        <v>42897.84</v>
      </c>
      <c r="F242">
        <v>7670.51</v>
      </c>
      <c r="G242" s="1">
        <f t="shared" si="31"/>
        <v>41859</v>
      </c>
      <c r="H242">
        <f t="shared" si="32"/>
        <v>0.98752417079639476</v>
      </c>
      <c r="I242">
        <f t="shared" si="33"/>
        <v>0.97760181709202176</v>
      </c>
      <c r="J242">
        <f t="shared" si="34"/>
        <v>1.0032233307222136</v>
      </c>
      <c r="K242">
        <f t="shared" si="35"/>
        <v>1.0062458408170283</v>
      </c>
      <c r="L242">
        <f t="shared" si="36"/>
        <v>0.98403203087115054</v>
      </c>
      <c r="M242" s="8">
        <f t="shared" si="37"/>
        <v>0.99172543805976177</v>
      </c>
      <c r="N242" s="10">
        <f t="shared" si="38"/>
        <v>-8.3089861562853605E-3</v>
      </c>
      <c r="O242" s="8">
        <f t="shared" si="41"/>
        <v>2.1990046512754564E-2</v>
      </c>
      <c r="P242" s="10">
        <f t="shared" si="42"/>
        <v>-2.6884698069174214E-2</v>
      </c>
      <c r="Q242" s="8">
        <f t="shared" si="43"/>
        <v>0</v>
      </c>
      <c r="T242" s="8">
        <f t="shared" si="44"/>
        <v>2.2006451854820391E-2</v>
      </c>
      <c r="U242" s="8">
        <f>NORMSINV($T$590)*T242</f>
        <v>2.8202402826626952E-2</v>
      </c>
      <c r="V242" s="8">
        <f t="shared" si="45"/>
        <v>0.971797597173373</v>
      </c>
      <c r="W242" s="8">
        <f t="shared" si="46"/>
        <v>0</v>
      </c>
      <c r="Z242">
        <f t="shared" si="39"/>
        <v>-8.3089861562853605E-3</v>
      </c>
      <c r="AA242">
        <f>PERCENTILE(M42:M241,1-$AD$591)</f>
        <v>0.95872991076708003</v>
      </c>
      <c r="AB242">
        <f t="shared" si="47"/>
        <v>0</v>
      </c>
      <c r="AE242">
        <f t="shared" si="40"/>
        <v>0.99172543805976177</v>
      </c>
    </row>
    <row r="243" spans="1:31" x14ac:dyDescent="0.25">
      <c r="A243" s="1">
        <v>41866</v>
      </c>
      <c r="B243">
        <v>18772.84</v>
      </c>
      <c r="C243">
        <v>4972.8900000000003</v>
      </c>
      <c r="D243">
        <v>29062.59</v>
      </c>
      <c r="E243">
        <v>42010.23</v>
      </c>
      <c r="F243">
        <v>7705.09</v>
      </c>
      <c r="G243" s="1">
        <f t="shared" si="31"/>
        <v>41866</v>
      </c>
      <c r="H243">
        <f t="shared" si="32"/>
        <v>1.0043431134527379</v>
      </c>
      <c r="I243">
        <f t="shared" si="33"/>
        <v>1.0029546774661977</v>
      </c>
      <c r="J243">
        <f t="shared" si="34"/>
        <v>0.99879509169984515</v>
      </c>
      <c r="K243">
        <f t="shared" si="35"/>
        <v>0.97930874841250759</v>
      </c>
      <c r="L243">
        <f t="shared" si="36"/>
        <v>1.0045081748149731</v>
      </c>
      <c r="M243" s="8">
        <f t="shared" si="37"/>
        <v>0.99798196116925242</v>
      </c>
      <c r="N243" s="10">
        <f t="shared" si="38"/>
        <v>-2.0200778147365091E-3</v>
      </c>
      <c r="O243" s="8">
        <f t="shared" si="41"/>
        <v>2.2000758264556455E-2</v>
      </c>
      <c r="P243" s="10">
        <f t="shared" si="42"/>
        <v>-2.6898661340756819E-2</v>
      </c>
      <c r="Q243" s="8">
        <f t="shared" si="43"/>
        <v>0</v>
      </c>
      <c r="T243" s="8">
        <f t="shared" si="44"/>
        <v>2.2018001110894841E-2</v>
      </c>
      <c r="U243" s="8">
        <f>NORMSINV($T$590)*T243</f>
        <v>2.821720379383004E-2</v>
      </c>
      <c r="V243" s="8">
        <f t="shared" si="45"/>
        <v>0.97178279620616992</v>
      </c>
      <c r="W243" s="8">
        <f t="shared" si="46"/>
        <v>0</v>
      </c>
      <c r="Z243">
        <f t="shared" si="39"/>
        <v>-2.0200778147365091E-3</v>
      </c>
      <c r="AA243">
        <f>PERCENTILE(M43:M242,1-$AD$591)</f>
        <v>0.95872991076708003</v>
      </c>
      <c r="AB243">
        <f t="shared" si="47"/>
        <v>0</v>
      </c>
      <c r="AE243">
        <f t="shared" si="40"/>
        <v>0.99798196116925242</v>
      </c>
    </row>
    <row r="244" spans="1:31" x14ac:dyDescent="0.25">
      <c r="A244" s="1">
        <v>41873</v>
      </c>
      <c r="B244">
        <v>19112.29</v>
      </c>
      <c r="C244">
        <v>5183.9799999999996</v>
      </c>
      <c r="D244">
        <v>29167.77</v>
      </c>
      <c r="E244">
        <v>42529.49</v>
      </c>
      <c r="F244">
        <v>7846.35</v>
      </c>
      <c r="G244" s="1">
        <f t="shared" si="31"/>
        <v>41873</v>
      </c>
      <c r="H244">
        <f t="shared" si="32"/>
        <v>1.0180819737450488</v>
      </c>
      <c r="I244">
        <f t="shared" si="33"/>
        <v>1.0424481538903936</v>
      </c>
      <c r="J244">
        <f t="shared" si="34"/>
        <v>1.0036190855667029</v>
      </c>
      <c r="K244">
        <f t="shared" si="35"/>
        <v>1.0123603227118727</v>
      </c>
      <c r="L244">
        <f t="shared" si="36"/>
        <v>1.0183333354964057</v>
      </c>
      <c r="M244" s="8">
        <f t="shared" si="37"/>
        <v>1.0189685742820846</v>
      </c>
      <c r="N244" s="10">
        <f t="shared" si="38"/>
        <v>1.8790914002603316E-2</v>
      </c>
      <c r="O244" s="8">
        <f t="shared" si="41"/>
        <v>2.1850490347568134E-2</v>
      </c>
      <c r="P244" s="10">
        <f t="shared" si="42"/>
        <v>-2.6702790538596172E-2</v>
      </c>
      <c r="Q244" s="8">
        <f t="shared" si="43"/>
        <v>0</v>
      </c>
      <c r="T244" s="8">
        <f t="shared" si="44"/>
        <v>2.1863467218982215E-2</v>
      </c>
      <c r="U244" s="8">
        <f>NORMSINV($T$590)*T244</f>
        <v>2.8019160642719712E-2</v>
      </c>
      <c r="V244" s="8">
        <f t="shared" si="45"/>
        <v>0.9719808393572803</v>
      </c>
      <c r="W244" s="8">
        <f t="shared" si="46"/>
        <v>0</v>
      </c>
      <c r="Z244">
        <f t="shared" si="39"/>
        <v>1.8790914002603316E-2</v>
      </c>
      <c r="AA244">
        <f>PERCENTILE(M44:M243,1-$AD$591)</f>
        <v>0.95872991076708003</v>
      </c>
      <c r="AB244">
        <f t="shared" si="47"/>
        <v>0</v>
      </c>
      <c r="AE244">
        <f t="shared" si="40"/>
        <v>1.0189685742820846</v>
      </c>
    </row>
    <row r="245" spans="1:31" x14ac:dyDescent="0.25">
      <c r="A245" s="1">
        <v>41880</v>
      </c>
      <c r="B245">
        <v>19488.63</v>
      </c>
      <c r="C245">
        <v>5336.43</v>
      </c>
      <c r="D245">
        <v>29448.23</v>
      </c>
      <c r="E245">
        <v>44548.78</v>
      </c>
      <c r="F245">
        <v>8248.39</v>
      </c>
      <c r="G245" s="1">
        <f t="shared" si="31"/>
        <v>41880</v>
      </c>
      <c r="H245">
        <f t="shared" si="32"/>
        <v>1.0196909946427142</v>
      </c>
      <c r="I245">
        <f t="shared" si="33"/>
        <v>1.0294079066663067</v>
      </c>
      <c r="J245">
        <f t="shared" si="34"/>
        <v>1.0096154076914348</v>
      </c>
      <c r="K245">
        <f t="shared" si="35"/>
        <v>1.0474797605144102</v>
      </c>
      <c r="L245">
        <f t="shared" si="36"/>
        <v>1.0512391111790831</v>
      </c>
      <c r="M245" s="8">
        <f t="shared" si="37"/>
        <v>1.0314866361387898</v>
      </c>
      <c r="N245" s="10">
        <f t="shared" si="38"/>
        <v>3.1001097690313006E-2</v>
      </c>
      <c r="O245" s="8">
        <f t="shared" si="41"/>
        <v>2.187885775129737E-2</v>
      </c>
      <c r="P245" s="10">
        <f t="shared" si="42"/>
        <v>-2.6739765073291975E-2</v>
      </c>
      <c r="Q245" s="8">
        <f t="shared" si="43"/>
        <v>0</v>
      </c>
      <c r="T245" s="8">
        <f t="shared" si="44"/>
        <v>2.1891496780565123E-2</v>
      </c>
      <c r="U245" s="8">
        <f>NORMSINV($T$590)*T245</f>
        <v>2.8055081971247817E-2</v>
      </c>
      <c r="V245" s="8">
        <f t="shared" si="45"/>
        <v>0.97194491802875216</v>
      </c>
      <c r="W245" s="8">
        <f t="shared" si="46"/>
        <v>0</v>
      </c>
      <c r="Z245">
        <f t="shared" si="39"/>
        <v>3.1001097690313006E-2</v>
      </c>
      <c r="AA245">
        <f>PERCENTILE(M45:M244,1-$AD$591)</f>
        <v>0.95872991076708003</v>
      </c>
      <c r="AB245">
        <f t="shared" si="47"/>
        <v>0</v>
      </c>
      <c r="AE245">
        <f t="shared" si="40"/>
        <v>1.0314866361387898</v>
      </c>
    </row>
    <row r="246" spans="1:31" x14ac:dyDescent="0.25">
      <c r="A246" s="1">
        <v>41887</v>
      </c>
      <c r="B246">
        <v>20167.52</v>
      </c>
      <c r="C246">
        <v>5532.12</v>
      </c>
      <c r="D246">
        <v>30032.52</v>
      </c>
      <c r="E246">
        <v>45631.66</v>
      </c>
      <c r="F246">
        <v>8439.0499999999993</v>
      </c>
      <c r="G246" s="1">
        <f t="shared" si="31"/>
        <v>41887</v>
      </c>
      <c r="H246">
        <f t="shared" si="32"/>
        <v>1.0348351833864156</v>
      </c>
      <c r="I246">
        <f t="shared" si="33"/>
        <v>1.0366705831426628</v>
      </c>
      <c r="J246">
        <f t="shared" si="34"/>
        <v>1.0198412604085203</v>
      </c>
      <c r="K246">
        <f t="shared" si="35"/>
        <v>1.0243077363734765</v>
      </c>
      <c r="L246">
        <f t="shared" si="36"/>
        <v>1.0231148139212622</v>
      </c>
      <c r="M246" s="8">
        <f t="shared" si="37"/>
        <v>1.0277539154464674</v>
      </c>
      <c r="N246" s="10">
        <f t="shared" si="38"/>
        <v>2.7375756515149272E-2</v>
      </c>
      <c r="O246" s="8">
        <f t="shared" si="41"/>
        <v>2.1967663505401313E-2</v>
      </c>
      <c r="P246" s="10">
        <f t="shared" si="42"/>
        <v>-2.6855521138185772E-2</v>
      </c>
      <c r="Q246" s="8">
        <f t="shared" si="43"/>
        <v>0</v>
      </c>
      <c r="T246" s="8">
        <f t="shared" si="44"/>
        <v>2.1981711506476424E-2</v>
      </c>
      <c r="U246" s="8">
        <f>NORMSINV($T$590)*T246</f>
        <v>2.8170696794474624E-2</v>
      </c>
      <c r="V246" s="8">
        <f t="shared" si="45"/>
        <v>0.97182930320552541</v>
      </c>
      <c r="W246" s="8">
        <f t="shared" si="46"/>
        <v>0</v>
      </c>
      <c r="Z246">
        <f t="shared" si="39"/>
        <v>2.7375756515149272E-2</v>
      </c>
      <c r="AA246">
        <f>PERCENTILE(M46:M245,1-$AD$591)</f>
        <v>0.95872991076708003</v>
      </c>
      <c r="AB246">
        <f t="shared" si="47"/>
        <v>0</v>
      </c>
      <c r="AE246">
        <f t="shared" si="40"/>
        <v>1.0277539154464674</v>
      </c>
    </row>
    <row r="247" spans="1:31" x14ac:dyDescent="0.25">
      <c r="A247" s="1">
        <v>41894</v>
      </c>
      <c r="B247">
        <v>20101.11</v>
      </c>
      <c r="C247">
        <v>5639.86</v>
      </c>
      <c r="D247">
        <v>29389.8</v>
      </c>
      <c r="E247">
        <v>44406.77</v>
      </c>
      <c r="F247">
        <v>8583.27</v>
      </c>
      <c r="G247" s="1">
        <f t="shared" si="31"/>
        <v>41894</v>
      </c>
      <c r="H247">
        <f t="shared" si="32"/>
        <v>0.9967070814854776</v>
      </c>
      <c r="I247">
        <f t="shared" si="33"/>
        <v>1.0194753548368436</v>
      </c>
      <c r="J247">
        <f t="shared" si="34"/>
        <v>0.97859919846885968</v>
      </c>
      <c r="K247">
        <f t="shared" si="35"/>
        <v>0.97315701423090883</v>
      </c>
      <c r="L247">
        <f t="shared" si="36"/>
        <v>1.017089601317684</v>
      </c>
      <c r="M247" s="8">
        <f t="shared" si="37"/>
        <v>0.99700565006795472</v>
      </c>
      <c r="N247" s="10">
        <f t="shared" si="38"/>
        <v>-2.9988419671942925E-3</v>
      </c>
      <c r="O247" s="8">
        <f t="shared" si="41"/>
        <v>2.1945959374439588E-2</v>
      </c>
      <c r="P247" s="10">
        <f t="shared" si="42"/>
        <v>-2.6827229621661997E-2</v>
      </c>
      <c r="Q247" s="8">
        <f t="shared" si="43"/>
        <v>0</v>
      </c>
      <c r="T247" s="8">
        <f t="shared" si="44"/>
        <v>2.1959217635751253E-2</v>
      </c>
      <c r="U247" s="8">
        <f>NORMSINV($T$590)*T247</f>
        <v>2.814186973923162E-2</v>
      </c>
      <c r="V247" s="8">
        <f t="shared" si="45"/>
        <v>0.97185813026076839</v>
      </c>
      <c r="W247" s="8">
        <f t="shared" si="46"/>
        <v>0</v>
      </c>
      <c r="Z247">
        <f t="shared" si="39"/>
        <v>-2.9988419671942925E-3</v>
      </c>
      <c r="AA247">
        <f>PERCENTILE(M47:M246,1-$AD$591)</f>
        <v>0.95872991076708003</v>
      </c>
      <c r="AB247">
        <f t="shared" si="47"/>
        <v>0</v>
      </c>
      <c r="AE247">
        <f t="shared" si="40"/>
        <v>0.99700565006795472</v>
      </c>
    </row>
    <row r="248" spans="1:31" x14ac:dyDescent="0.25">
      <c r="A248" s="1">
        <v>41901</v>
      </c>
      <c r="B248">
        <v>19842.830000000002</v>
      </c>
      <c r="C248">
        <v>5768.12</v>
      </c>
      <c r="D248">
        <v>29366.43</v>
      </c>
      <c r="E248">
        <v>44415.64</v>
      </c>
      <c r="F248">
        <v>8767.99</v>
      </c>
      <c r="G248" s="1">
        <f t="shared" si="31"/>
        <v>41901</v>
      </c>
      <c r="H248">
        <f t="shared" si="32"/>
        <v>0.98715095833016198</v>
      </c>
      <c r="I248">
        <f t="shared" si="33"/>
        <v>1.0227416992620384</v>
      </c>
      <c r="J248">
        <f t="shared" si="34"/>
        <v>0.99920482616417949</v>
      </c>
      <c r="K248">
        <f t="shared" si="35"/>
        <v>1.0001997443182651</v>
      </c>
      <c r="L248">
        <f t="shared" si="36"/>
        <v>1.0215209354942811</v>
      </c>
      <c r="M248" s="8">
        <f t="shared" si="37"/>
        <v>1.0061636327137853</v>
      </c>
      <c r="N248" s="10">
        <f t="shared" si="38"/>
        <v>6.1447152235152508E-3</v>
      </c>
      <c r="O248" s="8">
        <f t="shared" si="41"/>
        <v>2.189806966485373E-2</v>
      </c>
      <c r="P248" s="10">
        <f t="shared" si="42"/>
        <v>-2.6764806650459882E-2</v>
      </c>
      <c r="Q248" s="8">
        <f t="shared" si="43"/>
        <v>0</v>
      </c>
      <c r="T248" s="8">
        <f t="shared" si="44"/>
        <v>2.1911308510704611E-2</v>
      </c>
      <c r="U248" s="8">
        <f>NORMSINV($T$590)*T248</f>
        <v>2.8080471725024224E-2</v>
      </c>
      <c r="V248" s="8">
        <f t="shared" si="45"/>
        <v>0.97191952827497574</v>
      </c>
      <c r="W248" s="8">
        <f t="shared" si="46"/>
        <v>0</v>
      </c>
      <c r="Z248">
        <f t="shared" si="39"/>
        <v>6.1447152235152508E-3</v>
      </c>
      <c r="AA248">
        <f>PERCENTILE(M48:M247,1-$AD$591)</f>
        <v>0.95872991076708003</v>
      </c>
      <c r="AB248">
        <f t="shared" si="47"/>
        <v>0</v>
      </c>
      <c r="AE248">
        <f t="shared" si="40"/>
        <v>1.0061636327137853</v>
      </c>
    </row>
    <row r="249" spans="1:31" x14ac:dyDescent="0.25">
      <c r="A249" s="1">
        <v>41908</v>
      </c>
      <c r="B249">
        <v>19311.52</v>
      </c>
      <c r="C249">
        <v>5757.86</v>
      </c>
      <c r="D249">
        <v>29179.45</v>
      </c>
      <c r="E249">
        <v>45591.41</v>
      </c>
      <c r="F249">
        <v>8733.42</v>
      </c>
      <c r="G249" s="1">
        <f t="shared" si="31"/>
        <v>41908</v>
      </c>
      <c r="H249">
        <f t="shared" si="32"/>
        <v>0.97322408144402783</v>
      </c>
      <c r="I249">
        <f t="shared" si="33"/>
        <v>0.99822125753278357</v>
      </c>
      <c r="J249">
        <f t="shared" si="34"/>
        <v>0.99363286582672805</v>
      </c>
      <c r="K249">
        <f t="shared" si="35"/>
        <v>1.0264719814912044</v>
      </c>
      <c r="L249">
        <f t="shared" si="36"/>
        <v>0.99605724915288452</v>
      </c>
      <c r="M249" s="8">
        <f t="shared" si="37"/>
        <v>0.9975214870895257</v>
      </c>
      <c r="N249" s="10">
        <f t="shared" si="38"/>
        <v>-2.4815895082408814E-3</v>
      </c>
      <c r="O249" s="8">
        <f t="shared" si="41"/>
        <v>2.1871358957147192E-2</v>
      </c>
      <c r="P249" s="10">
        <f t="shared" si="42"/>
        <v>-2.6729990944974559E-2</v>
      </c>
      <c r="Q249" s="8">
        <f t="shared" si="43"/>
        <v>0</v>
      </c>
      <c r="T249" s="8">
        <f t="shared" si="44"/>
        <v>2.1884706763241911E-2</v>
      </c>
      <c r="U249" s="8">
        <f>NORMSINV($T$590)*T249</f>
        <v>2.8046380213917178E-2</v>
      </c>
      <c r="V249" s="8">
        <f t="shared" si="45"/>
        <v>0.97195361978608286</v>
      </c>
      <c r="W249" s="8">
        <f t="shared" si="46"/>
        <v>0</v>
      </c>
      <c r="Z249">
        <f t="shared" si="39"/>
        <v>-2.4815895082408814E-3</v>
      </c>
      <c r="AA249">
        <f>PERCENTILE(M49:M248,1-$AD$591)</f>
        <v>0.95872991076708003</v>
      </c>
      <c r="AB249">
        <f t="shared" si="47"/>
        <v>0</v>
      </c>
      <c r="AE249">
        <f t="shared" si="40"/>
        <v>0.9975214870895257</v>
      </c>
    </row>
    <row r="250" spans="1:31" x14ac:dyDescent="0.25">
      <c r="A250" s="1">
        <v>41915</v>
      </c>
      <c r="B250">
        <v>18868.77</v>
      </c>
      <c r="C250">
        <v>5724.14</v>
      </c>
      <c r="D250">
        <v>28805.51</v>
      </c>
      <c r="E250">
        <v>43596.27</v>
      </c>
      <c r="F250">
        <v>8584.26</v>
      </c>
      <c r="G250" s="1">
        <f t="shared" si="31"/>
        <v>41915</v>
      </c>
      <c r="H250">
        <f t="shared" si="32"/>
        <v>0.97707327025526736</v>
      </c>
      <c r="I250">
        <f t="shared" si="33"/>
        <v>0.99414365753943312</v>
      </c>
      <c r="J250">
        <f t="shared" si="34"/>
        <v>0.98718481671176106</v>
      </c>
      <c r="K250">
        <f t="shared" si="35"/>
        <v>0.95623868619110475</v>
      </c>
      <c r="L250">
        <f t="shared" si="36"/>
        <v>0.98292078017546392</v>
      </c>
      <c r="M250" s="8">
        <f t="shared" si="37"/>
        <v>0.97951224217460597</v>
      </c>
      <c r="N250" s="10">
        <f t="shared" si="38"/>
        <v>-2.0700543284011375E-2</v>
      </c>
      <c r="O250" s="8">
        <f t="shared" si="41"/>
        <v>2.1863811513154988E-2</v>
      </c>
      <c r="P250" s="10">
        <f t="shared" si="42"/>
        <v>-2.6720153461935684E-2</v>
      </c>
      <c r="Q250" s="8">
        <f t="shared" si="43"/>
        <v>0</v>
      </c>
      <c r="T250" s="8">
        <f t="shared" si="44"/>
        <v>2.1876976287135298E-2</v>
      </c>
      <c r="U250" s="8">
        <f>NORMSINV($T$590)*T250</f>
        <v>2.8036473210160343E-2</v>
      </c>
      <c r="V250" s="8">
        <f t="shared" si="45"/>
        <v>0.97196352678983966</v>
      </c>
      <c r="W250" s="8">
        <f t="shared" si="46"/>
        <v>0</v>
      </c>
      <c r="Z250">
        <f t="shared" si="39"/>
        <v>-2.0700543284011375E-2</v>
      </c>
      <c r="AA250">
        <f>PERCENTILE(M50:M249,1-$AD$591)</f>
        <v>0.95872991076708003</v>
      </c>
      <c r="AB250">
        <f t="shared" si="47"/>
        <v>0</v>
      </c>
      <c r="AE250">
        <f t="shared" si="40"/>
        <v>0.97951224217460597</v>
      </c>
    </row>
    <row r="251" spans="1:31" x14ac:dyDescent="0.25">
      <c r="A251" s="1">
        <v>41922</v>
      </c>
      <c r="B251">
        <v>18448.150000000001</v>
      </c>
      <c r="C251">
        <v>5265.33</v>
      </c>
      <c r="D251">
        <v>28747.08</v>
      </c>
      <c r="E251">
        <v>40082.33</v>
      </c>
      <c r="F251">
        <v>8205.92</v>
      </c>
      <c r="G251" s="1">
        <f t="shared" si="31"/>
        <v>41922</v>
      </c>
      <c r="H251">
        <f t="shared" si="32"/>
        <v>0.977708138898296</v>
      </c>
      <c r="I251">
        <f t="shared" si="33"/>
        <v>0.91984647475428616</v>
      </c>
      <c r="J251">
        <f t="shared" si="34"/>
        <v>0.99797156863391767</v>
      </c>
      <c r="K251">
        <f t="shared" si="35"/>
        <v>0.91939815034634853</v>
      </c>
      <c r="L251">
        <f t="shared" si="36"/>
        <v>0.95592631164480102</v>
      </c>
      <c r="M251" s="8">
        <f t="shared" si="37"/>
        <v>0.95417012885552988</v>
      </c>
      <c r="N251" s="10">
        <f t="shared" si="38"/>
        <v>-4.6913291299456157E-2</v>
      </c>
      <c r="O251" s="8">
        <f t="shared" si="41"/>
        <v>2.1928172868790972E-2</v>
      </c>
      <c r="P251" s="10">
        <f t="shared" si="42"/>
        <v>-2.6804045113751958E-2</v>
      </c>
      <c r="Q251" s="8">
        <f t="shared" si="43"/>
        <v>1</v>
      </c>
      <c r="T251" s="8">
        <f t="shared" si="44"/>
        <v>2.1941609607834981E-2</v>
      </c>
      <c r="U251" s="8">
        <f>NORMSINV($T$590)*T251</f>
        <v>2.8119304143489371E-2</v>
      </c>
      <c r="V251" s="8">
        <f t="shared" si="45"/>
        <v>0.9718806958565106</v>
      </c>
      <c r="W251" s="8">
        <f t="shared" si="46"/>
        <v>1</v>
      </c>
      <c r="Z251">
        <f t="shared" si="39"/>
        <v>-4.6913291299456157E-2</v>
      </c>
      <c r="AA251">
        <f>PERCENTILE(M51:M250,1-$AD$591)</f>
        <v>0.95872991076708003</v>
      </c>
      <c r="AB251">
        <f t="shared" si="47"/>
        <v>1</v>
      </c>
      <c r="AE251">
        <f t="shared" si="40"/>
        <v>0.95417012885552988</v>
      </c>
    </row>
    <row r="252" spans="1:31" x14ac:dyDescent="0.25">
      <c r="A252" s="1">
        <v>41929</v>
      </c>
      <c r="B252">
        <v>18477.669999999998</v>
      </c>
      <c r="C252">
        <v>5334.23</v>
      </c>
      <c r="D252">
        <v>27894.01</v>
      </c>
      <c r="E252">
        <v>39682.410000000003</v>
      </c>
      <c r="F252">
        <v>8026.13</v>
      </c>
      <c r="G252" s="1">
        <f t="shared" si="31"/>
        <v>41929</v>
      </c>
      <c r="H252">
        <f t="shared" si="32"/>
        <v>1.0016001604496927</v>
      </c>
      <c r="I252">
        <f t="shared" si="33"/>
        <v>1.0130855995730561</v>
      </c>
      <c r="J252">
        <f t="shared" si="34"/>
        <v>0.97032498605075701</v>
      </c>
      <c r="K252">
        <f t="shared" si="35"/>
        <v>0.99002253611504121</v>
      </c>
      <c r="L252">
        <f t="shared" si="36"/>
        <v>0.97809020804492364</v>
      </c>
      <c r="M252" s="8">
        <f t="shared" si="37"/>
        <v>0.99062469804669406</v>
      </c>
      <c r="N252" s="10">
        <f t="shared" si="38"/>
        <v>-9.4195267274462726E-3</v>
      </c>
      <c r="O252" s="8">
        <f t="shared" si="41"/>
        <v>2.2130858287352121E-2</v>
      </c>
      <c r="P252" s="10">
        <f t="shared" si="42"/>
        <v>-2.7068261990807703E-2</v>
      </c>
      <c r="Q252" s="8">
        <f t="shared" si="43"/>
        <v>0</v>
      </c>
      <c r="T252" s="8">
        <f t="shared" si="44"/>
        <v>2.2133627616035031E-2</v>
      </c>
      <c r="U252" s="8">
        <f>NORMSINV($T$590)*T252</f>
        <v>2.8365385122510901E-2</v>
      </c>
      <c r="V252" s="8">
        <f t="shared" si="45"/>
        <v>0.97163461487748914</v>
      </c>
      <c r="W252" s="8">
        <f t="shared" si="46"/>
        <v>0</v>
      </c>
      <c r="Z252">
        <f t="shared" si="39"/>
        <v>-9.4195267274462726E-3</v>
      </c>
      <c r="AA252">
        <f>PERCENTILE(M52:M251,1-$AD$591)</f>
        <v>0.95415335171124616</v>
      </c>
      <c r="AB252">
        <f t="shared" si="47"/>
        <v>0</v>
      </c>
      <c r="AE252">
        <f t="shared" si="40"/>
        <v>0.99062469804669406</v>
      </c>
    </row>
    <row r="253" spans="1:31" x14ac:dyDescent="0.25">
      <c r="A253" s="1">
        <v>41936</v>
      </c>
      <c r="B253">
        <v>18927.8</v>
      </c>
      <c r="C253">
        <v>5473.48</v>
      </c>
      <c r="D253">
        <v>27975.82</v>
      </c>
      <c r="E253">
        <v>40311.5</v>
      </c>
      <c r="F253">
        <v>8357.0499999999993</v>
      </c>
      <c r="G253" s="1">
        <f t="shared" si="31"/>
        <v>41936</v>
      </c>
      <c r="H253">
        <f t="shared" si="32"/>
        <v>1.0243607554415681</v>
      </c>
      <c r="I253">
        <f t="shared" si="33"/>
        <v>1.026104986099212</v>
      </c>
      <c r="J253">
        <f t="shared" si="34"/>
        <v>1.0029328877418486</v>
      </c>
      <c r="K253">
        <f t="shared" si="35"/>
        <v>1.0158531198079954</v>
      </c>
      <c r="L253">
        <f t="shared" si="36"/>
        <v>1.0412303314299667</v>
      </c>
      <c r="M253" s="8">
        <f t="shared" si="37"/>
        <v>1.0220964161041182</v>
      </c>
      <c r="N253" s="10">
        <f t="shared" si="38"/>
        <v>2.1855827942400277E-2</v>
      </c>
      <c r="O253" s="8">
        <f t="shared" si="41"/>
        <v>2.21465599904524E-2</v>
      </c>
      <c r="P253" s="10">
        <f t="shared" si="42"/>
        <v>-2.7088732148435504E-2</v>
      </c>
      <c r="Q253" s="8">
        <f t="shared" si="43"/>
        <v>0</v>
      </c>
      <c r="T253" s="8">
        <f t="shared" si="44"/>
        <v>2.215003026699246E-2</v>
      </c>
      <c r="U253" s="8">
        <f>NORMSINV($T$590)*T253</f>
        <v>2.8386405965524476E-2</v>
      </c>
      <c r="V253" s="8">
        <f t="shared" si="45"/>
        <v>0.97161359403447556</v>
      </c>
      <c r="W253" s="8">
        <f t="shared" si="46"/>
        <v>0</v>
      </c>
      <c r="Z253">
        <f t="shared" si="39"/>
        <v>2.1855827942400277E-2</v>
      </c>
      <c r="AA253">
        <f>PERCENTILE(M53:M252,1-$AD$591)</f>
        <v>0.95415335171124616</v>
      </c>
      <c r="AB253">
        <f t="shared" si="47"/>
        <v>0</v>
      </c>
      <c r="AE253">
        <f t="shared" si="40"/>
        <v>1.0220964161041182</v>
      </c>
    </row>
    <row r="254" spans="1:31" x14ac:dyDescent="0.25">
      <c r="A254" s="1">
        <v>41943</v>
      </c>
      <c r="B254">
        <v>19975.66</v>
      </c>
      <c r="C254">
        <v>5823.09</v>
      </c>
      <c r="D254">
        <v>29237.88</v>
      </c>
      <c r="E254">
        <v>42616.69</v>
      </c>
      <c r="F254">
        <v>7276.37</v>
      </c>
      <c r="G254" s="1">
        <f t="shared" si="31"/>
        <v>41943</v>
      </c>
      <c r="H254">
        <f t="shared" si="32"/>
        <v>1.0553608977271527</v>
      </c>
      <c r="I254">
        <f t="shared" si="33"/>
        <v>1.0638734406629786</v>
      </c>
      <c r="J254">
        <f t="shared" si="34"/>
        <v>1.0451125293199628</v>
      </c>
      <c r="K254">
        <f t="shared" si="35"/>
        <v>1.0571844262803418</v>
      </c>
      <c r="L254">
        <f t="shared" si="36"/>
        <v>0.87068642643037919</v>
      </c>
      <c r="M254" s="8">
        <f t="shared" si="37"/>
        <v>1.018443544084163</v>
      </c>
      <c r="N254" s="10">
        <f t="shared" si="38"/>
        <v>1.8275524695932823E-2</v>
      </c>
      <c r="O254" s="8">
        <f t="shared" si="41"/>
        <v>2.2171161481941957E-2</v>
      </c>
      <c r="P254" s="10">
        <f t="shared" si="42"/>
        <v>-2.7120805369392494E-2</v>
      </c>
      <c r="Q254" s="8">
        <f t="shared" si="43"/>
        <v>0</v>
      </c>
      <c r="T254" s="8">
        <f t="shared" si="44"/>
        <v>2.2174971617328575E-2</v>
      </c>
      <c r="U254" s="8">
        <f>NORMSINV($T$590)*T254</f>
        <v>2.8418369592094518E-2</v>
      </c>
      <c r="V254" s="8">
        <f t="shared" si="45"/>
        <v>0.97158163040790546</v>
      </c>
      <c r="W254" s="8">
        <f t="shared" si="46"/>
        <v>0</v>
      </c>
      <c r="Z254">
        <f t="shared" si="39"/>
        <v>1.8275524695932823E-2</v>
      </c>
      <c r="AA254">
        <f>PERCENTILE(M54:M253,1-$AD$591)</f>
        <v>0.95415335171124616</v>
      </c>
      <c r="AB254">
        <f t="shared" si="47"/>
        <v>0</v>
      </c>
      <c r="AE254">
        <f t="shared" si="40"/>
        <v>1.018443544084163</v>
      </c>
    </row>
    <row r="255" spans="1:31" x14ac:dyDescent="0.25">
      <c r="A255" s="1">
        <v>41950</v>
      </c>
      <c r="B255">
        <v>19761.66</v>
      </c>
      <c r="C255">
        <v>5848.01</v>
      </c>
      <c r="D255">
        <v>29611.83</v>
      </c>
      <c r="E255">
        <v>41816.839999999997</v>
      </c>
      <c r="F255">
        <v>7208.21</v>
      </c>
      <c r="G255" s="1">
        <f t="shared" si="31"/>
        <v>41950</v>
      </c>
      <c r="H255">
        <f t="shared" si="32"/>
        <v>0.98928696223303758</v>
      </c>
      <c r="I255">
        <f t="shared" si="33"/>
        <v>1.0042795148280381</v>
      </c>
      <c r="J255">
        <f t="shared" si="34"/>
        <v>1.0127899150006772</v>
      </c>
      <c r="K255">
        <f t="shared" si="35"/>
        <v>0.98123153159008814</v>
      </c>
      <c r="L255">
        <f t="shared" si="36"/>
        <v>0.99063269185046943</v>
      </c>
      <c r="M255" s="8">
        <f t="shared" si="37"/>
        <v>0.99564412310046213</v>
      </c>
      <c r="N255" s="10">
        <f t="shared" si="38"/>
        <v>-4.3653913706155154E-3</v>
      </c>
      <c r="O255" s="8">
        <f t="shared" si="41"/>
        <v>2.2114444348014645E-2</v>
      </c>
      <c r="P255" s="10">
        <f t="shared" si="42"/>
        <v>-2.7046863561296292E-2</v>
      </c>
      <c r="Q255" s="8">
        <f t="shared" si="43"/>
        <v>0</v>
      </c>
      <c r="T255" s="8">
        <f t="shared" si="44"/>
        <v>2.2118280825966778E-2</v>
      </c>
      <c r="U255" s="8">
        <f>NORMSINV($T$590)*T255</f>
        <v>2.8345717419672845E-2</v>
      </c>
      <c r="V255" s="8">
        <f t="shared" si="45"/>
        <v>0.97165428258032716</v>
      </c>
      <c r="W255" s="8">
        <f t="shared" si="46"/>
        <v>0</v>
      </c>
      <c r="Z255">
        <f t="shared" si="39"/>
        <v>-4.3653913706155154E-3</v>
      </c>
      <c r="AA255">
        <f>PERCENTILE(M55:M254,1-$AD$591)</f>
        <v>0.95415335171124616</v>
      </c>
      <c r="AB255">
        <f t="shared" si="47"/>
        <v>0</v>
      </c>
      <c r="AE255">
        <f t="shared" si="40"/>
        <v>0.99564412310046213</v>
      </c>
    </row>
    <row r="256" spans="1:31" x14ac:dyDescent="0.25">
      <c r="A256" s="1">
        <v>41957</v>
      </c>
      <c r="B256">
        <v>20329.86</v>
      </c>
      <c r="C256">
        <v>5979.93</v>
      </c>
      <c r="D256">
        <v>30768.720000000001</v>
      </c>
      <c r="E256">
        <v>40958.57</v>
      </c>
      <c r="F256">
        <v>7353.42</v>
      </c>
      <c r="G256" s="1">
        <f t="shared" si="31"/>
        <v>41957</v>
      </c>
      <c r="H256">
        <f t="shared" si="32"/>
        <v>1.028752645273727</v>
      </c>
      <c r="I256">
        <f t="shared" si="33"/>
        <v>1.0225581009608398</v>
      </c>
      <c r="J256">
        <f t="shared" si="34"/>
        <v>1.0390685074174746</v>
      </c>
      <c r="K256">
        <f t="shared" si="35"/>
        <v>0.97947549360496877</v>
      </c>
      <c r="L256">
        <f t="shared" si="36"/>
        <v>1.0201450845632967</v>
      </c>
      <c r="M256" s="8">
        <f t="shared" si="37"/>
        <v>1.0179999663640613</v>
      </c>
      <c r="N256" s="10">
        <f t="shared" si="38"/>
        <v>1.7839885087133318E-2</v>
      </c>
      <c r="O256" s="8">
        <f t="shared" si="41"/>
        <v>2.2120045535958883E-2</v>
      </c>
      <c r="P256" s="10">
        <f t="shared" si="42"/>
        <v>-2.7054165655320869E-2</v>
      </c>
      <c r="Q256" s="8">
        <f t="shared" si="43"/>
        <v>0</v>
      </c>
      <c r="T256" s="8">
        <f t="shared" si="44"/>
        <v>2.2124362344886146E-2</v>
      </c>
      <c r="U256" s="8">
        <f>NORMSINV($T$590)*T256</f>
        <v>2.8353511199764852E-2</v>
      </c>
      <c r="V256" s="8">
        <f t="shared" si="45"/>
        <v>0.97164648880023519</v>
      </c>
      <c r="W256" s="8">
        <f t="shared" si="46"/>
        <v>0</v>
      </c>
      <c r="Z256">
        <f t="shared" si="39"/>
        <v>1.7839885087133318E-2</v>
      </c>
      <c r="AA256">
        <f>PERCENTILE(M56:M255,1-$AD$591)</f>
        <v>0.95415335171124616</v>
      </c>
      <c r="AB256">
        <f t="shared" si="47"/>
        <v>0</v>
      </c>
      <c r="AE256">
        <f t="shared" si="40"/>
        <v>1.0179999663640613</v>
      </c>
    </row>
    <row r="257" spans="1:31" x14ac:dyDescent="0.25">
      <c r="A257" s="1">
        <v>41964</v>
      </c>
      <c r="B257">
        <v>21392.48</v>
      </c>
      <c r="C257">
        <v>6245.25</v>
      </c>
      <c r="D257">
        <v>31656.84</v>
      </c>
      <c r="E257">
        <v>43618.75</v>
      </c>
      <c r="F257">
        <v>7498.63</v>
      </c>
      <c r="G257" s="1">
        <f t="shared" si="31"/>
        <v>41964</v>
      </c>
      <c r="H257">
        <f t="shared" si="32"/>
        <v>1.0522689285612394</v>
      </c>
      <c r="I257">
        <f t="shared" si="33"/>
        <v>1.0443684123392749</v>
      </c>
      <c r="J257">
        <f t="shared" si="34"/>
        <v>1.0288643791486938</v>
      </c>
      <c r="K257">
        <f t="shared" si="35"/>
        <v>1.0649480682553127</v>
      </c>
      <c r="L257">
        <f t="shared" si="36"/>
        <v>1.0197472740575133</v>
      </c>
      <c r="M257" s="8">
        <f t="shared" si="37"/>
        <v>1.0420394124724068</v>
      </c>
      <c r="N257" s="10">
        <f t="shared" si="38"/>
        <v>4.1179766485742848E-2</v>
      </c>
      <c r="O257" s="8">
        <f t="shared" si="41"/>
        <v>2.2115172293017273E-2</v>
      </c>
      <c r="P257" s="10">
        <f t="shared" si="42"/>
        <v>-2.7047812558718239E-2</v>
      </c>
      <c r="Q257" s="8">
        <f t="shared" si="43"/>
        <v>0</v>
      </c>
      <c r="T257" s="8">
        <f t="shared" si="44"/>
        <v>2.2119422590679678E-2</v>
      </c>
      <c r="U257" s="8">
        <f>NORMSINV($T$590)*T257</f>
        <v>2.8347180650028145E-2</v>
      </c>
      <c r="V257" s="8">
        <f t="shared" si="45"/>
        <v>0.97165281934997183</v>
      </c>
      <c r="W257" s="8">
        <f t="shared" si="46"/>
        <v>0</v>
      </c>
      <c r="Z257">
        <f t="shared" si="39"/>
        <v>4.1179766485742848E-2</v>
      </c>
      <c r="AA257">
        <f>PERCENTILE(M57:M256,1-$AD$591)</f>
        <v>0.95415335171124616</v>
      </c>
      <c r="AB257">
        <f t="shared" si="47"/>
        <v>0</v>
      </c>
      <c r="AE257">
        <f t="shared" si="40"/>
        <v>1.0420394124724068</v>
      </c>
    </row>
    <row r="258" spans="1:31" x14ac:dyDescent="0.25">
      <c r="A258" s="1">
        <v>41971</v>
      </c>
      <c r="B258">
        <v>21326.06</v>
      </c>
      <c r="C258">
        <v>6224.73</v>
      </c>
      <c r="D258">
        <v>32065.85</v>
      </c>
      <c r="E258">
        <v>40432.839999999997</v>
      </c>
      <c r="F258">
        <v>7691.26</v>
      </c>
      <c r="G258" s="1">
        <f t="shared" si="31"/>
        <v>41971</v>
      </c>
      <c r="H258">
        <f t="shared" si="32"/>
        <v>0.99689517063940236</v>
      </c>
      <c r="I258">
        <f t="shared" si="33"/>
        <v>0.99671430287018126</v>
      </c>
      <c r="J258">
        <f t="shared" si="34"/>
        <v>1.0129201145787134</v>
      </c>
      <c r="K258">
        <f t="shared" si="35"/>
        <v>0.92696008024072207</v>
      </c>
      <c r="L258">
        <f t="shared" si="36"/>
        <v>1.0256886924678241</v>
      </c>
      <c r="M258" s="8">
        <f t="shared" si="37"/>
        <v>0.99183567215936874</v>
      </c>
      <c r="N258" s="10">
        <f t="shared" si="38"/>
        <v>-8.1978384844011484E-3</v>
      </c>
      <c r="O258" s="8">
        <f t="shared" si="41"/>
        <v>2.2259628017319722E-2</v>
      </c>
      <c r="P258" s="10">
        <f t="shared" si="42"/>
        <v>-2.7236145115309727E-2</v>
      </c>
      <c r="Q258" s="8">
        <f t="shared" si="43"/>
        <v>0</v>
      </c>
      <c r="T258" s="8">
        <f t="shared" si="44"/>
        <v>2.2268558816466576E-2</v>
      </c>
      <c r="U258" s="8">
        <f>NORMSINV($T$590)*T258</f>
        <v>2.8538306413664758E-2</v>
      </c>
      <c r="V258" s="8">
        <f t="shared" si="45"/>
        <v>0.97146169358633527</v>
      </c>
      <c r="W258" s="8">
        <f t="shared" si="46"/>
        <v>0</v>
      </c>
      <c r="Z258">
        <f t="shared" si="39"/>
        <v>-8.1978384844011484E-3</v>
      </c>
      <c r="AA258">
        <f>PERCENTILE(M58:M257,1-$AD$591)</f>
        <v>0.95415335171124616</v>
      </c>
      <c r="AB258">
        <f t="shared" si="47"/>
        <v>0</v>
      </c>
      <c r="AE258">
        <f t="shared" si="40"/>
        <v>0.99183567215936874</v>
      </c>
    </row>
    <row r="259" spans="1:31" x14ac:dyDescent="0.25">
      <c r="A259" s="1">
        <v>41978</v>
      </c>
      <c r="B259">
        <v>21699.5</v>
      </c>
      <c r="C259">
        <v>6515.7</v>
      </c>
      <c r="D259">
        <v>32509.91</v>
      </c>
      <c r="E259">
        <v>40608.080000000002</v>
      </c>
      <c r="F259">
        <v>7521.35</v>
      </c>
      <c r="G259" s="1">
        <f t="shared" si="31"/>
        <v>41978</v>
      </c>
      <c r="H259">
        <f t="shared" si="32"/>
        <v>1.0175109701463843</v>
      </c>
      <c r="I259">
        <f t="shared" si="33"/>
        <v>1.0467441961338082</v>
      </c>
      <c r="J259">
        <f t="shared" si="34"/>
        <v>1.0138483776353973</v>
      </c>
      <c r="K259">
        <f t="shared" si="35"/>
        <v>1.0043341006963649</v>
      </c>
      <c r="L259">
        <f t="shared" si="36"/>
        <v>0.97790869116373647</v>
      </c>
      <c r="M259" s="8">
        <f t="shared" si="37"/>
        <v>1.0120692671551381</v>
      </c>
      <c r="N259" s="10">
        <f t="shared" si="38"/>
        <v>1.1997014328438988E-2</v>
      </c>
      <c r="O259" s="8">
        <f t="shared" si="41"/>
        <v>2.2272518024038918E-2</v>
      </c>
      <c r="P259" s="10">
        <f t="shared" si="42"/>
        <v>-2.725295133343144E-2</v>
      </c>
      <c r="Q259" s="8">
        <f t="shared" si="43"/>
        <v>0</v>
      </c>
      <c r="T259" s="8">
        <f t="shared" si="44"/>
        <v>2.228217773384791E-2</v>
      </c>
      <c r="U259" s="8">
        <f>NORMSINV($T$590)*T259</f>
        <v>2.8555759758555829E-2</v>
      </c>
      <c r="V259" s="8">
        <f t="shared" si="45"/>
        <v>0.97144424024144416</v>
      </c>
      <c r="W259" s="8">
        <f t="shared" si="46"/>
        <v>0</v>
      </c>
      <c r="Z259">
        <f t="shared" si="39"/>
        <v>1.1997014328438988E-2</v>
      </c>
      <c r="AA259">
        <f>PERCENTILE(M59:M258,1-$AD$591)</f>
        <v>0.95415335171124616</v>
      </c>
      <c r="AB259">
        <f t="shared" si="47"/>
        <v>0</v>
      </c>
      <c r="AE259">
        <f t="shared" si="40"/>
        <v>1.0120692671551381</v>
      </c>
    </row>
    <row r="260" spans="1:31" x14ac:dyDescent="0.25">
      <c r="A260" s="1">
        <v>41985</v>
      </c>
      <c r="B260">
        <v>20486.11</v>
      </c>
      <c r="C260">
        <v>6268.71</v>
      </c>
      <c r="D260">
        <v>31107.61</v>
      </c>
      <c r="E260">
        <v>36968.31</v>
      </c>
      <c r="F260">
        <v>7171.66</v>
      </c>
      <c r="G260" s="1">
        <f t="shared" ref="G260:G323" si="48">A260</f>
        <v>41985</v>
      </c>
      <c r="H260">
        <f t="shared" ref="H260:H323" si="49">B260/B259</f>
        <v>0.94408212170787353</v>
      </c>
      <c r="I260">
        <f t="shared" ref="I260:I323" si="50">C260/C259</f>
        <v>0.96209309820894151</v>
      </c>
      <c r="J260">
        <f t="shared" ref="J260:J323" si="51">D260/D259</f>
        <v>0.95686546040884146</v>
      </c>
      <c r="K260">
        <f t="shared" ref="K260:K323" si="52">E260/E259</f>
        <v>0.91036833063764644</v>
      </c>
      <c r="L260">
        <f t="shared" ref="L260:L323" si="53">F260/F259</f>
        <v>0.95350701669248206</v>
      </c>
      <c r="M260" s="8">
        <f t="shared" ref="M260:M323" si="54">H260*Z$1+I260*AA$1+J260*AB$1+K260*AC$1+L260*AD$1</f>
        <v>0.94538320553115707</v>
      </c>
      <c r="N260" s="10">
        <f t="shared" ref="N260:N323" si="55">LN(M260)</f>
        <v>-5.6164925186166476E-2</v>
      </c>
      <c r="O260" s="8">
        <f t="shared" si="41"/>
        <v>2.2210264016530964E-2</v>
      </c>
      <c r="P260" s="10">
        <f t="shared" si="42"/>
        <v>-2.7171784996924634E-2</v>
      </c>
      <c r="Q260" s="8">
        <f t="shared" si="43"/>
        <v>1</v>
      </c>
      <c r="T260" s="8">
        <f t="shared" si="44"/>
        <v>2.2218743621848024E-2</v>
      </c>
      <c r="U260" s="8">
        <f>NORMSINV($T$590)*T260</f>
        <v>2.8474465673013444E-2</v>
      </c>
      <c r="V260" s="8">
        <f t="shared" si="45"/>
        <v>0.97152553432698652</v>
      </c>
      <c r="W260" s="8">
        <f t="shared" si="46"/>
        <v>1</v>
      </c>
      <c r="Z260">
        <f t="shared" ref="Z260:Z323" si="56">LN(M260)</f>
        <v>-5.6164925186166476E-2</v>
      </c>
      <c r="AA260">
        <f>PERCENTILE(M60:M259,1-$AD$591)</f>
        <v>0.95415335171124616</v>
      </c>
      <c r="AB260">
        <f t="shared" si="47"/>
        <v>1</v>
      </c>
      <c r="AE260">
        <f t="shared" ref="AE260:AE323" si="57">SUMPRODUCT(H260:L260,Z$1:AD$1)</f>
        <v>0.94538320553115707</v>
      </c>
    </row>
    <row r="261" spans="1:31" x14ac:dyDescent="0.25">
      <c r="A261" s="1">
        <v>41992</v>
      </c>
      <c r="B261">
        <v>21467.58</v>
      </c>
      <c r="C261">
        <v>6354.46</v>
      </c>
      <c r="D261">
        <v>32171.02</v>
      </c>
      <c r="E261">
        <v>39115.39</v>
      </c>
      <c r="F261">
        <v>7446.28</v>
      </c>
      <c r="G261" s="1">
        <f t="shared" si="48"/>
        <v>41992</v>
      </c>
      <c r="H261">
        <f t="shared" si="49"/>
        <v>1.0479090466662535</v>
      </c>
      <c r="I261">
        <f t="shared" si="50"/>
        <v>1.0136790503947384</v>
      </c>
      <c r="J261">
        <f t="shared" si="51"/>
        <v>1.0341848827344819</v>
      </c>
      <c r="K261">
        <f t="shared" si="52"/>
        <v>1.0580789330104623</v>
      </c>
      <c r="L261">
        <f t="shared" si="53"/>
        <v>1.0382923897675016</v>
      </c>
      <c r="M261" s="8">
        <f t="shared" si="54"/>
        <v>1.0384288605146876</v>
      </c>
      <c r="N261" s="10">
        <f t="shared" si="55"/>
        <v>3.7708859835207047E-2</v>
      </c>
      <c r="O261" s="8">
        <f t="shared" si="41"/>
        <v>2.2599092929026249E-2</v>
      </c>
      <c r="P261" s="10">
        <f t="shared" si="42"/>
        <v>-2.767880088522735E-2</v>
      </c>
      <c r="Q261" s="8">
        <f t="shared" si="43"/>
        <v>0</v>
      </c>
      <c r="T261" s="8">
        <f t="shared" si="44"/>
        <v>2.2590473191854019E-2</v>
      </c>
      <c r="U261" s="8">
        <f>NORMSINV($T$590)*T261</f>
        <v>2.8950856285413849E-2</v>
      </c>
      <c r="V261" s="8">
        <f t="shared" si="45"/>
        <v>0.97104914371458617</v>
      </c>
      <c r="W261" s="8">
        <f t="shared" si="46"/>
        <v>0</v>
      </c>
      <c r="Z261">
        <f t="shared" si="56"/>
        <v>3.7708859835207047E-2</v>
      </c>
      <c r="AA261">
        <f>PERCENTILE(M61:M260,1-$AD$591)</f>
        <v>0.95242132233819921</v>
      </c>
      <c r="AB261">
        <f t="shared" si="47"/>
        <v>0</v>
      </c>
      <c r="AE261">
        <f t="shared" si="57"/>
        <v>1.0384288605146876</v>
      </c>
    </row>
    <row r="262" spans="1:31" x14ac:dyDescent="0.25">
      <c r="A262" s="1">
        <v>41999</v>
      </c>
      <c r="B262">
        <v>21789.72</v>
      </c>
      <c r="C262">
        <v>6542.82</v>
      </c>
      <c r="D262">
        <v>32334.63</v>
      </c>
      <c r="E262">
        <v>39804.43</v>
      </c>
      <c r="F262">
        <v>7407.75</v>
      </c>
      <c r="G262" s="1">
        <f t="shared" si="48"/>
        <v>41999</v>
      </c>
      <c r="H262">
        <f t="shared" si="49"/>
        <v>1.0150058832900588</v>
      </c>
      <c r="I262">
        <f t="shared" si="50"/>
        <v>1.029642172584295</v>
      </c>
      <c r="J262">
        <f t="shared" si="51"/>
        <v>1.0050856329702944</v>
      </c>
      <c r="K262">
        <f t="shared" si="52"/>
        <v>1.017615572796283</v>
      </c>
      <c r="L262">
        <f t="shared" si="53"/>
        <v>0.9948256041943091</v>
      </c>
      <c r="M262" s="8">
        <f t="shared" si="54"/>
        <v>1.0124349731670481</v>
      </c>
      <c r="N262" s="10">
        <f t="shared" si="55"/>
        <v>1.2358293903560595E-2</v>
      </c>
      <c r="O262" s="8">
        <f t="shared" si="41"/>
        <v>2.2733435759437638E-2</v>
      </c>
      <c r="P262" s="10">
        <f t="shared" si="42"/>
        <v>-2.7854013199967612E-2</v>
      </c>
      <c r="Q262" s="8">
        <f t="shared" si="43"/>
        <v>0</v>
      </c>
      <c r="T262" s="8">
        <f t="shared" si="44"/>
        <v>2.2728627226334831E-2</v>
      </c>
      <c r="U262" s="8">
        <f>NORMSINV($T$590)*T262</f>
        <v>2.9127907804589036E-2</v>
      </c>
      <c r="V262" s="8">
        <f t="shared" si="45"/>
        <v>0.97087209219541093</v>
      </c>
      <c r="W262" s="8">
        <f t="shared" si="46"/>
        <v>0</v>
      </c>
      <c r="Z262">
        <f t="shared" si="56"/>
        <v>1.2358293903560595E-2</v>
      </c>
      <c r="AA262">
        <f>PERCENTILE(M62:M261,1-$AD$591)</f>
        <v>0.95242132233819921</v>
      </c>
      <c r="AB262">
        <f t="shared" si="47"/>
        <v>0</v>
      </c>
      <c r="AE262">
        <f t="shared" si="57"/>
        <v>1.0124349731670481</v>
      </c>
    </row>
    <row r="263" spans="1:31" x14ac:dyDescent="0.25">
      <c r="A263" s="1">
        <v>42006</v>
      </c>
      <c r="B263">
        <v>21616.26</v>
      </c>
      <c r="C263">
        <v>6532.56</v>
      </c>
      <c r="D263">
        <v>32112.59</v>
      </c>
      <c r="E263">
        <v>38809.660000000003</v>
      </c>
      <c r="F263">
        <v>7452.2</v>
      </c>
      <c r="G263" s="1">
        <f t="shared" si="48"/>
        <v>42006</v>
      </c>
      <c r="H263">
        <f t="shared" si="49"/>
        <v>0.99203936535210169</v>
      </c>
      <c r="I263">
        <f t="shared" si="50"/>
        <v>0.99843186882720303</v>
      </c>
      <c r="J263">
        <f t="shared" si="51"/>
        <v>0.993133058890731</v>
      </c>
      <c r="K263">
        <f t="shared" si="52"/>
        <v>0.97500856060493779</v>
      </c>
      <c r="L263">
        <f t="shared" si="53"/>
        <v>1.0060004724781479</v>
      </c>
      <c r="M263" s="8">
        <f t="shared" si="54"/>
        <v>0.99292266523062422</v>
      </c>
      <c r="N263" s="10">
        <f t="shared" si="55"/>
        <v>-7.102497898641506E-3</v>
      </c>
      <c r="O263" s="8">
        <f t="shared" si="41"/>
        <v>2.2692763438801649E-2</v>
      </c>
      <c r="P263" s="10">
        <f t="shared" si="42"/>
        <v>-2.7800965729312697E-2</v>
      </c>
      <c r="Q263" s="8">
        <f t="shared" si="43"/>
        <v>0</v>
      </c>
      <c r="T263" s="8">
        <f t="shared" si="44"/>
        <v>2.2687131887601585E-2</v>
      </c>
      <c r="U263" s="8">
        <f>NORMSINV($T$590)*T263</f>
        <v>2.907472938827264E-2</v>
      </c>
      <c r="V263" s="8">
        <f t="shared" si="45"/>
        <v>0.9709252706117274</v>
      </c>
      <c r="W263" s="8">
        <f t="shared" si="46"/>
        <v>0</v>
      </c>
      <c r="Z263">
        <f t="shared" si="56"/>
        <v>-7.102497898641506E-3</v>
      </c>
      <c r="AA263">
        <f>PERCENTILE(M63:M262,1-$AD$591)</f>
        <v>0.95242132233819921</v>
      </c>
      <c r="AB263">
        <f t="shared" si="47"/>
        <v>0</v>
      </c>
      <c r="AE263">
        <f t="shared" si="57"/>
        <v>0.99292266523062422</v>
      </c>
    </row>
    <row r="264" spans="1:31" x14ac:dyDescent="0.25">
      <c r="A264" s="1">
        <v>42013</v>
      </c>
      <c r="B264">
        <v>21095.88</v>
      </c>
      <c r="C264">
        <v>6291.43</v>
      </c>
      <c r="D264">
        <v>32206.080000000002</v>
      </c>
      <c r="E264">
        <v>37477.22</v>
      </c>
      <c r="F264">
        <v>7396.88</v>
      </c>
      <c r="G264" s="1">
        <f t="shared" si="48"/>
        <v>42013</v>
      </c>
      <c r="H264">
        <f t="shared" si="49"/>
        <v>0.97592645536276867</v>
      </c>
      <c r="I264">
        <f t="shared" si="50"/>
        <v>0.96308797776063293</v>
      </c>
      <c r="J264">
        <f t="shared" si="51"/>
        <v>1.0029113192053336</v>
      </c>
      <c r="K264">
        <f t="shared" si="52"/>
        <v>0.9656673106644067</v>
      </c>
      <c r="L264">
        <f t="shared" si="53"/>
        <v>0.99257668876304983</v>
      </c>
      <c r="M264" s="8">
        <f t="shared" si="54"/>
        <v>0.9800339503512383</v>
      </c>
      <c r="N264" s="10">
        <f t="shared" si="55"/>
        <v>-2.0168064702032494E-2</v>
      </c>
      <c r="O264" s="8">
        <f t="shared" si="41"/>
        <v>2.2703374019304168E-2</v>
      </c>
      <c r="P264" s="10">
        <f t="shared" si="42"/>
        <v>-2.7814804575052535E-2</v>
      </c>
      <c r="Q264" s="8">
        <f t="shared" si="43"/>
        <v>0</v>
      </c>
      <c r="T264" s="8">
        <f t="shared" si="44"/>
        <v>2.2698388535564062E-2</v>
      </c>
      <c r="U264" s="8">
        <f>NORMSINV($T$590)*T264</f>
        <v>2.9089155363091736E-2</v>
      </c>
      <c r="V264" s="8">
        <f t="shared" si="45"/>
        <v>0.97091084463690824</v>
      </c>
      <c r="W264" s="8">
        <f t="shared" si="46"/>
        <v>0</v>
      </c>
      <c r="Z264">
        <f t="shared" si="56"/>
        <v>-2.0168064702032494E-2</v>
      </c>
      <c r="AA264">
        <f>PERCENTILE(M64:M263,1-$AD$591)</f>
        <v>0.95242132233819921</v>
      </c>
      <c r="AB264">
        <f t="shared" si="47"/>
        <v>0</v>
      </c>
      <c r="AE264">
        <f t="shared" si="57"/>
        <v>0.9800339503512383</v>
      </c>
    </row>
    <row r="265" spans="1:31" x14ac:dyDescent="0.25">
      <c r="A265" s="1">
        <v>42020</v>
      </c>
      <c r="B265">
        <v>22169.68</v>
      </c>
      <c r="C265">
        <v>6501.78</v>
      </c>
      <c r="D265">
        <v>34274.46</v>
      </c>
      <c r="E265">
        <v>39516.949999999997</v>
      </c>
      <c r="F265">
        <v>7895.74</v>
      </c>
      <c r="G265" s="1">
        <f t="shared" si="48"/>
        <v>42020</v>
      </c>
      <c r="H265">
        <f t="shared" si="49"/>
        <v>1.0509009342108506</v>
      </c>
      <c r="I265">
        <f t="shared" si="50"/>
        <v>1.0334343702465099</v>
      </c>
      <c r="J265">
        <f t="shared" si="51"/>
        <v>1.0642232770955049</v>
      </c>
      <c r="K265">
        <f t="shared" si="52"/>
        <v>1.0544258618969069</v>
      </c>
      <c r="L265">
        <f t="shared" si="53"/>
        <v>1.0674419484972042</v>
      </c>
      <c r="M265" s="8">
        <f t="shared" si="54"/>
        <v>1.0540852783893953</v>
      </c>
      <c r="N265" s="10">
        <f t="shared" si="55"/>
        <v>5.2673356134041976E-2</v>
      </c>
      <c r="O265" s="8">
        <f t="shared" si="41"/>
        <v>2.2553399695732564E-2</v>
      </c>
      <c r="P265" s="10">
        <f t="shared" si="42"/>
        <v>-2.7619211068875382E-2</v>
      </c>
      <c r="Q265" s="8">
        <f t="shared" si="43"/>
        <v>0</v>
      </c>
      <c r="T265" s="8">
        <f t="shared" si="44"/>
        <v>2.2553950402521238E-2</v>
      </c>
      <c r="U265" s="8">
        <f>NORMSINV($T$590)*T265</f>
        <v>2.8904050447566366E-2</v>
      </c>
      <c r="V265" s="8">
        <f t="shared" si="45"/>
        <v>0.97109594955243361</v>
      </c>
      <c r="W265" s="8">
        <f t="shared" si="46"/>
        <v>0</v>
      </c>
      <c r="Z265">
        <f t="shared" si="56"/>
        <v>5.2673356134041976E-2</v>
      </c>
      <c r="AA265">
        <f>PERCENTILE(M65:M264,1-$AD$591)</f>
        <v>0.95242132233819921</v>
      </c>
      <c r="AB265">
        <f t="shared" si="47"/>
        <v>0</v>
      </c>
      <c r="AE265">
        <f t="shared" si="57"/>
        <v>1.0540852783893953</v>
      </c>
    </row>
    <row r="266" spans="1:31" x14ac:dyDescent="0.25">
      <c r="A266" s="1">
        <v>42027</v>
      </c>
      <c r="B266">
        <v>23433.45</v>
      </c>
      <c r="C266">
        <v>6921.01</v>
      </c>
      <c r="D266">
        <v>36377.910000000003</v>
      </c>
      <c r="E266">
        <v>41930.870000000003</v>
      </c>
      <c r="F266">
        <v>8256.2999999999993</v>
      </c>
      <c r="G266" s="1">
        <f t="shared" si="48"/>
        <v>42027</v>
      </c>
      <c r="H266">
        <f t="shared" si="49"/>
        <v>1.0570044312773121</v>
      </c>
      <c r="I266">
        <f t="shared" si="50"/>
        <v>1.0644792656780144</v>
      </c>
      <c r="J266">
        <f t="shared" si="51"/>
        <v>1.0613707699552379</v>
      </c>
      <c r="K266">
        <f t="shared" si="52"/>
        <v>1.0610856860157478</v>
      </c>
      <c r="L266">
        <f t="shared" si="53"/>
        <v>1.0456651308173774</v>
      </c>
      <c r="M266" s="8">
        <f t="shared" si="54"/>
        <v>1.057921056748738</v>
      </c>
      <c r="N266" s="10">
        <f t="shared" si="55"/>
        <v>5.6305715102832117E-2</v>
      </c>
      <c r="O266" s="8">
        <f t="shared" si="41"/>
        <v>2.2645000975864488E-2</v>
      </c>
      <c r="P266" s="10">
        <f t="shared" si="42"/>
        <v>-2.7738672948515057E-2</v>
      </c>
      <c r="Q266" s="8">
        <f t="shared" si="43"/>
        <v>0</v>
      </c>
      <c r="T266" s="8">
        <f t="shared" si="44"/>
        <v>2.2662046999827715E-2</v>
      </c>
      <c r="U266" s="8">
        <f>NORMSINV($T$590)*T266</f>
        <v>2.9042581811074528E-2</v>
      </c>
      <c r="V266" s="8">
        <f t="shared" si="45"/>
        <v>0.97095741818892545</v>
      </c>
      <c r="W266" s="8">
        <f t="shared" si="46"/>
        <v>0</v>
      </c>
      <c r="Z266">
        <f t="shared" si="56"/>
        <v>5.6305715102832117E-2</v>
      </c>
      <c r="AA266">
        <f>PERCENTILE(M66:M265,1-$AD$591)</f>
        <v>0.95242132233819921</v>
      </c>
      <c r="AB266">
        <f t="shared" si="47"/>
        <v>0</v>
      </c>
      <c r="AE266">
        <f t="shared" si="57"/>
        <v>1.057921056748738</v>
      </c>
    </row>
    <row r="267" spans="1:31" x14ac:dyDescent="0.25">
      <c r="A267" s="1">
        <v>42034</v>
      </c>
      <c r="B267">
        <v>23706.02</v>
      </c>
      <c r="C267">
        <v>6836.72</v>
      </c>
      <c r="D267">
        <v>37172.550000000003</v>
      </c>
      <c r="E267">
        <v>41524.74</v>
      </c>
      <c r="F267">
        <v>8100.22</v>
      </c>
      <c r="G267" s="1">
        <f t="shared" si="48"/>
        <v>42034</v>
      </c>
      <c r="H267">
        <f t="shared" si="49"/>
        <v>1.0116316632847488</v>
      </c>
      <c r="I267">
        <f t="shared" si="50"/>
        <v>0.98782114171197555</v>
      </c>
      <c r="J267">
        <f t="shared" si="51"/>
        <v>1.0218440256738224</v>
      </c>
      <c r="K267">
        <f t="shared" si="52"/>
        <v>0.99031429588749276</v>
      </c>
      <c r="L267">
        <f t="shared" si="53"/>
        <v>0.98109564817169925</v>
      </c>
      <c r="M267" s="8">
        <f t="shared" si="54"/>
        <v>0.99854135494594765</v>
      </c>
      <c r="N267" s="10">
        <f t="shared" si="55"/>
        <v>-1.4597099123753944E-3</v>
      </c>
      <c r="O267" s="8">
        <f t="shared" ref="O267:O330" si="58">_xlfn.STDEV.S(N67:N266)</f>
        <v>2.2742201662466398E-2</v>
      </c>
      <c r="P267" s="10">
        <f t="shared" ref="P267:P330" si="59">-(NORMSINV($N$591)*O267-($N$587-0.5*((O267*SQRT(52))^2))*1/52)</f>
        <v>-2.7865446474231434E-2</v>
      </c>
      <c r="Q267" s="8">
        <f t="shared" ref="Q267:Q330" si="60">IF(N267&lt;P267,1,0)</f>
        <v>0</v>
      </c>
      <c r="T267" s="8">
        <f t="shared" si="44"/>
        <v>2.2766671654056821E-2</v>
      </c>
      <c r="U267" s="8">
        <f>NORMSINV($T$590)*T267</f>
        <v>2.9176663700496402E-2</v>
      </c>
      <c r="V267" s="8">
        <f t="shared" ref="V267:V330" si="61">1-U267</f>
        <v>0.97082333629950357</v>
      </c>
      <c r="W267" s="8">
        <f t="shared" ref="W267:W330" si="62">IF(M267&lt;V267,1,0)</f>
        <v>0</v>
      </c>
      <c r="Z267">
        <f t="shared" si="56"/>
        <v>-1.4597099123753944E-3</v>
      </c>
      <c r="AA267">
        <f>PERCENTILE(M67:M266,1-$AD$591)</f>
        <v>0.95242132233819921</v>
      </c>
      <c r="AB267">
        <f t="shared" ref="AB267:AB330" si="63">IF(M267&lt;AA267,1,0)</f>
        <v>0</v>
      </c>
      <c r="AE267">
        <f t="shared" si="57"/>
        <v>0.99854135494594765</v>
      </c>
    </row>
    <row r="268" spans="1:31" x14ac:dyDescent="0.25">
      <c r="A268" s="1">
        <v>42041</v>
      </c>
      <c r="B268">
        <v>25242.38</v>
      </c>
      <c r="C268">
        <v>6601.46</v>
      </c>
      <c r="D268">
        <v>36833.660000000003</v>
      </c>
      <c r="E268">
        <v>43514.27</v>
      </c>
      <c r="F268">
        <v>8396.57</v>
      </c>
      <c r="G268" s="1">
        <f t="shared" si="48"/>
        <v>42041</v>
      </c>
      <c r="H268">
        <f t="shared" si="49"/>
        <v>1.0648088544597534</v>
      </c>
      <c r="I268">
        <f t="shared" si="50"/>
        <v>0.96558876186241349</v>
      </c>
      <c r="J268">
        <f t="shared" si="51"/>
        <v>0.99088332654068667</v>
      </c>
      <c r="K268">
        <f t="shared" si="52"/>
        <v>1.0479119194966664</v>
      </c>
      <c r="L268">
        <f t="shared" si="53"/>
        <v>1.0365854260748473</v>
      </c>
      <c r="M268" s="8">
        <f t="shared" si="54"/>
        <v>1.0211556576868734</v>
      </c>
      <c r="N268" s="10">
        <f t="shared" si="55"/>
        <v>2.0934983670870006E-2</v>
      </c>
      <c r="O268" s="8">
        <f t="shared" si="58"/>
        <v>2.2703522971308201E-2</v>
      </c>
      <c r="P268" s="10">
        <f t="shared" si="59"/>
        <v>-2.7814998846450646E-2</v>
      </c>
      <c r="Q268" s="8">
        <f t="shared" si="60"/>
        <v>0</v>
      </c>
      <c r="T268" s="8">
        <f t="shared" si="44"/>
        <v>2.272833459288302E-2</v>
      </c>
      <c r="U268" s="8">
        <f>NORMSINV($T$590)*T268</f>
        <v>2.9127532779730736E-2</v>
      </c>
      <c r="V268" s="8">
        <f t="shared" si="61"/>
        <v>0.97087246722026932</v>
      </c>
      <c r="W268" s="8">
        <f t="shared" si="62"/>
        <v>0</v>
      </c>
      <c r="Z268">
        <f t="shared" si="56"/>
        <v>2.0934983670870006E-2</v>
      </c>
      <c r="AA268">
        <f>PERCENTILE(M68:M267,1-$AD$591)</f>
        <v>0.95242132233819921</v>
      </c>
      <c r="AB268">
        <f t="shared" si="63"/>
        <v>0</v>
      </c>
      <c r="AE268">
        <f t="shared" si="57"/>
        <v>1.0211556576868734</v>
      </c>
    </row>
    <row r="269" spans="1:31" x14ac:dyDescent="0.25">
      <c r="A269" s="1">
        <v>42048</v>
      </c>
      <c r="B269">
        <v>26184.01</v>
      </c>
      <c r="C269">
        <v>6694.54</v>
      </c>
      <c r="D269">
        <v>36471.4</v>
      </c>
      <c r="E269">
        <v>43235.93</v>
      </c>
      <c r="F269">
        <v>8567.4599999999991</v>
      </c>
      <c r="G269" s="1">
        <f t="shared" si="48"/>
        <v>42048</v>
      </c>
      <c r="H269">
        <f t="shared" si="49"/>
        <v>1.0373035347697006</v>
      </c>
      <c r="I269">
        <f t="shared" si="50"/>
        <v>1.0140999112317579</v>
      </c>
      <c r="J269">
        <f t="shared" si="51"/>
        <v>0.99016497410249205</v>
      </c>
      <c r="K269">
        <f t="shared" si="52"/>
        <v>0.99360347766376422</v>
      </c>
      <c r="L269">
        <f t="shared" si="53"/>
        <v>1.0203523581652985</v>
      </c>
      <c r="M269" s="8">
        <f t="shared" si="54"/>
        <v>1.0111048511866025</v>
      </c>
      <c r="N269" s="10">
        <f t="shared" si="55"/>
        <v>1.1043645033290465E-2</v>
      </c>
      <c r="O269" s="8">
        <f t="shared" si="58"/>
        <v>2.2695247302062595E-2</v>
      </c>
      <c r="P269" s="10">
        <f t="shared" si="59"/>
        <v>-2.7804205296969545E-2</v>
      </c>
      <c r="Q269" s="8">
        <f t="shared" si="60"/>
        <v>0</v>
      </c>
      <c r="T269" s="8">
        <f t="shared" ref="T269:T332" si="64">_xlfn.STDEV.S(M69:M268)</f>
        <v>2.2719320811176332E-2</v>
      </c>
      <c r="U269" s="8">
        <f>NORMSINV($T$590)*T269</f>
        <v>2.9115981153673053E-2</v>
      </c>
      <c r="V269" s="8">
        <f t="shared" si="61"/>
        <v>0.97088401884632691</v>
      </c>
      <c r="W269" s="8">
        <f t="shared" si="62"/>
        <v>0</v>
      </c>
      <c r="Z269">
        <f t="shared" si="56"/>
        <v>1.1043645033290465E-2</v>
      </c>
      <c r="AA269">
        <f>PERCENTILE(M69:M268,1-$AD$591)</f>
        <v>0.95242132233819921</v>
      </c>
      <c r="AB269">
        <f t="shared" si="63"/>
        <v>0</v>
      </c>
      <c r="AE269">
        <f t="shared" si="57"/>
        <v>1.0111048511866025</v>
      </c>
    </row>
    <row r="270" spans="1:31" x14ac:dyDescent="0.25">
      <c r="A270" s="1">
        <v>42055</v>
      </c>
      <c r="B270">
        <v>26597</v>
      </c>
      <c r="C270">
        <v>6712.13</v>
      </c>
      <c r="D270">
        <v>36833.660000000003</v>
      </c>
      <c r="E270">
        <v>42013</v>
      </c>
      <c r="F270">
        <v>8632.66</v>
      </c>
      <c r="G270" s="1">
        <f t="shared" si="48"/>
        <v>42055</v>
      </c>
      <c r="H270">
        <f t="shared" si="49"/>
        <v>1.0157726032032528</v>
      </c>
      <c r="I270">
        <f t="shared" si="50"/>
        <v>1.0026275143624506</v>
      </c>
      <c r="J270">
        <f t="shared" si="51"/>
        <v>1.0099327144008732</v>
      </c>
      <c r="K270">
        <f t="shared" si="52"/>
        <v>0.9717149602194286</v>
      </c>
      <c r="L270">
        <f t="shared" si="53"/>
        <v>1.0076101901847223</v>
      </c>
      <c r="M270" s="8">
        <f t="shared" si="54"/>
        <v>1.0015315964741456</v>
      </c>
      <c r="N270" s="10">
        <f t="shared" si="55"/>
        <v>1.5304247764918631E-3</v>
      </c>
      <c r="O270" s="8">
        <f t="shared" si="58"/>
        <v>2.2677214173277026E-2</v>
      </c>
      <c r="P270" s="10">
        <f t="shared" si="59"/>
        <v>-2.7780685808822175E-2</v>
      </c>
      <c r="Q270" s="8">
        <f t="shared" si="60"/>
        <v>0</v>
      </c>
      <c r="T270" s="8">
        <f t="shared" si="64"/>
        <v>2.270031767236106E-2</v>
      </c>
      <c r="U270" s="8">
        <f>NORMSINV($T$590)*T270</f>
        <v>2.9091627651374082E-2</v>
      </c>
      <c r="V270" s="8">
        <f t="shared" si="61"/>
        <v>0.97090837234862593</v>
      </c>
      <c r="W270" s="8">
        <f t="shared" si="62"/>
        <v>0</v>
      </c>
      <c r="Z270">
        <f t="shared" si="56"/>
        <v>1.5304247764918631E-3</v>
      </c>
      <c r="AA270">
        <f>PERCENTILE(M70:M269,1-$AD$591)</f>
        <v>0.95242132233819921</v>
      </c>
      <c r="AB270">
        <f t="shared" si="63"/>
        <v>0</v>
      </c>
      <c r="AE270">
        <f t="shared" si="57"/>
        <v>1.0015315964741456</v>
      </c>
    </row>
    <row r="271" spans="1:31" x14ac:dyDescent="0.25">
      <c r="A271" s="1">
        <v>42062</v>
      </c>
      <c r="B271">
        <v>27076.080000000002</v>
      </c>
      <c r="C271">
        <v>7080.79</v>
      </c>
      <c r="D271">
        <v>37920.44</v>
      </c>
      <c r="E271">
        <v>44020.79</v>
      </c>
      <c r="F271">
        <v>8663.2900000000009</v>
      </c>
      <c r="G271" s="1">
        <f t="shared" si="48"/>
        <v>42062</v>
      </c>
      <c r="H271">
        <f t="shared" si="49"/>
        <v>1.0180125578072716</v>
      </c>
      <c r="I271">
        <f t="shared" si="50"/>
        <v>1.0549244427625806</v>
      </c>
      <c r="J271">
        <f t="shared" si="51"/>
        <v>1.0295050776925236</v>
      </c>
      <c r="K271">
        <f t="shared" si="52"/>
        <v>1.0477897317496965</v>
      </c>
      <c r="L271">
        <f t="shared" si="53"/>
        <v>1.0035481531764254</v>
      </c>
      <c r="M271" s="8">
        <f t="shared" si="54"/>
        <v>1.0307559926376995</v>
      </c>
      <c r="N271" s="10">
        <f t="shared" si="55"/>
        <v>3.0292506449431489E-2</v>
      </c>
      <c r="O271" s="8">
        <f t="shared" si="58"/>
        <v>2.2633495994407428E-2</v>
      </c>
      <c r="P271" s="10">
        <f t="shared" si="59"/>
        <v>-2.7723668257383174E-2</v>
      </c>
      <c r="Q271" s="8">
        <f t="shared" si="60"/>
        <v>0</v>
      </c>
      <c r="T271" s="8">
        <f t="shared" si="64"/>
        <v>2.2656693266672152E-2</v>
      </c>
      <c r="U271" s="8">
        <f>NORMSINV($T$590)*T271</f>
        <v>2.9035720725967506E-2</v>
      </c>
      <c r="V271" s="8">
        <f t="shared" si="61"/>
        <v>0.9709642792740325</v>
      </c>
      <c r="W271" s="8">
        <f t="shared" si="62"/>
        <v>0</v>
      </c>
      <c r="Z271">
        <f t="shared" si="56"/>
        <v>3.0292506449431489E-2</v>
      </c>
      <c r="AA271">
        <f>PERCENTILE(M71:M270,1-$AD$591)</f>
        <v>0.95242132233819921</v>
      </c>
      <c r="AB271">
        <f t="shared" si="63"/>
        <v>0</v>
      </c>
      <c r="AE271">
        <f t="shared" si="57"/>
        <v>1.0307559926376995</v>
      </c>
    </row>
    <row r="272" spans="1:31" x14ac:dyDescent="0.25">
      <c r="A272" s="1">
        <v>42069</v>
      </c>
      <c r="B272">
        <v>27902.07</v>
      </c>
      <c r="C272">
        <v>7271.35</v>
      </c>
      <c r="D272">
        <v>38703.39</v>
      </c>
      <c r="E272">
        <v>42898.26</v>
      </c>
      <c r="F272">
        <v>8658.34</v>
      </c>
      <c r="G272" s="1">
        <f t="shared" si="48"/>
        <v>42069</v>
      </c>
      <c r="H272">
        <f t="shared" si="49"/>
        <v>1.0305062623540777</v>
      </c>
      <c r="I272">
        <f t="shared" si="50"/>
        <v>1.0269122513165905</v>
      </c>
      <c r="J272">
        <f t="shared" si="51"/>
        <v>1.0206471760348772</v>
      </c>
      <c r="K272">
        <f t="shared" si="52"/>
        <v>0.97450000329389819</v>
      </c>
      <c r="L272">
        <f t="shared" si="53"/>
        <v>0.99942862353678563</v>
      </c>
      <c r="M272" s="8">
        <f t="shared" si="54"/>
        <v>1.0103988633072458</v>
      </c>
      <c r="N272" s="10">
        <f t="shared" si="55"/>
        <v>1.0345167060682735E-2</v>
      </c>
      <c r="O272" s="8">
        <f t="shared" si="58"/>
        <v>2.26901907802412E-2</v>
      </c>
      <c r="P272" s="10">
        <f t="shared" si="59"/>
        <v>-2.7797610357284105E-2</v>
      </c>
      <c r="Q272" s="8">
        <f t="shared" si="60"/>
        <v>0</v>
      </c>
      <c r="T272" s="8">
        <f t="shared" si="64"/>
        <v>2.2714845480235005E-2</v>
      </c>
      <c r="U272" s="8">
        <f>NORMSINV($T$590)*T272</f>
        <v>2.9110245786298866E-2</v>
      </c>
      <c r="V272" s="8">
        <f t="shared" si="61"/>
        <v>0.97088975421370116</v>
      </c>
      <c r="W272" s="8">
        <f t="shared" si="62"/>
        <v>0</v>
      </c>
      <c r="Z272">
        <f t="shared" si="56"/>
        <v>1.0345167060682735E-2</v>
      </c>
      <c r="AA272">
        <f>PERCENTILE(M72:M271,1-$AD$591)</f>
        <v>0.95242132233819921</v>
      </c>
      <c r="AB272">
        <f t="shared" si="63"/>
        <v>0</v>
      </c>
      <c r="AE272">
        <f t="shared" si="57"/>
        <v>1.0103988633072458</v>
      </c>
    </row>
    <row r="273" spans="1:31" x14ac:dyDescent="0.25">
      <c r="A273" s="1">
        <v>42076</v>
      </c>
      <c r="B273">
        <v>28290.29</v>
      </c>
      <c r="C273">
        <v>7369.56</v>
      </c>
      <c r="D273">
        <v>40140.74</v>
      </c>
      <c r="E273">
        <v>40744.449999999997</v>
      </c>
      <c r="F273">
        <v>8873.69</v>
      </c>
      <c r="G273" s="1">
        <f t="shared" si="48"/>
        <v>42076</v>
      </c>
      <c r="H273">
        <f t="shared" si="49"/>
        <v>1.01391366303647</v>
      </c>
      <c r="I273">
        <f t="shared" si="50"/>
        <v>1.013506432780708</v>
      </c>
      <c r="J273">
        <f t="shared" si="51"/>
        <v>1.0371375737370809</v>
      </c>
      <c r="K273">
        <f t="shared" si="52"/>
        <v>0.9497926023106763</v>
      </c>
      <c r="L273">
        <f t="shared" si="53"/>
        <v>1.0248719731495877</v>
      </c>
      <c r="M273" s="8">
        <f t="shared" si="54"/>
        <v>1.0078444490029046</v>
      </c>
      <c r="N273" s="10">
        <f t="shared" si="55"/>
        <v>7.8138412757936225E-3</v>
      </c>
      <c r="O273" s="8">
        <f t="shared" si="58"/>
        <v>2.2695028903309253E-2</v>
      </c>
      <c r="P273" s="10">
        <f t="shared" si="59"/>
        <v>-2.7803920451115415E-2</v>
      </c>
      <c r="Q273" s="8">
        <f t="shared" si="60"/>
        <v>0</v>
      </c>
      <c r="T273" s="8">
        <f t="shared" si="64"/>
        <v>2.2719301656131369E-2</v>
      </c>
      <c r="U273" s="8">
        <f>NORMSINV($T$590)*T273</f>
        <v>2.9115956605495194E-2</v>
      </c>
      <c r="V273" s="8">
        <f t="shared" si="61"/>
        <v>0.97088404339450485</v>
      </c>
      <c r="W273" s="8">
        <f t="shared" si="62"/>
        <v>0</v>
      </c>
      <c r="Z273">
        <f t="shared" si="56"/>
        <v>7.8138412757936225E-3</v>
      </c>
      <c r="AA273">
        <f>PERCENTILE(M73:M272,1-$AD$591)</f>
        <v>0.95242132233819921</v>
      </c>
      <c r="AB273">
        <f t="shared" si="63"/>
        <v>0</v>
      </c>
      <c r="AE273">
        <f t="shared" si="57"/>
        <v>1.0078444490029046</v>
      </c>
    </row>
    <row r="274" spans="1:31" x14ac:dyDescent="0.25">
      <c r="A274" s="1">
        <v>42083</v>
      </c>
      <c r="B274">
        <v>27959.89</v>
      </c>
      <c r="C274">
        <v>7464.84</v>
      </c>
      <c r="D274">
        <v>40222.54</v>
      </c>
      <c r="E274">
        <v>43473.2</v>
      </c>
      <c r="F274">
        <v>9249.07</v>
      </c>
      <c r="G274" s="1">
        <f t="shared" si="48"/>
        <v>42083</v>
      </c>
      <c r="H274">
        <f t="shared" si="49"/>
        <v>0.98832108119075479</v>
      </c>
      <c r="I274">
        <f t="shared" si="50"/>
        <v>1.0129288587106964</v>
      </c>
      <c r="J274">
        <f t="shared" si="51"/>
        <v>1.0020378298955128</v>
      </c>
      <c r="K274">
        <f t="shared" si="52"/>
        <v>1.0669723115663605</v>
      </c>
      <c r="L274">
        <f t="shared" si="53"/>
        <v>1.0423025821276153</v>
      </c>
      <c r="M274" s="8">
        <f t="shared" si="54"/>
        <v>1.0225125326981879</v>
      </c>
      <c r="N274" s="10">
        <f t="shared" si="55"/>
        <v>2.2262865777247509E-2</v>
      </c>
      <c r="O274" s="8">
        <f t="shared" si="58"/>
        <v>2.26890548638519E-2</v>
      </c>
      <c r="P274" s="10">
        <f t="shared" si="59"/>
        <v>-2.7796128848342639E-2</v>
      </c>
      <c r="Q274" s="8">
        <f t="shared" si="60"/>
        <v>0</v>
      </c>
      <c r="T274" s="8">
        <f t="shared" si="64"/>
        <v>2.2712650634719531E-2</v>
      </c>
      <c r="U274" s="8">
        <f>NORMSINV($T$590)*T274</f>
        <v>2.9107432978592383E-2</v>
      </c>
      <c r="V274" s="8">
        <f t="shared" si="61"/>
        <v>0.97089256702140758</v>
      </c>
      <c r="W274" s="8">
        <f t="shared" si="62"/>
        <v>0</v>
      </c>
      <c r="Z274">
        <f t="shared" si="56"/>
        <v>2.2262865777247509E-2</v>
      </c>
      <c r="AA274">
        <f>PERCENTILE(M74:M273,1-$AD$591)</f>
        <v>0.95242132233819921</v>
      </c>
      <c r="AB274">
        <f t="shared" si="63"/>
        <v>0</v>
      </c>
      <c r="AE274">
        <f t="shared" si="57"/>
        <v>1.0225125326981879</v>
      </c>
    </row>
    <row r="275" spans="1:31" x14ac:dyDescent="0.25">
      <c r="A275" s="1">
        <v>42090</v>
      </c>
      <c r="B275">
        <v>26803.5</v>
      </c>
      <c r="C275">
        <v>6770.03</v>
      </c>
      <c r="D275">
        <v>40234.230000000003</v>
      </c>
      <c r="E275">
        <v>43076.57</v>
      </c>
      <c r="F275">
        <v>9057.43</v>
      </c>
      <c r="G275" s="1">
        <f t="shared" si="48"/>
        <v>42090</v>
      </c>
      <c r="H275">
        <f t="shared" si="49"/>
        <v>0.95864111053369672</v>
      </c>
      <c r="I275">
        <f t="shared" si="50"/>
        <v>0.90692231849577476</v>
      </c>
      <c r="J275">
        <f t="shared" si="51"/>
        <v>1.0002906330629544</v>
      </c>
      <c r="K275">
        <f t="shared" si="52"/>
        <v>0.99087644801854946</v>
      </c>
      <c r="L275">
        <f t="shared" si="53"/>
        <v>0.97928007897010194</v>
      </c>
      <c r="M275" s="8">
        <f t="shared" si="54"/>
        <v>0.96720211781621546</v>
      </c>
      <c r="N275" s="10">
        <f t="shared" si="55"/>
        <v>-3.3347790047665762E-2</v>
      </c>
      <c r="O275" s="8">
        <f t="shared" si="58"/>
        <v>2.2726884383335592E-2</v>
      </c>
      <c r="P275" s="10">
        <f t="shared" si="59"/>
        <v>-2.7845468359840076E-2</v>
      </c>
      <c r="Q275" s="8">
        <f t="shared" si="60"/>
        <v>1</v>
      </c>
      <c r="T275" s="8">
        <f t="shared" si="64"/>
        <v>2.2750369251410656E-2</v>
      </c>
      <c r="U275" s="8">
        <f>NORMSINV($T$590)*T275</f>
        <v>2.915577133086307E-2</v>
      </c>
      <c r="V275" s="8">
        <f t="shared" si="61"/>
        <v>0.97084422866913689</v>
      </c>
      <c r="W275" s="8">
        <f t="shared" si="62"/>
        <v>1</v>
      </c>
      <c r="Z275">
        <f t="shared" si="56"/>
        <v>-3.3347790047665762E-2</v>
      </c>
      <c r="AA275">
        <f>PERCENTILE(M75:M274,1-$AD$591)</f>
        <v>0.95242132233819921</v>
      </c>
      <c r="AB275">
        <f t="shared" si="63"/>
        <v>0</v>
      </c>
      <c r="AE275">
        <f t="shared" si="57"/>
        <v>0.96720211781621546</v>
      </c>
    </row>
    <row r="276" spans="1:31" x14ac:dyDescent="0.25">
      <c r="A276" s="1">
        <v>42097</v>
      </c>
      <c r="B276">
        <v>27018.26</v>
      </c>
      <c r="C276">
        <v>6819.13</v>
      </c>
      <c r="D276">
        <v>40362.769999999997</v>
      </c>
      <c r="E276">
        <v>42383.199999999997</v>
      </c>
      <c r="F276">
        <v>9258.9500000000007</v>
      </c>
      <c r="G276" s="1">
        <f t="shared" si="48"/>
        <v>42097</v>
      </c>
      <c r="H276">
        <f t="shared" si="49"/>
        <v>1.0080123864420691</v>
      </c>
      <c r="I276">
        <f t="shared" si="50"/>
        <v>1.007252552795187</v>
      </c>
      <c r="J276">
        <f t="shared" si="51"/>
        <v>1.0031947920961826</v>
      </c>
      <c r="K276">
        <f t="shared" si="52"/>
        <v>0.98390377878275814</v>
      </c>
      <c r="L276">
        <f t="shared" si="53"/>
        <v>1.0222491368964486</v>
      </c>
      <c r="M276" s="8">
        <f t="shared" si="54"/>
        <v>1.004922529402529</v>
      </c>
      <c r="N276" s="10">
        <f t="shared" si="55"/>
        <v>4.9104533682116239E-3</v>
      </c>
      <c r="O276" s="8">
        <f t="shared" si="58"/>
        <v>2.2849437357159098E-2</v>
      </c>
      <c r="P276" s="10">
        <f t="shared" si="59"/>
        <v>-2.8005319072188353E-2</v>
      </c>
      <c r="Q276" s="8">
        <f t="shared" si="60"/>
        <v>0</v>
      </c>
      <c r="T276" s="8">
        <f t="shared" si="64"/>
        <v>2.28698133094574E-2</v>
      </c>
      <c r="U276" s="8">
        <f>NORMSINV($T$590)*T276</f>
        <v>2.9308845050447875E-2</v>
      </c>
      <c r="V276" s="8">
        <f t="shared" si="61"/>
        <v>0.97069115494955216</v>
      </c>
      <c r="W276" s="8">
        <f t="shared" si="62"/>
        <v>0</v>
      </c>
      <c r="Z276">
        <f t="shared" si="56"/>
        <v>4.9104533682116239E-3</v>
      </c>
      <c r="AA276">
        <f>PERCENTILE(M76:M275,1-$AD$591)</f>
        <v>0.95242132233819921</v>
      </c>
      <c r="AB276">
        <f t="shared" si="63"/>
        <v>0</v>
      </c>
      <c r="AE276">
        <f t="shared" si="57"/>
        <v>1.004922529402529</v>
      </c>
    </row>
    <row r="277" spans="1:31" x14ac:dyDescent="0.25">
      <c r="A277" s="1">
        <v>42104</v>
      </c>
      <c r="B277">
        <v>28480.27</v>
      </c>
      <c r="C277">
        <v>6940.8</v>
      </c>
      <c r="D277">
        <v>41823.5</v>
      </c>
      <c r="E277">
        <v>44856.21</v>
      </c>
      <c r="F277">
        <v>9754.84</v>
      </c>
      <c r="G277" s="1">
        <f t="shared" si="48"/>
        <v>42104</v>
      </c>
      <c r="H277">
        <f t="shared" si="49"/>
        <v>1.0541119228255262</v>
      </c>
      <c r="I277">
        <f t="shared" si="50"/>
        <v>1.0178424520430025</v>
      </c>
      <c r="J277">
        <f t="shared" si="51"/>
        <v>1.0361900335383325</v>
      </c>
      <c r="K277">
        <f t="shared" si="52"/>
        <v>1.0583488268936749</v>
      </c>
      <c r="L277">
        <f t="shared" si="53"/>
        <v>1.0535579088341549</v>
      </c>
      <c r="M277" s="8">
        <f t="shared" si="54"/>
        <v>1.0440102288269382</v>
      </c>
      <c r="N277" s="10">
        <f t="shared" si="55"/>
        <v>4.3069287139401835E-2</v>
      </c>
      <c r="O277" s="8">
        <f t="shared" si="58"/>
        <v>2.2803853790534387E-2</v>
      </c>
      <c r="P277" s="10">
        <f t="shared" si="59"/>
        <v>-2.7945860861098015E-2</v>
      </c>
      <c r="Q277" s="8">
        <f t="shared" si="60"/>
        <v>0</v>
      </c>
      <c r="T277" s="8">
        <f t="shared" si="64"/>
        <v>2.2823630464694253E-2</v>
      </c>
      <c r="U277" s="8">
        <f>NORMSINV($T$590)*T277</f>
        <v>2.9249659353440361E-2</v>
      </c>
      <c r="V277" s="8">
        <f t="shared" si="61"/>
        <v>0.97075034064655963</v>
      </c>
      <c r="W277" s="8">
        <f t="shared" si="62"/>
        <v>0</v>
      </c>
      <c r="Z277">
        <f t="shared" si="56"/>
        <v>4.3069287139401835E-2</v>
      </c>
      <c r="AA277">
        <f>PERCENTILE(M77:M276,1-$AD$591)</f>
        <v>0.95242132233819921</v>
      </c>
      <c r="AB277">
        <f t="shared" si="63"/>
        <v>0</v>
      </c>
      <c r="AE277">
        <f t="shared" si="57"/>
        <v>1.0440102288269382</v>
      </c>
    </row>
    <row r="278" spans="1:31" x14ac:dyDescent="0.25">
      <c r="A278" s="1">
        <v>42111</v>
      </c>
      <c r="B278">
        <v>27332.14</v>
      </c>
      <c r="C278">
        <v>6465.86</v>
      </c>
      <c r="D278">
        <v>41204.15</v>
      </c>
      <c r="E278">
        <v>45179.78</v>
      </c>
      <c r="F278">
        <v>9448.61</v>
      </c>
      <c r="G278" s="1">
        <f t="shared" si="48"/>
        <v>42111</v>
      </c>
      <c r="H278">
        <f t="shared" si="49"/>
        <v>0.959686828811665</v>
      </c>
      <c r="I278">
        <f t="shared" si="50"/>
        <v>0.93157272936837243</v>
      </c>
      <c r="J278">
        <f t="shared" si="51"/>
        <v>0.98519133979700413</v>
      </c>
      <c r="K278">
        <f t="shared" si="52"/>
        <v>1.0072134939621515</v>
      </c>
      <c r="L278">
        <f t="shared" si="53"/>
        <v>0.96860737849108758</v>
      </c>
      <c r="M278" s="8">
        <f t="shared" si="54"/>
        <v>0.97045435408605618</v>
      </c>
      <c r="N278" s="10">
        <f t="shared" si="55"/>
        <v>-2.9990910878397944E-2</v>
      </c>
      <c r="O278" s="8">
        <f t="shared" si="58"/>
        <v>2.2904091558206649E-2</v>
      </c>
      <c r="P278" s="10">
        <f t="shared" si="59"/>
        <v>-2.8076611560388418E-2</v>
      </c>
      <c r="Q278" s="8">
        <f t="shared" si="60"/>
        <v>1</v>
      </c>
      <c r="T278" s="8">
        <f t="shared" si="64"/>
        <v>2.2929307624157177E-2</v>
      </c>
      <c r="U278" s="8">
        <f>NORMSINV($T$590)*T278</f>
        <v>2.9385090082592377E-2</v>
      </c>
      <c r="V278" s="8">
        <f t="shared" si="61"/>
        <v>0.97061490991740762</v>
      </c>
      <c r="W278" s="8">
        <f t="shared" si="62"/>
        <v>1</v>
      </c>
      <c r="Z278">
        <f t="shared" si="56"/>
        <v>-2.9990910878397944E-2</v>
      </c>
      <c r="AA278">
        <f>PERCENTILE(M78:M277,1-$AD$591)</f>
        <v>0.95242132233819921</v>
      </c>
      <c r="AB278">
        <f t="shared" si="63"/>
        <v>0</v>
      </c>
      <c r="AE278">
        <f t="shared" si="57"/>
        <v>0.97045435408605618</v>
      </c>
    </row>
    <row r="279" spans="1:31" x14ac:dyDescent="0.25">
      <c r="A279" s="1">
        <v>42118</v>
      </c>
      <c r="B279">
        <v>26921.41</v>
      </c>
      <c r="C279">
        <v>7315.32</v>
      </c>
      <c r="D279">
        <v>41075.61</v>
      </c>
      <c r="E279">
        <v>44380.1</v>
      </c>
      <c r="F279">
        <v>9469.36</v>
      </c>
      <c r="G279" s="1">
        <f t="shared" si="48"/>
        <v>42118</v>
      </c>
      <c r="H279">
        <f t="shared" si="49"/>
        <v>0.98497263661023249</v>
      </c>
      <c r="I279">
        <f t="shared" si="50"/>
        <v>1.1313761819773394</v>
      </c>
      <c r="J279">
        <f t="shared" si="51"/>
        <v>0.99688041131779204</v>
      </c>
      <c r="K279">
        <f t="shared" si="52"/>
        <v>0.98230004661377279</v>
      </c>
      <c r="L279">
        <f t="shared" si="53"/>
        <v>1.0021960902185612</v>
      </c>
      <c r="M279" s="8">
        <f t="shared" si="54"/>
        <v>1.0195450733475395</v>
      </c>
      <c r="N279" s="10">
        <f t="shared" si="55"/>
        <v>1.9356521283667421E-2</v>
      </c>
      <c r="O279" s="8">
        <f t="shared" si="58"/>
        <v>2.302959848507246E-2</v>
      </c>
      <c r="P279" s="10">
        <f t="shared" si="59"/>
        <v>-2.8240337657138459E-2</v>
      </c>
      <c r="Q279" s="8">
        <f t="shared" si="60"/>
        <v>0</v>
      </c>
      <c r="T279" s="8">
        <f t="shared" si="64"/>
        <v>2.3053170572870416E-2</v>
      </c>
      <c r="U279" s="8">
        <f>NORMSINV($T$590)*T279</f>
        <v>2.9543826838428797E-2</v>
      </c>
      <c r="V279" s="8">
        <f t="shared" si="61"/>
        <v>0.97045617316157118</v>
      </c>
      <c r="W279" s="8">
        <f t="shared" si="62"/>
        <v>0</v>
      </c>
      <c r="Z279">
        <f t="shared" si="56"/>
        <v>1.9356521283667421E-2</v>
      </c>
      <c r="AA279">
        <f>PERCENTILE(M79:M278,1-$AD$591)</f>
        <v>0.95242132233819921</v>
      </c>
      <c r="AB279">
        <f t="shared" si="63"/>
        <v>0</v>
      </c>
      <c r="AE279">
        <f t="shared" si="57"/>
        <v>1.0195450733475395</v>
      </c>
    </row>
    <row r="280" spans="1:31" x14ac:dyDescent="0.25">
      <c r="A280" s="1">
        <v>42125</v>
      </c>
      <c r="B280">
        <v>26177.55</v>
      </c>
      <c r="C280">
        <v>7138.18</v>
      </c>
      <c r="D280">
        <v>39836.910000000003</v>
      </c>
      <c r="E280">
        <v>44823.85</v>
      </c>
      <c r="F280">
        <v>9009.02</v>
      </c>
      <c r="G280" s="1">
        <f t="shared" si="48"/>
        <v>42125</v>
      </c>
      <c r="H280">
        <f t="shared" si="49"/>
        <v>0.97236920354468803</v>
      </c>
      <c r="I280">
        <f t="shared" si="50"/>
        <v>0.97578506476818516</v>
      </c>
      <c r="J280">
        <f t="shared" si="51"/>
        <v>0.96984341802836294</v>
      </c>
      <c r="K280">
        <f t="shared" si="52"/>
        <v>1.0099988508362983</v>
      </c>
      <c r="L280">
        <f t="shared" si="53"/>
        <v>0.95138636613245242</v>
      </c>
      <c r="M280" s="8">
        <f t="shared" si="54"/>
        <v>0.97587658066199734</v>
      </c>
      <c r="N280" s="10">
        <f t="shared" si="55"/>
        <v>-2.4419154804812861E-2</v>
      </c>
      <c r="O280" s="8">
        <f t="shared" si="58"/>
        <v>2.3055189396537928E-2</v>
      </c>
      <c r="P280" s="10">
        <f t="shared" si="59"/>
        <v>-2.8273723405654035E-2</v>
      </c>
      <c r="Q280" s="8">
        <f t="shared" si="60"/>
        <v>0</v>
      </c>
      <c r="T280" s="8">
        <f t="shared" si="64"/>
        <v>2.3078480268897465E-2</v>
      </c>
      <c r="U280" s="8">
        <f>NORMSINV($T$590)*T280</f>
        <v>2.957626251899572E-2</v>
      </c>
      <c r="V280" s="8">
        <f t="shared" si="61"/>
        <v>0.9704237374810043</v>
      </c>
      <c r="W280" s="8">
        <f t="shared" si="62"/>
        <v>0</v>
      </c>
      <c r="Z280">
        <f t="shared" si="56"/>
        <v>-2.4419154804812861E-2</v>
      </c>
      <c r="AA280">
        <f>PERCENTILE(M80:M279,1-$AD$591)</f>
        <v>0.95242132233819921</v>
      </c>
      <c r="AB280">
        <f t="shared" si="63"/>
        <v>0</v>
      </c>
      <c r="AE280">
        <f t="shared" si="57"/>
        <v>0.97587658066199734</v>
      </c>
    </row>
    <row r="281" spans="1:31" x14ac:dyDescent="0.25">
      <c r="A281" s="1">
        <v>42132</v>
      </c>
      <c r="B281">
        <v>26879.63</v>
      </c>
      <c r="C281">
        <v>7111.61</v>
      </c>
      <c r="D281">
        <v>41194.639999999999</v>
      </c>
      <c r="E281">
        <v>44375.48</v>
      </c>
      <c r="F281">
        <v>9057.43</v>
      </c>
      <c r="G281" s="1">
        <f t="shared" si="48"/>
        <v>42132</v>
      </c>
      <c r="H281">
        <f t="shared" si="49"/>
        <v>1.0268199277625294</v>
      </c>
      <c r="I281">
        <f t="shared" si="50"/>
        <v>0.99627776267900214</v>
      </c>
      <c r="J281">
        <f t="shared" si="51"/>
        <v>1.034082211697644</v>
      </c>
      <c r="K281">
        <f t="shared" si="52"/>
        <v>0.98999706629394857</v>
      </c>
      <c r="L281">
        <f t="shared" si="53"/>
        <v>1.0053735034443259</v>
      </c>
      <c r="M281" s="8">
        <f t="shared" si="54"/>
        <v>1.0105100943754899</v>
      </c>
      <c r="N281" s="10">
        <f t="shared" si="55"/>
        <v>1.0455247297532128E-2</v>
      </c>
      <c r="O281" s="8">
        <f t="shared" si="58"/>
        <v>2.2854039562263301E-2</v>
      </c>
      <c r="P281" s="10">
        <f t="shared" si="59"/>
        <v>-2.8011322203731984E-2</v>
      </c>
      <c r="Q281" s="8">
        <f t="shared" si="60"/>
        <v>0</v>
      </c>
      <c r="T281" s="8">
        <f t="shared" si="64"/>
        <v>2.2862715230074684E-2</v>
      </c>
      <c r="U281" s="8">
        <f>NORMSINV($T$590)*T281</f>
        <v>2.9299748495702594E-2</v>
      </c>
      <c r="V281" s="8">
        <f t="shared" si="61"/>
        <v>0.9707002515042974</v>
      </c>
      <c r="W281" s="8">
        <f t="shared" si="62"/>
        <v>0</v>
      </c>
      <c r="Z281">
        <f t="shared" si="56"/>
        <v>1.0455247297532128E-2</v>
      </c>
      <c r="AA281">
        <f>PERCENTILE(M81:M280,1-$AD$591)</f>
        <v>0.95242132233819921</v>
      </c>
      <c r="AB281">
        <f t="shared" si="63"/>
        <v>0</v>
      </c>
      <c r="AE281">
        <f t="shared" si="57"/>
        <v>1.0105100943754899</v>
      </c>
    </row>
    <row r="282" spans="1:31" x14ac:dyDescent="0.25">
      <c r="A282" s="1">
        <v>42139</v>
      </c>
      <c r="B282">
        <v>26536.94</v>
      </c>
      <c r="C282">
        <v>7180.25</v>
      </c>
      <c r="D282">
        <v>39995.26</v>
      </c>
      <c r="E282">
        <v>42961.01</v>
      </c>
      <c r="F282">
        <v>8979.66</v>
      </c>
      <c r="G282" s="1">
        <f t="shared" si="48"/>
        <v>42139</v>
      </c>
      <c r="H282">
        <f t="shared" si="49"/>
        <v>0.98725094058214335</v>
      </c>
      <c r="I282">
        <f t="shared" si="50"/>
        <v>1.0096518228643023</v>
      </c>
      <c r="J282">
        <f t="shared" si="51"/>
        <v>0.97088504718089541</v>
      </c>
      <c r="K282">
        <f t="shared" si="52"/>
        <v>0.96812496450742613</v>
      </c>
      <c r="L282">
        <f t="shared" si="53"/>
        <v>0.99141367915622858</v>
      </c>
      <c r="M282" s="8">
        <f t="shared" si="54"/>
        <v>0.98546529085819923</v>
      </c>
      <c r="N282" s="10">
        <f t="shared" si="55"/>
        <v>-1.464137283892091E-2</v>
      </c>
      <c r="O282" s="8">
        <f t="shared" si="58"/>
        <v>2.2859068600957044E-2</v>
      </c>
      <c r="P282" s="10">
        <f t="shared" si="59"/>
        <v>-2.8017882122638015E-2</v>
      </c>
      <c r="Q282" s="8">
        <f t="shared" si="60"/>
        <v>0</v>
      </c>
      <c r="T282" s="8">
        <f t="shared" si="64"/>
        <v>2.2867445627857957E-2</v>
      </c>
      <c r="U282" s="8">
        <f>NORMSINV($T$590)*T282</f>
        <v>2.9305810744387397E-2</v>
      </c>
      <c r="V282" s="8">
        <f t="shared" si="61"/>
        <v>0.97069418925561257</v>
      </c>
      <c r="W282" s="8">
        <f t="shared" si="62"/>
        <v>0</v>
      </c>
      <c r="Z282">
        <f t="shared" si="56"/>
        <v>-1.464137283892091E-2</v>
      </c>
      <c r="AA282">
        <f>PERCENTILE(M82:M281,1-$AD$591)</f>
        <v>0.95242132233819921</v>
      </c>
      <c r="AB282">
        <f t="shared" si="63"/>
        <v>0</v>
      </c>
      <c r="AE282">
        <f t="shared" si="57"/>
        <v>0.98546529085819923</v>
      </c>
    </row>
    <row r="283" spans="1:31" x14ac:dyDescent="0.25">
      <c r="A283" s="1">
        <v>42146</v>
      </c>
      <c r="B283">
        <v>27815.73</v>
      </c>
      <c r="C283">
        <v>7417.92</v>
      </c>
      <c r="D283">
        <v>41515.269999999997</v>
      </c>
      <c r="E283">
        <v>44125.86</v>
      </c>
      <c r="F283">
        <v>9409.89</v>
      </c>
      <c r="G283" s="1">
        <f t="shared" si="48"/>
        <v>42146</v>
      </c>
      <c r="H283">
        <f t="shared" si="49"/>
        <v>1.0481890526940936</v>
      </c>
      <c r="I283">
        <f t="shared" si="50"/>
        <v>1.0331005187841649</v>
      </c>
      <c r="J283">
        <f t="shared" si="51"/>
        <v>1.038004753563297</v>
      </c>
      <c r="K283">
        <f t="shared" si="52"/>
        <v>1.0271141204548031</v>
      </c>
      <c r="L283">
        <f t="shared" si="53"/>
        <v>1.0479116135800242</v>
      </c>
      <c r="M283" s="8">
        <f t="shared" si="54"/>
        <v>1.0388640118152765</v>
      </c>
      <c r="N283" s="10">
        <f t="shared" si="55"/>
        <v>3.8127819831412023E-2</v>
      </c>
      <c r="O283" s="8">
        <f t="shared" si="58"/>
        <v>2.2685338316072303E-2</v>
      </c>
      <c r="P283" s="10">
        <f t="shared" si="59"/>
        <v>-2.7791281582667166E-2</v>
      </c>
      <c r="Q283" s="8">
        <f t="shared" si="60"/>
        <v>0</v>
      </c>
      <c r="T283" s="8">
        <f t="shared" si="64"/>
        <v>2.2699465746528938E-2</v>
      </c>
      <c r="U283" s="8">
        <f>NORMSINV($T$590)*T283</f>
        <v>2.9090535864490195E-2</v>
      </c>
      <c r="V283" s="8">
        <f t="shared" si="61"/>
        <v>0.97090946413550983</v>
      </c>
      <c r="W283" s="8">
        <f t="shared" si="62"/>
        <v>0</v>
      </c>
      <c r="Z283">
        <f t="shared" si="56"/>
        <v>3.8127819831412023E-2</v>
      </c>
      <c r="AA283">
        <f>PERCENTILE(M83:M282,1-$AD$591)</f>
        <v>0.95242132233819921</v>
      </c>
      <c r="AB283">
        <f t="shared" si="63"/>
        <v>0</v>
      </c>
      <c r="AE283">
        <f t="shared" si="57"/>
        <v>1.0388640118152765</v>
      </c>
    </row>
    <row r="284" spans="1:31" x14ac:dyDescent="0.25">
      <c r="A284" s="1">
        <v>42153</v>
      </c>
      <c r="B284">
        <v>27105.29</v>
      </c>
      <c r="C284">
        <v>7510.18</v>
      </c>
      <c r="D284">
        <v>40838.39</v>
      </c>
      <c r="E284">
        <v>42503.39</v>
      </c>
      <c r="F284">
        <v>9088.75</v>
      </c>
      <c r="G284" s="1">
        <f t="shared" si="48"/>
        <v>42153</v>
      </c>
      <c r="H284">
        <f t="shared" si="49"/>
        <v>0.97445905608085792</v>
      </c>
      <c r="I284">
        <f t="shared" si="50"/>
        <v>1.0124374487727019</v>
      </c>
      <c r="J284">
        <f t="shared" si="51"/>
        <v>0.98369563777376379</v>
      </c>
      <c r="K284">
        <f t="shared" si="52"/>
        <v>0.96323085827675647</v>
      </c>
      <c r="L284">
        <f t="shared" si="53"/>
        <v>0.96587207714436629</v>
      </c>
      <c r="M284" s="8">
        <f t="shared" si="54"/>
        <v>0.97993901560968943</v>
      </c>
      <c r="N284" s="10">
        <f t="shared" si="55"/>
        <v>-2.0264938223526773E-2</v>
      </c>
      <c r="O284" s="8">
        <f t="shared" si="58"/>
        <v>2.2759778220659825E-2</v>
      </c>
      <c r="P284" s="10">
        <f t="shared" si="59"/>
        <v>-2.7888371623999774E-2</v>
      </c>
      <c r="Q284" s="8">
        <f t="shared" si="60"/>
        <v>0</v>
      </c>
      <c r="T284" s="8">
        <f t="shared" si="64"/>
        <v>2.2777039530275781E-2</v>
      </c>
      <c r="U284" s="8">
        <f>NORMSINV($T$590)*T284</f>
        <v>2.9189950668496181E-2</v>
      </c>
      <c r="V284" s="8">
        <f t="shared" si="61"/>
        <v>0.97081004933150383</v>
      </c>
      <c r="W284" s="8">
        <f t="shared" si="62"/>
        <v>0</v>
      </c>
      <c r="Z284">
        <f t="shared" si="56"/>
        <v>-2.0264938223526773E-2</v>
      </c>
      <c r="AA284">
        <f>PERCENTILE(M84:M283,1-$AD$591)</f>
        <v>0.95242132233819921</v>
      </c>
      <c r="AB284">
        <f t="shared" si="63"/>
        <v>0</v>
      </c>
      <c r="AE284">
        <f t="shared" si="57"/>
        <v>0.97993901560968943</v>
      </c>
    </row>
    <row r="285" spans="1:31" x14ac:dyDescent="0.25">
      <c r="A285" s="1">
        <v>42160</v>
      </c>
      <c r="B285">
        <v>26796.04</v>
      </c>
      <c r="C285">
        <v>7243.73</v>
      </c>
      <c r="D285">
        <v>39579.629999999997</v>
      </c>
      <c r="E285">
        <v>42115.09</v>
      </c>
      <c r="F285">
        <v>9087.73</v>
      </c>
      <c r="G285" s="1">
        <f t="shared" si="48"/>
        <v>42160</v>
      </c>
      <c r="H285">
        <f t="shared" si="49"/>
        <v>0.98859078799747213</v>
      </c>
      <c r="I285">
        <f t="shared" si="50"/>
        <v>0.96452148949825423</v>
      </c>
      <c r="J285">
        <f t="shared" si="51"/>
        <v>0.96917704150432959</v>
      </c>
      <c r="K285">
        <f t="shared" si="52"/>
        <v>0.99086425812152856</v>
      </c>
      <c r="L285">
        <f t="shared" si="53"/>
        <v>0.99988777334616963</v>
      </c>
      <c r="M285" s="8">
        <f t="shared" si="54"/>
        <v>0.98260827009355101</v>
      </c>
      <c r="N285" s="10">
        <f t="shared" si="55"/>
        <v>-1.7544742741637212E-2</v>
      </c>
      <c r="O285" s="8">
        <f t="shared" si="58"/>
        <v>2.2748739538166037E-2</v>
      </c>
      <c r="P285" s="10">
        <f t="shared" si="59"/>
        <v>-2.787397380612916E-2</v>
      </c>
      <c r="Q285" s="8">
        <f t="shared" si="60"/>
        <v>0</v>
      </c>
      <c r="T285" s="8">
        <f t="shared" si="64"/>
        <v>2.2766223800436296E-2</v>
      </c>
      <c r="U285" s="8">
        <f>NORMSINV($T$590)*T285</f>
        <v>2.9176089752987883E-2</v>
      </c>
      <c r="V285" s="8">
        <f t="shared" si="61"/>
        <v>0.97082391024701209</v>
      </c>
      <c r="W285" s="8">
        <f t="shared" si="62"/>
        <v>0</v>
      </c>
      <c r="Z285">
        <f t="shared" si="56"/>
        <v>-1.7544742741637212E-2</v>
      </c>
      <c r="AA285">
        <f>PERCENTILE(M85:M284,1-$AD$591)</f>
        <v>0.95242132233819921</v>
      </c>
      <c r="AB285">
        <f t="shared" si="63"/>
        <v>0</v>
      </c>
      <c r="AE285">
        <f t="shared" si="57"/>
        <v>0.98260827009355101</v>
      </c>
    </row>
    <row r="286" spans="1:31" x14ac:dyDescent="0.25">
      <c r="A286" s="1">
        <v>42167</v>
      </c>
      <c r="B286">
        <v>27138.73</v>
      </c>
      <c r="C286">
        <v>7093.16</v>
      </c>
      <c r="D286">
        <v>39342.129999999997</v>
      </c>
      <c r="E286">
        <v>41763.96</v>
      </c>
      <c r="F286">
        <v>9093.84</v>
      </c>
      <c r="G286" s="1">
        <f t="shared" si="48"/>
        <v>42167</v>
      </c>
      <c r="H286">
        <f t="shared" si="49"/>
        <v>1.0127888299912973</v>
      </c>
      <c r="I286">
        <f t="shared" si="50"/>
        <v>0.97921374761345337</v>
      </c>
      <c r="J286">
        <f t="shared" si="51"/>
        <v>0.9939994386001082</v>
      </c>
      <c r="K286">
        <f t="shared" si="52"/>
        <v>0.99166260834299536</v>
      </c>
      <c r="L286">
        <f t="shared" si="53"/>
        <v>1.00067233511559</v>
      </c>
      <c r="M286" s="8">
        <f t="shared" si="54"/>
        <v>0.99566739193268883</v>
      </c>
      <c r="N286" s="10">
        <f t="shared" si="55"/>
        <v>-4.3420210118824982E-3</v>
      </c>
      <c r="O286" s="8">
        <f t="shared" si="58"/>
        <v>2.1826833217299141E-2</v>
      </c>
      <c r="P286" s="10">
        <f t="shared" si="59"/>
        <v>-2.6671956066196961E-2</v>
      </c>
      <c r="Q286" s="8">
        <f t="shared" si="60"/>
        <v>0</v>
      </c>
      <c r="T286" s="8">
        <f t="shared" si="64"/>
        <v>2.1920565479039436E-2</v>
      </c>
      <c r="U286" s="8">
        <f>NORMSINV($T$590)*T286</f>
        <v>2.8092335007285918E-2</v>
      </c>
      <c r="V286" s="8">
        <f t="shared" si="61"/>
        <v>0.97190766499271408</v>
      </c>
      <c r="W286" s="8">
        <f t="shared" si="62"/>
        <v>0</v>
      </c>
      <c r="Z286">
        <f t="shared" si="56"/>
        <v>-4.3420210118824982E-3</v>
      </c>
      <c r="AA286">
        <f>PERCENTILE(M86:M285,1-$AD$591)</f>
        <v>0.95415335171124616</v>
      </c>
      <c r="AB286">
        <f t="shared" si="63"/>
        <v>0</v>
      </c>
      <c r="AE286">
        <f t="shared" si="57"/>
        <v>0.99566739193268883</v>
      </c>
    </row>
    <row r="287" spans="1:31" x14ac:dyDescent="0.25">
      <c r="A287" s="1">
        <v>42174</v>
      </c>
      <c r="B287">
        <v>26737.54</v>
      </c>
      <c r="C287">
        <v>7093.16</v>
      </c>
      <c r="D287">
        <v>38427.75</v>
      </c>
      <c r="E287">
        <v>41356.25</v>
      </c>
      <c r="F287">
        <v>8810.43</v>
      </c>
      <c r="G287" s="1">
        <f t="shared" si="48"/>
        <v>42174</v>
      </c>
      <c r="H287">
        <f t="shared" si="49"/>
        <v>0.98521706800576159</v>
      </c>
      <c r="I287">
        <f t="shared" si="50"/>
        <v>1</v>
      </c>
      <c r="J287">
        <f t="shared" si="51"/>
        <v>0.97675824872725503</v>
      </c>
      <c r="K287">
        <f t="shared" si="52"/>
        <v>0.99023775523202306</v>
      </c>
      <c r="L287">
        <f t="shared" si="53"/>
        <v>0.96883494761288957</v>
      </c>
      <c r="M287" s="8">
        <f t="shared" si="54"/>
        <v>0.98420960391558587</v>
      </c>
      <c r="N287" s="10">
        <f t="shared" si="55"/>
        <v>-1.5916392504406518E-2</v>
      </c>
      <c r="O287" s="8">
        <f t="shared" si="58"/>
        <v>2.1833965553749699E-2</v>
      </c>
      <c r="P287" s="10">
        <f t="shared" si="59"/>
        <v>-2.6681252224894435E-2</v>
      </c>
      <c r="Q287" s="8">
        <f t="shared" si="60"/>
        <v>0</v>
      </c>
      <c r="T287" s="8">
        <f t="shared" si="64"/>
        <v>2.1928302816449929E-2</v>
      </c>
      <c r="U287" s="8">
        <f>NORMSINV($T$590)*T287</f>
        <v>2.8102250804157479E-2</v>
      </c>
      <c r="V287" s="8">
        <f t="shared" si="61"/>
        <v>0.97189774919584249</v>
      </c>
      <c r="W287" s="8">
        <f t="shared" si="62"/>
        <v>0</v>
      </c>
      <c r="Z287">
        <f t="shared" si="56"/>
        <v>-1.5916392504406518E-2</v>
      </c>
      <c r="AA287">
        <f>PERCENTILE(M87:M286,1-$AD$591)</f>
        <v>0.95415335171124616</v>
      </c>
      <c r="AB287">
        <f t="shared" si="63"/>
        <v>0</v>
      </c>
      <c r="AE287">
        <f t="shared" si="57"/>
        <v>0.98420960391558587</v>
      </c>
    </row>
    <row r="288" spans="1:31" x14ac:dyDescent="0.25">
      <c r="A288" s="1">
        <v>42181</v>
      </c>
      <c r="B288">
        <v>28618.11</v>
      </c>
      <c r="C288">
        <v>7288.02</v>
      </c>
      <c r="D288">
        <v>40054.629999999997</v>
      </c>
      <c r="E288">
        <v>43507.25</v>
      </c>
      <c r="F288">
        <v>9477.18</v>
      </c>
      <c r="G288" s="1">
        <f t="shared" si="48"/>
        <v>42181</v>
      </c>
      <c r="H288">
        <f t="shared" si="49"/>
        <v>1.0703344436324358</v>
      </c>
      <c r="I288">
        <f t="shared" si="50"/>
        <v>1.0274715359585855</v>
      </c>
      <c r="J288">
        <f t="shared" si="51"/>
        <v>1.0423360722394623</v>
      </c>
      <c r="K288">
        <f t="shared" si="52"/>
        <v>1.0520114855674778</v>
      </c>
      <c r="L288">
        <f t="shared" si="53"/>
        <v>1.0756773505946928</v>
      </c>
      <c r="M288" s="8">
        <f t="shared" si="54"/>
        <v>1.053566177598531</v>
      </c>
      <c r="N288" s="10">
        <f t="shared" si="55"/>
        <v>5.2180769183874508E-2</v>
      </c>
      <c r="O288" s="8">
        <f t="shared" si="58"/>
        <v>2.1632796789250931E-2</v>
      </c>
      <c r="P288" s="10">
        <f t="shared" si="59"/>
        <v>-2.6419072002373714E-2</v>
      </c>
      <c r="Q288" s="8">
        <f t="shared" si="60"/>
        <v>0</v>
      </c>
      <c r="T288" s="8">
        <f t="shared" si="64"/>
        <v>2.1735247685381407E-2</v>
      </c>
      <c r="U288" s="8">
        <f>NORMSINV($T$590)*T288</f>
        <v>2.7854840698700197E-2</v>
      </c>
      <c r="V288" s="8">
        <f t="shared" si="61"/>
        <v>0.97214515930129985</v>
      </c>
      <c r="W288" s="8">
        <f t="shared" si="62"/>
        <v>0</v>
      </c>
      <c r="Z288">
        <f t="shared" si="56"/>
        <v>5.2180769183874508E-2</v>
      </c>
      <c r="AA288">
        <f>PERCENTILE(M88:M287,1-$AD$591)</f>
        <v>0.95415335171124616</v>
      </c>
      <c r="AB288">
        <f t="shared" si="63"/>
        <v>0</v>
      </c>
      <c r="AE288">
        <f t="shared" si="57"/>
        <v>1.053566177598531</v>
      </c>
    </row>
    <row r="289" spans="1:31" x14ac:dyDescent="0.25">
      <c r="A289" s="1">
        <v>42188</v>
      </c>
      <c r="B289">
        <v>26353.06</v>
      </c>
      <c r="C289">
        <v>6909.37</v>
      </c>
      <c r="D289">
        <v>37608.370000000003</v>
      </c>
      <c r="E289">
        <v>41037.589999999997</v>
      </c>
      <c r="F289">
        <v>8989.86</v>
      </c>
      <c r="G289" s="1">
        <f t="shared" si="48"/>
        <v>42188</v>
      </c>
      <c r="H289">
        <f t="shared" si="49"/>
        <v>0.92085256503661495</v>
      </c>
      <c r="I289">
        <f t="shared" si="50"/>
        <v>0.94804487364194934</v>
      </c>
      <c r="J289">
        <f t="shared" si="51"/>
        <v>0.9389269105718866</v>
      </c>
      <c r="K289">
        <f t="shared" si="52"/>
        <v>0.94323566761861521</v>
      </c>
      <c r="L289">
        <f t="shared" si="53"/>
        <v>0.94857964077921919</v>
      </c>
      <c r="M289" s="8">
        <f t="shared" si="54"/>
        <v>0.93992793152965715</v>
      </c>
      <c r="N289" s="10">
        <f t="shared" si="55"/>
        <v>-6.195207524274482E-2</v>
      </c>
      <c r="O289" s="8">
        <f t="shared" si="58"/>
        <v>2.1872878319259638E-2</v>
      </c>
      <c r="P289" s="10">
        <f t="shared" si="59"/>
        <v>-2.6731971317536771E-2</v>
      </c>
      <c r="Q289" s="8">
        <f t="shared" si="60"/>
        <v>1</v>
      </c>
      <c r="T289" s="8">
        <f t="shared" si="64"/>
        <v>2.1987030459573891E-2</v>
      </c>
      <c r="U289" s="8">
        <f>NORMSINV($T$590)*T289</f>
        <v>2.8177513307143739E-2</v>
      </c>
      <c r="V289" s="8">
        <f t="shared" si="61"/>
        <v>0.97182248669285631</v>
      </c>
      <c r="W289" s="8">
        <f t="shared" si="62"/>
        <v>1</v>
      </c>
      <c r="Z289">
        <f t="shared" si="56"/>
        <v>-6.195207524274482E-2</v>
      </c>
      <c r="AA289">
        <f>PERCENTILE(M89:M288,1-$AD$591)</f>
        <v>0.95415335171124616</v>
      </c>
      <c r="AB289">
        <f t="shared" si="63"/>
        <v>1</v>
      </c>
      <c r="AE289">
        <f t="shared" si="57"/>
        <v>0.93992793152965715</v>
      </c>
    </row>
    <row r="290" spans="1:31" x14ac:dyDescent="0.25">
      <c r="A290" s="1">
        <v>42195</v>
      </c>
      <c r="B290">
        <v>26536.94</v>
      </c>
      <c r="C290">
        <v>6825.23</v>
      </c>
      <c r="D290">
        <v>39104.629999999997</v>
      </c>
      <c r="E290">
        <v>41562.449999999997</v>
      </c>
      <c r="F290">
        <v>9427.2199999999993</v>
      </c>
      <c r="G290" s="1">
        <f t="shared" si="48"/>
        <v>42195</v>
      </c>
      <c r="H290">
        <f t="shared" si="49"/>
        <v>1.0069775578244045</v>
      </c>
      <c r="I290">
        <f t="shared" si="50"/>
        <v>0.98782233401887576</v>
      </c>
      <c r="J290">
        <f t="shared" si="51"/>
        <v>1.0397852924761162</v>
      </c>
      <c r="K290">
        <f t="shared" si="52"/>
        <v>1.0127897374090438</v>
      </c>
      <c r="L290">
        <f t="shared" si="53"/>
        <v>1.0486503683038444</v>
      </c>
      <c r="M290" s="8">
        <f t="shared" si="54"/>
        <v>1.0192050580064569</v>
      </c>
      <c r="N290" s="10">
        <f t="shared" si="55"/>
        <v>1.9022968545638407E-2</v>
      </c>
      <c r="O290" s="8">
        <f t="shared" si="58"/>
        <v>2.2368923289783599E-2</v>
      </c>
      <c r="P290" s="10">
        <f t="shared" si="59"/>
        <v>-2.7378651487679821E-2</v>
      </c>
      <c r="Q290" s="8">
        <f t="shared" si="60"/>
        <v>0</v>
      </c>
      <c r="T290" s="8">
        <f t="shared" si="64"/>
        <v>2.245697811357391E-2</v>
      </c>
      <c r="U290" s="8">
        <f>NORMSINV($T$590)*T290</f>
        <v>2.8779775458851475E-2</v>
      </c>
      <c r="V290" s="8">
        <f t="shared" si="61"/>
        <v>0.97122022454114854</v>
      </c>
      <c r="W290" s="8">
        <f t="shared" si="62"/>
        <v>0</v>
      </c>
      <c r="Z290">
        <f t="shared" si="56"/>
        <v>1.9022968545638407E-2</v>
      </c>
      <c r="AA290">
        <f>PERCENTILE(M90:M289,1-$AD$591)</f>
        <v>0.95242132233819921</v>
      </c>
      <c r="AB290">
        <f t="shared" si="63"/>
        <v>0</v>
      </c>
      <c r="AE290">
        <f t="shared" si="57"/>
        <v>1.0192050580064569</v>
      </c>
    </row>
    <row r="291" spans="1:31" x14ac:dyDescent="0.25">
      <c r="A291" s="1">
        <v>42202</v>
      </c>
      <c r="B291">
        <v>27907.67</v>
      </c>
      <c r="C291">
        <v>6806.77</v>
      </c>
      <c r="D291">
        <v>40458.39</v>
      </c>
      <c r="E291">
        <v>42776.19</v>
      </c>
      <c r="F291">
        <v>10099.06</v>
      </c>
      <c r="G291" s="1">
        <f t="shared" si="48"/>
        <v>42202</v>
      </c>
      <c r="H291">
        <f t="shared" si="49"/>
        <v>1.051653657128516</v>
      </c>
      <c r="I291">
        <f t="shared" si="50"/>
        <v>0.9972953292416521</v>
      </c>
      <c r="J291">
        <f t="shared" si="51"/>
        <v>1.0346189185270389</v>
      </c>
      <c r="K291">
        <f t="shared" si="52"/>
        <v>1.0292028020484838</v>
      </c>
      <c r="L291">
        <f t="shared" si="53"/>
        <v>1.0712659723651299</v>
      </c>
      <c r="M291" s="8">
        <f t="shared" si="54"/>
        <v>1.0368073358621641</v>
      </c>
      <c r="N291" s="10">
        <f t="shared" si="55"/>
        <v>3.614612207518246E-2</v>
      </c>
      <c r="O291" s="8">
        <f t="shared" si="58"/>
        <v>2.23675540318206E-2</v>
      </c>
      <c r="P291" s="10">
        <f t="shared" si="59"/>
        <v>-2.7376866085104801E-2</v>
      </c>
      <c r="Q291" s="8">
        <f t="shared" si="60"/>
        <v>0</v>
      </c>
      <c r="T291" s="8">
        <f t="shared" si="64"/>
        <v>2.2454680753833122E-2</v>
      </c>
      <c r="U291" s="8">
        <f>NORMSINV($T$590)*T291</f>
        <v>2.8776831273879051E-2</v>
      </c>
      <c r="V291" s="8">
        <f t="shared" si="61"/>
        <v>0.97122316872612091</v>
      </c>
      <c r="W291" s="8">
        <f t="shared" si="62"/>
        <v>0</v>
      </c>
      <c r="Z291">
        <f t="shared" si="56"/>
        <v>3.614612207518246E-2</v>
      </c>
      <c r="AA291">
        <f>PERCENTILE(M91:M290,1-$AD$591)</f>
        <v>0.95242132233819921</v>
      </c>
      <c r="AB291">
        <f t="shared" si="63"/>
        <v>0</v>
      </c>
      <c r="AE291">
        <f t="shared" si="57"/>
        <v>1.0368073358621641</v>
      </c>
    </row>
    <row r="292" spans="1:31" x14ac:dyDescent="0.25">
      <c r="A292" s="1">
        <v>42209</v>
      </c>
      <c r="B292">
        <v>27757.22</v>
      </c>
      <c r="C292">
        <v>6645.87</v>
      </c>
      <c r="D292">
        <v>40232.76</v>
      </c>
      <c r="E292">
        <v>41468.720000000001</v>
      </c>
      <c r="F292">
        <v>10008.33</v>
      </c>
      <c r="G292" s="1">
        <f t="shared" si="48"/>
        <v>42209</v>
      </c>
      <c r="H292">
        <f t="shared" si="49"/>
        <v>0.99460900892120352</v>
      </c>
      <c r="I292">
        <f t="shared" si="50"/>
        <v>0.97636176923856677</v>
      </c>
      <c r="J292">
        <f t="shared" si="51"/>
        <v>0.9944231592013425</v>
      </c>
      <c r="K292">
        <f t="shared" si="52"/>
        <v>0.96943463174256517</v>
      </c>
      <c r="L292">
        <f t="shared" si="53"/>
        <v>0.9910159955481006</v>
      </c>
      <c r="M292" s="8">
        <f t="shared" si="54"/>
        <v>0.98516891293035558</v>
      </c>
      <c r="N292" s="10">
        <f t="shared" si="55"/>
        <v>-1.4942167303472965E-2</v>
      </c>
      <c r="O292" s="8">
        <f t="shared" si="58"/>
        <v>2.2418194399499044E-2</v>
      </c>
      <c r="P292" s="10">
        <f t="shared" si="59"/>
        <v>-2.7442898310966524E-2</v>
      </c>
      <c r="Q292" s="8">
        <f t="shared" si="60"/>
        <v>0</v>
      </c>
      <c r="T292" s="8">
        <f t="shared" si="64"/>
        <v>2.2507271921641162E-2</v>
      </c>
      <c r="U292" s="8">
        <f>NORMSINV($T$590)*T292</f>
        <v>2.8844229567317262E-2</v>
      </c>
      <c r="V292" s="8">
        <f t="shared" si="61"/>
        <v>0.97115577043268275</v>
      </c>
      <c r="W292" s="8">
        <f t="shared" si="62"/>
        <v>0</v>
      </c>
      <c r="Z292">
        <f t="shared" si="56"/>
        <v>-1.4942167303472965E-2</v>
      </c>
      <c r="AA292">
        <f>PERCENTILE(M92:M291,1-$AD$591)</f>
        <v>0.95242132233819921</v>
      </c>
      <c r="AB292">
        <f t="shared" si="63"/>
        <v>0</v>
      </c>
      <c r="AE292">
        <f t="shared" si="57"/>
        <v>0.98516891293035558</v>
      </c>
    </row>
    <row r="293" spans="1:31" x14ac:dyDescent="0.25">
      <c r="A293" s="1">
        <v>42216</v>
      </c>
      <c r="B293">
        <v>28534.53</v>
      </c>
      <c r="C293">
        <v>6690.15</v>
      </c>
      <c r="D293">
        <v>40458.39</v>
      </c>
      <c r="E293">
        <v>42246.64</v>
      </c>
      <c r="F293">
        <v>9987.94</v>
      </c>
      <c r="G293" s="1">
        <f t="shared" si="48"/>
        <v>42216</v>
      </c>
      <c r="H293">
        <f t="shared" si="49"/>
        <v>1.0280038851152959</v>
      </c>
      <c r="I293">
        <f t="shared" si="50"/>
        <v>1.0066627845564238</v>
      </c>
      <c r="J293">
        <f t="shared" si="51"/>
        <v>1.0056081163708381</v>
      </c>
      <c r="K293">
        <f t="shared" si="52"/>
        <v>1.0187591997052237</v>
      </c>
      <c r="L293">
        <f t="shared" si="53"/>
        <v>0.99796269707333796</v>
      </c>
      <c r="M293" s="8">
        <f t="shared" si="54"/>
        <v>1.0113993365642238</v>
      </c>
      <c r="N293" s="10">
        <f t="shared" si="55"/>
        <v>1.1334853705673789E-2</v>
      </c>
      <c r="O293" s="8">
        <f t="shared" si="58"/>
        <v>2.2142678131929942E-2</v>
      </c>
      <c r="P293" s="10">
        <f t="shared" si="59"/>
        <v>-2.7083671384290593E-2</v>
      </c>
      <c r="Q293" s="8">
        <f t="shared" si="60"/>
        <v>0</v>
      </c>
      <c r="T293" s="8">
        <f t="shared" si="64"/>
        <v>2.2244298758492039E-2</v>
      </c>
      <c r="U293" s="8">
        <f>NORMSINV($T$590)*T293</f>
        <v>2.8507215898387287E-2</v>
      </c>
      <c r="V293" s="8">
        <f t="shared" si="61"/>
        <v>0.97149278410161266</v>
      </c>
      <c r="W293" s="8">
        <f t="shared" si="62"/>
        <v>0</v>
      </c>
      <c r="Z293">
        <f t="shared" si="56"/>
        <v>1.1334853705673789E-2</v>
      </c>
      <c r="AA293">
        <f>PERCENTILE(M93:M292,1-$AD$591)</f>
        <v>0.95408225962228621</v>
      </c>
      <c r="AB293">
        <f t="shared" si="63"/>
        <v>0</v>
      </c>
      <c r="AE293">
        <f t="shared" si="57"/>
        <v>1.0113993365642238</v>
      </c>
    </row>
    <row r="294" spans="1:31" x14ac:dyDescent="0.25">
      <c r="A294" s="1">
        <v>42223</v>
      </c>
      <c r="B294">
        <v>28994.22</v>
      </c>
      <c r="C294">
        <v>6470.94</v>
      </c>
      <c r="D294">
        <v>42025.9</v>
      </c>
      <c r="E294">
        <v>42921.46</v>
      </c>
      <c r="F294">
        <v>10015.459999999999</v>
      </c>
      <c r="G294" s="1">
        <f t="shared" si="48"/>
        <v>42223</v>
      </c>
      <c r="H294">
        <f t="shared" si="49"/>
        <v>1.0161099552016453</v>
      </c>
      <c r="I294">
        <f t="shared" si="50"/>
        <v>0.96723391852200624</v>
      </c>
      <c r="J294">
        <f t="shared" si="51"/>
        <v>1.0387437562394353</v>
      </c>
      <c r="K294">
        <f t="shared" si="52"/>
        <v>1.015973341311877</v>
      </c>
      <c r="L294">
        <f t="shared" si="53"/>
        <v>1.0027553229194408</v>
      </c>
      <c r="M294" s="8">
        <f t="shared" si="54"/>
        <v>1.0081632588388809</v>
      </c>
      <c r="N294" s="10">
        <f t="shared" si="55"/>
        <v>8.1301196683749855E-3</v>
      </c>
      <c r="O294" s="8">
        <f t="shared" si="58"/>
        <v>2.2117212729655236E-2</v>
      </c>
      <c r="P294" s="10">
        <f t="shared" si="59"/>
        <v>-2.705047261017551E-2</v>
      </c>
      <c r="Q294" s="8">
        <f t="shared" si="60"/>
        <v>0</v>
      </c>
      <c r="T294" s="8">
        <f t="shared" si="64"/>
        <v>2.2218784517991072E-2</v>
      </c>
      <c r="U294" s="8">
        <f>NORMSINV($T$590)*T294</f>
        <v>2.8474518083529594E-2</v>
      </c>
      <c r="V294" s="8">
        <f t="shared" si="61"/>
        <v>0.97152548191647037</v>
      </c>
      <c r="W294" s="8">
        <f t="shared" si="62"/>
        <v>0</v>
      </c>
      <c r="Z294">
        <f t="shared" si="56"/>
        <v>8.1301196683749855E-3</v>
      </c>
      <c r="AA294">
        <f>PERCENTILE(M94:M293,1-$AD$591)</f>
        <v>0.95408225962228621</v>
      </c>
      <c r="AB294">
        <f t="shared" si="63"/>
        <v>0</v>
      </c>
      <c r="AE294">
        <f t="shared" si="57"/>
        <v>1.0081632588388809</v>
      </c>
    </row>
    <row r="295" spans="1:31" x14ac:dyDescent="0.25">
      <c r="A295" s="1">
        <v>42230</v>
      </c>
      <c r="B295">
        <v>26679.03</v>
      </c>
      <c r="C295">
        <v>6098.2</v>
      </c>
      <c r="D295">
        <v>39484.629999999997</v>
      </c>
      <c r="E295">
        <v>41239.1</v>
      </c>
      <c r="F295">
        <v>9589.32</v>
      </c>
      <c r="G295" s="1">
        <f t="shared" si="48"/>
        <v>42230</v>
      </c>
      <c r="H295">
        <f t="shared" si="49"/>
        <v>0.92014994712739295</v>
      </c>
      <c r="I295">
        <f t="shared" si="50"/>
        <v>0.94239785873458881</v>
      </c>
      <c r="J295">
        <f t="shared" si="51"/>
        <v>0.93953086073112047</v>
      </c>
      <c r="K295">
        <f t="shared" si="52"/>
        <v>0.96080375644258142</v>
      </c>
      <c r="L295">
        <f t="shared" si="53"/>
        <v>0.95745177954881755</v>
      </c>
      <c r="M295" s="8">
        <f t="shared" si="54"/>
        <v>0.94406684051690026</v>
      </c>
      <c r="N295" s="10">
        <f t="shared" si="55"/>
        <v>-5.7558309710927229E-2</v>
      </c>
      <c r="O295" s="8">
        <f t="shared" si="58"/>
        <v>2.1983409688264979E-2</v>
      </c>
      <c r="P295" s="10">
        <f t="shared" si="59"/>
        <v>-2.6876046714303835E-2</v>
      </c>
      <c r="Q295" s="8">
        <f t="shared" si="60"/>
        <v>1</v>
      </c>
      <c r="T295" s="8">
        <f t="shared" si="64"/>
        <v>2.2081370956319343E-2</v>
      </c>
      <c r="U295" s="8">
        <f>NORMSINV($T$590)*T295</f>
        <v>2.8298415518442126E-2</v>
      </c>
      <c r="V295" s="8">
        <f t="shared" si="61"/>
        <v>0.97170158448155786</v>
      </c>
      <c r="W295" s="8">
        <f t="shared" si="62"/>
        <v>1</v>
      </c>
      <c r="Z295">
        <f t="shared" si="56"/>
        <v>-5.7558309710927229E-2</v>
      </c>
      <c r="AA295">
        <f>PERCENTILE(M95:M294,1-$AD$591)</f>
        <v>0.95408225962228621</v>
      </c>
      <c r="AB295">
        <f t="shared" si="63"/>
        <v>1</v>
      </c>
      <c r="AE295">
        <f t="shared" si="57"/>
        <v>0.94406684051690026</v>
      </c>
    </row>
    <row r="296" spans="1:31" x14ac:dyDescent="0.25">
      <c r="A296" s="1">
        <v>42237</v>
      </c>
      <c r="B296">
        <v>24355.48</v>
      </c>
      <c r="C296">
        <v>5682.64</v>
      </c>
      <c r="D296">
        <v>36622.74</v>
      </c>
      <c r="E296">
        <v>38502.32</v>
      </c>
      <c r="F296">
        <v>8998.01</v>
      </c>
      <c r="G296" s="1">
        <f t="shared" si="48"/>
        <v>42237</v>
      </c>
      <c r="H296">
        <f t="shared" si="49"/>
        <v>0.91290725337465417</v>
      </c>
      <c r="I296">
        <f t="shared" si="50"/>
        <v>0.93185530156439611</v>
      </c>
      <c r="J296">
        <f t="shared" si="51"/>
        <v>0.9275188851965942</v>
      </c>
      <c r="K296">
        <f t="shared" si="52"/>
        <v>0.93363628207211125</v>
      </c>
      <c r="L296">
        <f t="shared" si="53"/>
        <v>0.93833660780952144</v>
      </c>
      <c r="M296" s="8">
        <f t="shared" si="54"/>
        <v>0.92885086600345534</v>
      </c>
      <c r="N296" s="10">
        <f t="shared" si="55"/>
        <v>-7.3807084805754597E-2</v>
      </c>
      <c r="O296" s="8">
        <f t="shared" si="58"/>
        <v>2.2163273023795796E-2</v>
      </c>
      <c r="P296" s="10">
        <f t="shared" si="59"/>
        <v>-2.7110521038340035E-2</v>
      </c>
      <c r="Q296" s="8">
        <f t="shared" si="60"/>
        <v>1</v>
      </c>
      <c r="T296" s="8">
        <f t="shared" si="64"/>
        <v>2.2230007809626633E-2</v>
      </c>
      <c r="U296" s="8">
        <f>NORMSINV($T$590)*T296</f>
        <v>2.848890131049571E-2</v>
      </c>
      <c r="V296" s="8">
        <f t="shared" si="61"/>
        <v>0.97151109868950425</v>
      </c>
      <c r="W296" s="8">
        <f t="shared" si="62"/>
        <v>1</v>
      </c>
      <c r="Z296">
        <f t="shared" si="56"/>
        <v>-7.3807084805754597E-2</v>
      </c>
      <c r="AA296">
        <f>PERCENTILE(M96:M295,1-$AD$591)</f>
        <v>0.94537004188101448</v>
      </c>
      <c r="AB296">
        <f t="shared" si="63"/>
        <v>1</v>
      </c>
      <c r="AE296">
        <f t="shared" si="57"/>
        <v>0.92885086600345534</v>
      </c>
    </row>
    <row r="297" spans="1:31" x14ac:dyDescent="0.25">
      <c r="A297" s="1">
        <v>42244</v>
      </c>
      <c r="B297">
        <v>25233.08</v>
      </c>
      <c r="C297">
        <v>6097.46</v>
      </c>
      <c r="D297">
        <v>36290.230000000003</v>
      </c>
      <c r="E297">
        <v>38596.04</v>
      </c>
      <c r="F297">
        <v>9016.36</v>
      </c>
      <c r="G297" s="1">
        <f t="shared" si="48"/>
        <v>42244</v>
      </c>
      <c r="H297">
        <f t="shared" si="49"/>
        <v>1.0360329584964041</v>
      </c>
      <c r="I297">
        <f t="shared" si="50"/>
        <v>1.0729977616037616</v>
      </c>
      <c r="J297">
        <f t="shared" si="51"/>
        <v>0.99092066841530713</v>
      </c>
      <c r="K297">
        <f t="shared" si="52"/>
        <v>1.0024341390336997</v>
      </c>
      <c r="L297">
        <f t="shared" si="53"/>
        <v>1.0020393398095802</v>
      </c>
      <c r="M297" s="8">
        <f t="shared" si="54"/>
        <v>1.0208849734717504</v>
      </c>
      <c r="N297" s="10">
        <f t="shared" si="55"/>
        <v>2.0669872181335331E-2</v>
      </c>
      <c r="O297" s="8">
        <f t="shared" si="58"/>
        <v>2.2824723614428354E-2</v>
      </c>
      <c r="P297" s="10">
        <f t="shared" si="59"/>
        <v>-2.7973082746769452E-2</v>
      </c>
      <c r="Q297" s="8">
        <f t="shared" si="60"/>
        <v>0</v>
      </c>
      <c r="T297" s="8">
        <f t="shared" si="64"/>
        <v>2.284971560641557E-2</v>
      </c>
      <c r="U297" s="8">
        <f>NORMSINV($T$590)*T297</f>
        <v>2.9283088807650768E-2</v>
      </c>
      <c r="V297" s="8">
        <f t="shared" si="61"/>
        <v>0.97071691119234926</v>
      </c>
      <c r="W297" s="8">
        <f t="shared" si="62"/>
        <v>0</v>
      </c>
      <c r="Z297">
        <f t="shared" si="56"/>
        <v>2.0669872181335331E-2</v>
      </c>
      <c r="AA297">
        <f>PERCENTILE(M97:M296,1-$AD$591)</f>
        <v>0.94402545142702787</v>
      </c>
      <c r="AB297">
        <f t="shared" si="63"/>
        <v>0</v>
      </c>
      <c r="AE297">
        <f t="shared" si="57"/>
        <v>1.0208849734717504</v>
      </c>
    </row>
    <row r="298" spans="1:31" x14ac:dyDescent="0.25">
      <c r="A298" s="1">
        <v>42251</v>
      </c>
      <c r="B298">
        <v>24397.27</v>
      </c>
      <c r="C298">
        <v>6063.5</v>
      </c>
      <c r="D298">
        <v>34615.85</v>
      </c>
      <c r="E298">
        <v>37452.61</v>
      </c>
      <c r="F298">
        <v>8886.89</v>
      </c>
      <c r="G298" s="1">
        <f t="shared" si="48"/>
        <v>42251</v>
      </c>
      <c r="H298">
        <f t="shared" si="49"/>
        <v>0.96687641778173727</v>
      </c>
      <c r="I298">
        <f t="shared" si="50"/>
        <v>0.99443046776854627</v>
      </c>
      <c r="J298">
        <f t="shared" si="51"/>
        <v>0.95386141118422219</v>
      </c>
      <c r="K298">
        <f t="shared" si="52"/>
        <v>0.97037442183187705</v>
      </c>
      <c r="L298">
        <f t="shared" si="53"/>
        <v>0.98564054673948231</v>
      </c>
      <c r="M298" s="8">
        <f t="shared" si="54"/>
        <v>0.97423665306117302</v>
      </c>
      <c r="N298" s="10">
        <f t="shared" si="55"/>
        <v>-2.6101034563423536E-2</v>
      </c>
      <c r="O298" s="8">
        <f t="shared" si="58"/>
        <v>2.2779249062203695E-2</v>
      </c>
      <c r="P298" s="10">
        <f t="shared" si="59"/>
        <v>-2.7913767853054935E-2</v>
      </c>
      <c r="Q298" s="8">
        <f t="shared" si="60"/>
        <v>0</v>
      </c>
      <c r="T298" s="8">
        <f t="shared" si="64"/>
        <v>2.2802973798345821E-2</v>
      </c>
      <c r="U298" s="8">
        <f>NORMSINV($T$590)*T298</f>
        <v>2.9223186770342593E-2</v>
      </c>
      <c r="V298" s="8">
        <f t="shared" si="61"/>
        <v>0.97077681322965736</v>
      </c>
      <c r="W298" s="8">
        <f t="shared" si="62"/>
        <v>0</v>
      </c>
      <c r="Z298">
        <f t="shared" si="56"/>
        <v>-2.6101034563423536E-2</v>
      </c>
      <c r="AA298">
        <f>PERCENTILE(M98:M297,1-$AD$591)</f>
        <v>0.94402545142702787</v>
      </c>
      <c r="AB298">
        <f t="shared" si="63"/>
        <v>0</v>
      </c>
      <c r="AE298">
        <f t="shared" si="57"/>
        <v>0.97423665306117302</v>
      </c>
    </row>
    <row r="299" spans="1:31" x14ac:dyDescent="0.25">
      <c r="A299" s="1">
        <v>42258</v>
      </c>
      <c r="B299">
        <v>24765.02</v>
      </c>
      <c r="C299">
        <v>5933.6</v>
      </c>
      <c r="D299">
        <v>34508.97</v>
      </c>
      <c r="E299">
        <v>37199.54</v>
      </c>
      <c r="F299">
        <v>8973.5499999999993</v>
      </c>
      <c r="G299" s="1">
        <f t="shared" si="48"/>
        <v>42258</v>
      </c>
      <c r="H299">
        <f t="shared" si="49"/>
        <v>1.015073407803414</v>
      </c>
      <c r="I299">
        <f t="shared" si="50"/>
        <v>0.97857672961161046</v>
      </c>
      <c r="J299">
        <f t="shared" si="51"/>
        <v>0.99691239706666168</v>
      </c>
      <c r="K299">
        <f t="shared" si="52"/>
        <v>0.99324292752894927</v>
      </c>
      <c r="L299">
        <f t="shared" si="53"/>
        <v>1.0097514428557122</v>
      </c>
      <c r="M299" s="8">
        <f t="shared" si="54"/>
        <v>0.9987113809732695</v>
      </c>
      <c r="N299" s="10">
        <f t="shared" si="55"/>
        <v>-1.289450010185964E-3</v>
      </c>
      <c r="O299" s="8">
        <f t="shared" si="58"/>
        <v>2.2719709452127958E-2</v>
      </c>
      <c r="P299" s="10">
        <f t="shared" si="59"/>
        <v>-2.7836110277426062E-2</v>
      </c>
      <c r="Q299" s="8">
        <f t="shared" si="60"/>
        <v>0</v>
      </c>
      <c r="T299" s="8">
        <f t="shared" si="64"/>
        <v>2.274559922317608E-2</v>
      </c>
      <c r="U299" s="8">
        <f>NORMSINV($T$590)*T299</f>
        <v>2.9149658293711356E-2</v>
      </c>
      <c r="V299" s="8">
        <f t="shared" si="61"/>
        <v>0.97085034170628859</v>
      </c>
      <c r="W299" s="8">
        <f t="shared" si="62"/>
        <v>0</v>
      </c>
      <c r="Z299">
        <f t="shared" si="56"/>
        <v>-1.289450010185964E-3</v>
      </c>
      <c r="AA299">
        <f>PERCENTILE(M99:M298,1-$AD$591)</f>
        <v>0.94402545142702787</v>
      </c>
      <c r="AB299">
        <f t="shared" si="63"/>
        <v>0</v>
      </c>
      <c r="AE299">
        <f t="shared" si="57"/>
        <v>0.9987113809732695</v>
      </c>
    </row>
    <row r="300" spans="1:31" x14ac:dyDescent="0.25">
      <c r="A300" s="1">
        <v>42265</v>
      </c>
      <c r="B300">
        <v>25182.93</v>
      </c>
      <c r="C300">
        <v>5865.69</v>
      </c>
      <c r="D300">
        <v>34853.35</v>
      </c>
      <c r="E300">
        <v>38216.449999999997</v>
      </c>
      <c r="F300">
        <v>8959.27</v>
      </c>
      <c r="G300" s="1">
        <f t="shared" si="48"/>
        <v>42265</v>
      </c>
      <c r="H300">
        <f t="shared" si="49"/>
        <v>1.0168750116091163</v>
      </c>
      <c r="I300">
        <f t="shared" si="50"/>
        <v>0.98855500876365099</v>
      </c>
      <c r="J300">
        <f t="shared" si="51"/>
        <v>1.0099794343325807</v>
      </c>
      <c r="K300">
        <f t="shared" si="52"/>
        <v>1.0273366283561569</v>
      </c>
      <c r="L300">
        <f t="shared" si="53"/>
        <v>0.99840865655175504</v>
      </c>
      <c r="M300" s="8">
        <f t="shared" si="54"/>
        <v>1.0082309479226519</v>
      </c>
      <c r="N300" s="10">
        <f t="shared" si="55"/>
        <v>8.1972584089738416E-3</v>
      </c>
      <c r="O300" s="8">
        <f t="shared" si="58"/>
        <v>2.2722041831426776E-2</v>
      </c>
      <c r="P300" s="10">
        <f t="shared" si="59"/>
        <v>-2.7839152335467902E-2</v>
      </c>
      <c r="Q300" s="8">
        <f t="shared" si="60"/>
        <v>0</v>
      </c>
      <c r="T300" s="8">
        <f t="shared" si="64"/>
        <v>2.2748188582132584E-2</v>
      </c>
      <c r="U300" s="8">
        <f>NORMSINV($T$590)*T300</f>
        <v>2.915297669073582E-2</v>
      </c>
      <c r="V300" s="8">
        <f t="shared" si="61"/>
        <v>0.9708470233092642</v>
      </c>
      <c r="W300" s="8">
        <f t="shared" si="62"/>
        <v>0</v>
      </c>
      <c r="Z300">
        <f t="shared" si="56"/>
        <v>8.1972584089738416E-3</v>
      </c>
      <c r="AA300">
        <f>PERCENTILE(M100:M299,1-$AD$591)</f>
        <v>0.94402545142702787</v>
      </c>
      <c r="AB300">
        <f t="shared" si="63"/>
        <v>0</v>
      </c>
      <c r="AE300">
        <f t="shared" si="57"/>
        <v>1.0082309479226519</v>
      </c>
    </row>
    <row r="301" spans="1:31" x14ac:dyDescent="0.25">
      <c r="A301" s="1">
        <v>42272</v>
      </c>
      <c r="B301">
        <v>25266.51</v>
      </c>
      <c r="C301">
        <v>5694.45</v>
      </c>
      <c r="D301">
        <v>36076.480000000003</v>
      </c>
      <c r="E301">
        <v>37850.93</v>
      </c>
      <c r="F301">
        <v>8870.58</v>
      </c>
      <c r="G301" s="1">
        <f t="shared" si="48"/>
        <v>42272</v>
      </c>
      <c r="H301">
        <f t="shared" si="49"/>
        <v>1.0033189148363593</v>
      </c>
      <c r="I301">
        <f t="shared" si="50"/>
        <v>0.97080650358269871</v>
      </c>
      <c r="J301">
        <f t="shared" si="51"/>
        <v>1.0350936136698483</v>
      </c>
      <c r="K301">
        <f t="shared" si="52"/>
        <v>0.99043553234274773</v>
      </c>
      <c r="L301">
        <f t="shared" si="53"/>
        <v>0.99010075597677039</v>
      </c>
      <c r="M301" s="8">
        <f t="shared" si="54"/>
        <v>0.99795106408168488</v>
      </c>
      <c r="N301" s="10">
        <f t="shared" si="55"/>
        <v>-2.0510378591659779E-3</v>
      </c>
      <c r="O301" s="8">
        <f t="shared" si="58"/>
        <v>2.2632802879367885E-2</v>
      </c>
      <c r="P301" s="10">
        <f t="shared" si="59"/>
        <v>-2.7722764307342877E-2</v>
      </c>
      <c r="Q301" s="8">
        <f t="shared" si="60"/>
        <v>0</v>
      </c>
      <c r="T301" s="8">
        <f t="shared" si="64"/>
        <v>2.2659184833329096E-2</v>
      </c>
      <c r="U301" s="8">
        <f>NORMSINV($T$590)*T301</f>
        <v>2.9038913797117372E-2</v>
      </c>
      <c r="V301" s="8">
        <f t="shared" si="61"/>
        <v>0.97096108620288257</v>
      </c>
      <c r="W301" s="8">
        <f t="shared" si="62"/>
        <v>0</v>
      </c>
      <c r="Z301">
        <f t="shared" si="56"/>
        <v>-2.0510378591659779E-3</v>
      </c>
      <c r="AA301">
        <f>PERCENTILE(M101:M300,1-$AD$591)</f>
        <v>0.94402545142702787</v>
      </c>
      <c r="AB301">
        <f t="shared" si="63"/>
        <v>0</v>
      </c>
      <c r="AE301">
        <f t="shared" si="57"/>
        <v>0.99795106408168488</v>
      </c>
    </row>
    <row r="302" spans="1:31" x14ac:dyDescent="0.25">
      <c r="A302" s="1">
        <v>42279</v>
      </c>
      <c r="B302">
        <v>24940.55</v>
      </c>
      <c r="C302">
        <v>5698.14</v>
      </c>
      <c r="D302">
        <v>36943.360000000001</v>
      </c>
      <c r="E302">
        <v>39270.03</v>
      </c>
      <c r="F302">
        <v>8663.6200000000008</v>
      </c>
      <c r="G302" s="1">
        <f t="shared" si="48"/>
        <v>42279</v>
      </c>
      <c r="H302">
        <f t="shared" si="49"/>
        <v>0.9870991284510604</v>
      </c>
      <c r="I302">
        <f t="shared" si="50"/>
        <v>1.0006479993678057</v>
      </c>
      <c r="J302">
        <f t="shared" si="51"/>
        <v>1.0240289518267858</v>
      </c>
      <c r="K302">
        <f t="shared" si="52"/>
        <v>1.0374918132790925</v>
      </c>
      <c r="L302">
        <f t="shared" si="53"/>
        <v>0.97666894385710978</v>
      </c>
      <c r="M302" s="8">
        <f t="shared" si="54"/>
        <v>1.0051873673563709</v>
      </c>
      <c r="N302" s="10">
        <f t="shared" si="55"/>
        <v>5.1739593146291445E-3</v>
      </c>
      <c r="O302" s="8">
        <f t="shared" si="58"/>
        <v>2.2497779571713651E-2</v>
      </c>
      <c r="P302" s="10">
        <f t="shared" si="59"/>
        <v>-2.7546678135774133E-2</v>
      </c>
      <c r="Q302" s="8">
        <f t="shared" si="60"/>
        <v>0</v>
      </c>
      <c r="T302" s="8">
        <f t="shared" si="64"/>
        <v>2.2526515998055854E-2</v>
      </c>
      <c r="U302" s="8">
        <f>NORMSINV($T$590)*T302</f>
        <v>2.8868891843573972E-2</v>
      </c>
      <c r="V302" s="8">
        <f t="shared" si="61"/>
        <v>0.971131108156426</v>
      </c>
      <c r="W302" s="8">
        <f t="shared" si="62"/>
        <v>0</v>
      </c>
      <c r="Z302">
        <f t="shared" si="56"/>
        <v>5.1739593146291445E-3</v>
      </c>
      <c r="AA302">
        <f>PERCENTILE(M102:M301,1-$AD$591)</f>
        <v>0.94402545142702787</v>
      </c>
      <c r="AB302">
        <f t="shared" si="63"/>
        <v>0</v>
      </c>
      <c r="AE302">
        <f t="shared" si="57"/>
        <v>1.0051873673563709</v>
      </c>
    </row>
    <row r="303" spans="1:31" x14ac:dyDescent="0.25">
      <c r="A303" s="1">
        <v>42286</v>
      </c>
      <c r="B303">
        <v>27707.07</v>
      </c>
      <c r="C303">
        <v>5901.12</v>
      </c>
      <c r="D303">
        <v>38950.25</v>
      </c>
      <c r="E303">
        <v>43078.03</v>
      </c>
      <c r="F303">
        <v>8770.67</v>
      </c>
      <c r="G303" s="1">
        <f t="shared" si="48"/>
        <v>42286</v>
      </c>
      <c r="H303">
        <f t="shared" si="49"/>
        <v>1.1109245786480251</v>
      </c>
      <c r="I303">
        <f t="shared" si="50"/>
        <v>1.0356221503859153</v>
      </c>
      <c r="J303">
        <f t="shared" si="51"/>
        <v>1.0543234291629131</v>
      </c>
      <c r="K303">
        <f t="shared" si="52"/>
        <v>1.096969622890535</v>
      </c>
      <c r="L303">
        <f t="shared" si="53"/>
        <v>1.0123562667799371</v>
      </c>
      <c r="M303" s="8">
        <f t="shared" si="54"/>
        <v>1.0620392095734652</v>
      </c>
      <c r="N303" s="10">
        <f t="shared" si="55"/>
        <v>6.0190842640523406E-2</v>
      </c>
      <c r="O303" s="8">
        <f t="shared" si="58"/>
        <v>2.1959013887782441E-2</v>
      </c>
      <c r="P303" s="10">
        <f t="shared" si="59"/>
        <v>-2.6844246232703588E-2</v>
      </c>
      <c r="Q303" s="8">
        <f t="shared" si="60"/>
        <v>0</v>
      </c>
      <c r="T303" s="8">
        <f t="shared" si="64"/>
        <v>2.1949126689698006E-2</v>
      </c>
      <c r="U303" s="8">
        <f>NORMSINV($T$590)*T303</f>
        <v>2.8128937671519257E-2</v>
      </c>
      <c r="V303" s="8">
        <f t="shared" si="61"/>
        <v>0.97187106232848075</v>
      </c>
      <c r="W303" s="8">
        <f t="shared" si="62"/>
        <v>0</v>
      </c>
      <c r="Z303">
        <f t="shared" si="56"/>
        <v>6.0190842640523406E-2</v>
      </c>
      <c r="AA303">
        <f>PERCENTILE(M103:M302,1-$AD$591)</f>
        <v>0.94402545142702787</v>
      </c>
      <c r="AB303">
        <f t="shared" si="63"/>
        <v>0</v>
      </c>
      <c r="AE303">
        <f t="shared" si="57"/>
        <v>1.0620392095734652</v>
      </c>
    </row>
    <row r="304" spans="1:31" x14ac:dyDescent="0.25">
      <c r="A304" s="1">
        <v>42293</v>
      </c>
      <c r="B304">
        <v>26520.23</v>
      </c>
      <c r="C304">
        <v>5723.98</v>
      </c>
      <c r="D304">
        <v>39437.129999999997</v>
      </c>
      <c r="E304">
        <v>43411.23</v>
      </c>
      <c r="F304">
        <v>9043.89</v>
      </c>
      <c r="G304" s="1">
        <f t="shared" si="48"/>
        <v>42293</v>
      </c>
      <c r="H304">
        <f t="shared" si="49"/>
        <v>0.95716472366078409</v>
      </c>
      <c r="I304">
        <f t="shared" si="50"/>
        <v>0.96998196952442917</v>
      </c>
      <c r="J304">
        <f t="shared" si="51"/>
        <v>1.0125000481383302</v>
      </c>
      <c r="K304">
        <f t="shared" si="52"/>
        <v>1.0077348012432323</v>
      </c>
      <c r="L304">
        <f t="shared" si="53"/>
        <v>1.0311515539861835</v>
      </c>
      <c r="M304" s="8">
        <f t="shared" si="54"/>
        <v>0.99570661931059179</v>
      </c>
      <c r="N304" s="10">
        <f t="shared" si="55"/>
        <v>-4.3026237136486577E-3</v>
      </c>
      <c r="O304" s="8">
        <f t="shared" si="58"/>
        <v>2.2310726064916388E-2</v>
      </c>
      <c r="P304" s="10">
        <f t="shared" si="59"/>
        <v>-2.7302768627240653E-2</v>
      </c>
      <c r="Q304" s="8">
        <f t="shared" si="60"/>
        <v>0</v>
      </c>
      <c r="T304" s="8">
        <f t="shared" si="64"/>
        <v>2.2322092148359472E-2</v>
      </c>
      <c r="U304" s="8">
        <f>NORMSINV($T$590)*T304</f>
        <v>2.8606912138960917E-2</v>
      </c>
      <c r="V304" s="8">
        <f t="shared" si="61"/>
        <v>0.97139308786103906</v>
      </c>
      <c r="W304" s="8">
        <f t="shared" si="62"/>
        <v>0</v>
      </c>
      <c r="Z304">
        <f t="shared" si="56"/>
        <v>-4.3026237136486577E-3</v>
      </c>
      <c r="AA304">
        <f>PERCENTILE(M104:M303,1-$AD$591)</f>
        <v>0.94402545142702787</v>
      </c>
      <c r="AB304">
        <f t="shared" si="63"/>
        <v>0</v>
      </c>
      <c r="AE304">
        <f t="shared" si="57"/>
        <v>0.99570661931059179</v>
      </c>
    </row>
    <row r="305" spans="1:31" x14ac:dyDescent="0.25">
      <c r="A305" s="1">
        <v>42300</v>
      </c>
      <c r="B305">
        <v>28526.17</v>
      </c>
      <c r="C305">
        <v>6284.2</v>
      </c>
      <c r="D305">
        <v>41230.269999999997</v>
      </c>
      <c r="E305">
        <v>43316.03</v>
      </c>
      <c r="F305">
        <v>9425.18</v>
      </c>
      <c r="G305" s="1">
        <f t="shared" si="48"/>
        <v>42300</v>
      </c>
      <c r="H305">
        <f t="shared" si="49"/>
        <v>1.0756381072109857</v>
      </c>
      <c r="I305">
        <f t="shared" si="50"/>
        <v>1.0978724593726743</v>
      </c>
      <c r="J305">
        <f t="shared" si="51"/>
        <v>1.0454683188152891</v>
      </c>
      <c r="K305">
        <f t="shared" si="52"/>
        <v>0.99780701905935387</v>
      </c>
      <c r="L305">
        <f t="shared" si="53"/>
        <v>1.042159955505872</v>
      </c>
      <c r="M305" s="8">
        <f t="shared" si="54"/>
        <v>1.0517891719928349</v>
      </c>
      <c r="N305" s="10">
        <f t="shared" si="55"/>
        <v>5.0492687380464446E-2</v>
      </c>
      <c r="O305" s="8">
        <f t="shared" si="58"/>
        <v>2.2091603378473691E-2</v>
      </c>
      <c r="P305" s="10">
        <f t="shared" si="59"/>
        <v>-2.7017086826527703E-2</v>
      </c>
      <c r="Q305" s="8">
        <f t="shared" si="60"/>
        <v>0</v>
      </c>
      <c r="T305" s="8">
        <f t="shared" si="64"/>
        <v>2.2109396439452533E-2</v>
      </c>
      <c r="U305" s="8">
        <f>NORMSINV($T$590)*T305</f>
        <v>2.833433162022661E-2</v>
      </c>
      <c r="V305" s="8">
        <f t="shared" si="61"/>
        <v>0.97166566837977342</v>
      </c>
      <c r="W305" s="8">
        <f t="shared" si="62"/>
        <v>0</v>
      </c>
      <c r="Z305">
        <f t="shared" si="56"/>
        <v>5.0492687380464446E-2</v>
      </c>
      <c r="AA305">
        <f>PERCENTILE(M105:M304,1-$AD$591)</f>
        <v>0.94402545142702787</v>
      </c>
      <c r="AB305">
        <f t="shared" si="63"/>
        <v>0</v>
      </c>
      <c r="AE305">
        <f t="shared" si="57"/>
        <v>1.0517891719928349</v>
      </c>
    </row>
    <row r="306" spans="1:31" x14ac:dyDescent="0.25">
      <c r="A306" s="1">
        <v>42307</v>
      </c>
      <c r="B306">
        <v>28350.65</v>
      </c>
      <c r="C306">
        <v>6245.08</v>
      </c>
      <c r="D306">
        <v>39437.129999999997</v>
      </c>
      <c r="E306">
        <v>42026.07</v>
      </c>
      <c r="F306">
        <v>9364.01</v>
      </c>
      <c r="G306" s="1">
        <f t="shared" si="48"/>
        <v>42307</v>
      </c>
      <c r="H306">
        <f t="shared" si="49"/>
        <v>0.99384705342497792</v>
      </c>
      <c r="I306">
        <f t="shared" si="50"/>
        <v>0.99377486394449577</v>
      </c>
      <c r="J306">
        <f t="shared" si="51"/>
        <v>0.95650913758265466</v>
      </c>
      <c r="K306">
        <f t="shared" si="52"/>
        <v>0.9702198008450913</v>
      </c>
      <c r="L306">
        <f t="shared" si="53"/>
        <v>0.99350993827173595</v>
      </c>
      <c r="M306" s="8">
        <f t="shared" si="54"/>
        <v>0.98157215881379112</v>
      </c>
      <c r="N306" s="10">
        <f t="shared" si="55"/>
        <v>-1.8599749054309715E-2</v>
      </c>
      <c r="O306" s="8">
        <f t="shared" si="58"/>
        <v>2.2159377134201949E-2</v>
      </c>
      <c r="P306" s="10">
        <f t="shared" si="59"/>
        <v>-2.7105441916856089E-2</v>
      </c>
      <c r="Q306" s="8">
        <f t="shared" si="60"/>
        <v>0</v>
      </c>
      <c r="T306" s="8">
        <f t="shared" si="64"/>
        <v>2.2181811384359568E-2</v>
      </c>
      <c r="U306" s="8">
        <f>NORMSINV($T$590)*T306</f>
        <v>2.8427135106241046E-2</v>
      </c>
      <c r="V306" s="8">
        <f t="shared" si="61"/>
        <v>0.97157286489375894</v>
      </c>
      <c r="W306" s="8">
        <f t="shared" si="62"/>
        <v>0</v>
      </c>
      <c r="Z306">
        <f t="shared" si="56"/>
        <v>-1.8599749054309715E-2</v>
      </c>
      <c r="AA306">
        <f>PERCENTILE(M106:M305,1-$AD$591)</f>
        <v>0.94402545142702787</v>
      </c>
      <c r="AB306">
        <f t="shared" si="63"/>
        <v>0</v>
      </c>
      <c r="AE306">
        <f t="shared" si="57"/>
        <v>0.98157215881379112</v>
      </c>
    </row>
    <row r="307" spans="1:31" x14ac:dyDescent="0.25">
      <c r="A307" s="1">
        <v>42314</v>
      </c>
      <c r="B307">
        <v>28208.560000000001</v>
      </c>
      <c r="C307">
        <v>6566.15</v>
      </c>
      <c r="D307">
        <v>39662.76</v>
      </c>
      <c r="E307">
        <v>44015.75</v>
      </c>
      <c r="F307">
        <v>8859.36</v>
      </c>
      <c r="G307" s="1">
        <f t="shared" si="48"/>
        <v>42314</v>
      </c>
      <c r="H307">
        <f t="shared" si="49"/>
        <v>0.99498812196545761</v>
      </c>
      <c r="I307">
        <f t="shared" si="50"/>
        <v>1.0514116712676218</v>
      </c>
      <c r="J307">
        <f t="shared" si="51"/>
        <v>1.0057212581138639</v>
      </c>
      <c r="K307">
        <f t="shared" si="52"/>
        <v>1.0473439462695417</v>
      </c>
      <c r="L307">
        <f t="shared" si="53"/>
        <v>0.94610749027393182</v>
      </c>
      <c r="M307" s="8">
        <f t="shared" si="54"/>
        <v>1.0091144975780835</v>
      </c>
      <c r="N307" s="10">
        <f t="shared" si="55"/>
        <v>9.0732112249848999E-3</v>
      </c>
      <c r="O307" s="8">
        <f t="shared" si="58"/>
        <v>2.2192069531541125E-2</v>
      </c>
      <c r="P307" s="10">
        <f t="shared" si="59"/>
        <v>-2.7148063887405999E-2</v>
      </c>
      <c r="Q307" s="8">
        <f t="shared" si="60"/>
        <v>0</v>
      </c>
      <c r="T307" s="8">
        <f t="shared" si="64"/>
        <v>2.2215161400734405E-2</v>
      </c>
      <c r="U307" s="8">
        <f>NORMSINV($T$590)*T307</f>
        <v>2.8469874871937157E-2</v>
      </c>
      <c r="V307" s="8">
        <f t="shared" si="61"/>
        <v>0.9715301251280628</v>
      </c>
      <c r="W307" s="8">
        <f t="shared" si="62"/>
        <v>0</v>
      </c>
      <c r="Z307">
        <f t="shared" si="56"/>
        <v>9.0732112249848999E-3</v>
      </c>
      <c r="AA307">
        <f>PERCENTILE(M107:M306,1-$AD$591)</f>
        <v>0.94402545142702787</v>
      </c>
      <c r="AB307">
        <f t="shared" si="63"/>
        <v>0</v>
      </c>
      <c r="AE307">
        <f t="shared" si="57"/>
        <v>1.0091144975780835</v>
      </c>
    </row>
    <row r="308" spans="1:31" x14ac:dyDescent="0.25">
      <c r="A308" s="1">
        <v>42321</v>
      </c>
      <c r="B308">
        <v>27147.08</v>
      </c>
      <c r="C308">
        <v>6289.36</v>
      </c>
      <c r="D308">
        <v>39401.5</v>
      </c>
      <c r="E308">
        <v>42302.14</v>
      </c>
      <c r="F308">
        <v>8224.2199999999993</v>
      </c>
      <c r="G308" s="1">
        <f t="shared" si="48"/>
        <v>42321</v>
      </c>
      <c r="H308">
        <f t="shared" si="49"/>
        <v>0.96237028760064325</v>
      </c>
      <c r="I308">
        <f t="shared" si="50"/>
        <v>0.95784592188725515</v>
      </c>
      <c r="J308">
        <f t="shared" si="51"/>
        <v>0.99341296470543139</v>
      </c>
      <c r="K308">
        <f t="shared" si="52"/>
        <v>0.96106825397726947</v>
      </c>
      <c r="L308">
        <f t="shared" si="53"/>
        <v>0.92830859113976616</v>
      </c>
      <c r="M308" s="8">
        <f t="shared" si="54"/>
        <v>0.96060120386207315</v>
      </c>
      <c r="N308" s="10">
        <f t="shared" si="55"/>
        <v>-4.019593651248031E-2</v>
      </c>
      <c r="O308" s="8">
        <f t="shared" si="58"/>
        <v>2.2192882508412511E-2</v>
      </c>
      <c r="P308" s="10">
        <f t="shared" si="59"/>
        <v>-2.7149123801157998E-2</v>
      </c>
      <c r="Q308" s="8">
        <f t="shared" si="60"/>
        <v>1</v>
      </c>
      <c r="T308" s="8">
        <f t="shared" si="64"/>
        <v>2.2215435554201805E-2</v>
      </c>
      <c r="U308" s="8">
        <f>NORMSINV($T$590)*T308</f>
        <v>2.8470226213742504E-2</v>
      </c>
      <c r="V308" s="8">
        <f t="shared" si="61"/>
        <v>0.97152977378625749</v>
      </c>
      <c r="W308" s="8">
        <f t="shared" si="62"/>
        <v>1</v>
      </c>
      <c r="Z308">
        <f t="shared" si="56"/>
        <v>-4.019593651248031E-2</v>
      </c>
      <c r="AA308">
        <f>PERCENTILE(M108:M307,1-$AD$591)</f>
        <v>0.94402545142702787</v>
      </c>
      <c r="AB308">
        <f t="shared" si="63"/>
        <v>0</v>
      </c>
      <c r="AE308">
        <f t="shared" si="57"/>
        <v>0.96060120386207315</v>
      </c>
    </row>
    <row r="309" spans="1:31" x14ac:dyDescent="0.25">
      <c r="A309" s="1">
        <v>42328</v>
      </c>
      <c r="B309">
        <v>27122.01</v>
      </c>
      <c r="C309">
        <v>6394.91</v>
      </c>
      <c r="D309">
        <v>40078.39</v>
      </c>
      <c r="E309">
        <v>44034.79</v>
      </c>
      <c r="F309">
        <v>8470.94</v>
      </c>
      <c r="G309" s="1">
        <f t="shared" si="48"/>
        <v>42328</v>
      </c>
      <c r="H309">
        <f t="shared" si="49"/>
        <v>0.99907651209632842</v>
      </c>
      <c r="I309">
        <f t="shared" si="50"/>
        <v>1.0167823117137516</v>
      </c>
      <c r="J309">
        <f t="shared" si="51"/>
        <v>1.0171792952044973</v>
      </c>
      <c r="K309">
        <f t="shared" si="52"/>
        <v>1.0409589207543637</v>
      </c>
      <c r="L309">
        <f t="shared" si="53"/>
        <v>1.0299991974922851</v>
      </c>
      <c r="M309" s="8">
        <f t="shared" si="54"/>
        <v>1.0207992474522452</v>
      </c>
      <c r="N309" s="10">
        <f t="shared" si="55"/>
        <v>2.0585896394406951E-2</v>
      </c>
      <c r="O309" s="8">
        <f t="shared" si="58"/>
        <v>2.2407424245965292E-2</v>
      </c>
      <c r="P309" s="10">
        <f t="shared" si="59"/>
        <v>-2.742885441444666E-2</v>
      </c>
      <c r="Q309" s="8">
        <f t="shared" si="60"/>
        <v>0</v>
      </c>
      <c r="T309" s="8">
        <f t="shared" si="64"/>
        <v>2.2424361351751149E-2</v>
      </c>
      <c r="U309" s="8">
        <f>NORMSINV($T$590)*T309</f>
        <v>2.8737975396674522E-2</v>
      </c>
      <c r="V309" s="8">
        <f t="shared" si="61"/>
        <v>0.97126202460332545</v>
      </c>
      <c r="W309" s="8">
        <f t="shared" si="62"/>
        <v>0</v>
      </c>
      <c r="Z309">
        <f t="shared" si="56"/>
        <v>2.0585896394406951E-2</v>
      </c>
      <c r="AA309">
        <f>PERCENTILE(M109:M308,1-$AD$591)</f>
        <v>0.94402545142702787</v>
      </c>
      <c r="AB309">
        <f t="shared" si="63"/>
        <v>0</v>
      </c>
      <c r="AE309">
        <f t="shared" si="57"/>
        <v>1.0207992474522452</v>
      </c>
    </row>
    <row r="310" spans="1:31" x14ac:dyDescent="0.25">
      <c r="A310" s="1">
        <v>42335</v>
      </c>
      <c r="B310">
        <v>26068.89</v>
      </c>
      <c r="C310">
        <v>6446.58</v>
      </c>
      <c r="D310">
        <v>40078.39</v>
      </c>
      <c r="E310">
        <v>44382.27</v>
      </c>
      <c r="F310">
        <v>8546.3799999999992</v>
      </c>
      <c r="G310" s="1">
        <f t="shared" si="48"/>
        <v>42335</v>
      </c>
      <c r="H310">
        <f t="shared" si="49"/>
        <v>0.96117101940453531</v>
      </c>
      <c r="I310">
        <f t="shared" si="50"/>
        <v>1.008079863516453</v>
      </c>
      <c r="J310">
        <f t="shared" si="51"/>
        <v>1</v>
      </c>
      <c r="K310">
        <f t="shared" si="52"/>
        <v>1.0078910334306124</v>
      </c>
      <c r="L310">
        <f t="shared" si="53"/>
        <v>1.0089057412754663</v>
      </c>
      <c r="M310" s="8">
        <f t="shared" si="54"/>
        <v>0.99720953152541336</v>
      </c>
      <c r="N310" s="10">
        <f t="shared" si="55"/>
        <v>-2.794369089792882E-3</v>
      </c>
      <c r="O310" s="8">
        <f t="shared" si="58"/>
        <v>2.2406928655830362E-2</v>
      </c>
      <c r="P310" s="10">
        <f t="shared" si="59"/>
        <v>-2.742820818535777E-2</v>
      </c>
      <c r="Q310" s="8">
        <f t="shared" si="60"/>
        <v>0</v>
      </c>
      <c r="T310" s="8">
        <f t="shared" si="64"/>
        <v>2.2423857008861455E-2</v>
      </c>
      <c r="U310" s="8">
        <f>NORMSINV($T$590)*T310</f>
        <v>2.8737329055254661E-2</v>
      </c>
      <c r="V310" s="8">
        <f t="shared" si="61"/>
        <v>0.97126267094474539</v>
      </c>
      <c r="W310" s="8">
        <f t="shared" si="62"/>
        <v>0</v>
      </c>
      <c r="Z310">
        <f t="shared" si="56"/>
        <v>-2.794369089792882E-3</v>
      </c>
      <c r="AA310">
        <f>PERCENTILE(M110:M309,1-$AD$591)</f>
        <v>0.94402545142702787</v>
      </c>
      <c r="AB310">
        <f t="shared" si="63"/>
        <v>0</v>
      </c>
      <c r="AE310">
        <f t="shared" si="57"/>
        <v>0.99720953152541336</v>
      </c>
    </row>
    <row r="311" spans="1:31" x14ac:dyDescent="0.25">
      <c r="A311" s="1">
        <v>42342</v>
      </c>
      <c r="B311">
        <v>25668.68</v>
      </c>
      <c r="C311">
        <v>6195.63</v>
      </c>
      <c r="D311">
        <v>37822.120000000003</v>
      </c>
      <c r="E311">
        <v>41369.19</v>
      </c>
      <c r="F311">
        <v>8080.47</v>
      </c>
      <c r="G311" s="1">
        <f t="shared" si="48"/>
        <v>42342</v>
      </c>
      <c r="H311">
        <f t="shared" si="49"/>
        <v>0.98464798462842107</v>
      </c>
      <c r="I311">
        <f t="shared" si="50"/>
        <v>0.96107238256563954</v>
      </c>
      <c r="J311">
        <f t="shared" si="51"/>
        <v>0.94370357691514062</v>
      </c>
      <c r="K311">
        <f t="shared" si="52"/>
        <v>0.9321107280001677</v>
      </c>
      <c r="L311">
        <f t="shared" si="53"/>
        <v>0.94548452093166946</v>
      </c>
      <c r="M311" s="8">
        <f t="shared" si="54"/>
        <v>0.95340383860820777</v>
      </c>
      <c r="N311" s="10">
        <f t="shared" si="55"/>
        <v>-4.7716709988965537E-2</v>
      </c>
      <c r="O311" s="8">
        <f t="shared" si="58"/>
        <v>2.2410958245534952E-2</v>
      </c>
      <c r="P311" s="10">
        <f t="shared" si="59"/>
        <v>-2.7433462611200009E-2</v>
      </c>
      <c r="Q311" s="8">
        <f t="shared" si="60"/>
        <v>1</v>
      </c>
      <c r="T311" s="8">
        <f t="shared" si="64"/>
        <v>2.2428307495190394E-2</v>
      </c>
      <c r="U311" s="8">
        <f>NORMSINV($T$590)*T311</f>
        <v>2.874303258297695E-2</v>
      </c>
      <c r="V311" s="8">
        <f t="shared" si="61"/>
        <v>0.97125696741702305</v>
      </c>
      <c r="W311" s="8">
        <f t="shared" si="62"/>
        <v>1</v>
      </c>
      <c r="Z311">
        <f t="shared" si="56"/>
        <v>-4.7716709988965537E-2</v>
      </c>
      <c r="AA311">
        <f>PERCENTILE(M111:M310,1-$AD$591)</f>
        <v>0.94402545142702787</v>
      </c>
      <c r="AB311">
        <f t="shared" si="63"/>
        <v>0</v>
      </c>
      <c r="AE311">
        <f t="shared" si="57"/>
        <v>0.95340383860820777</v>
      </c>
    </row>
    <row r="312" spans="1:31" x14ac:dyDescent="0.25">
      <c r="A312" s="1">
        <v>42349</v>
      </c>
      <c r="B312">
        <v>24437.93</v>
      </c>
      <c r="C312">
        <v>5897.43</v>
      </c>
      <c r="D312">
        <v>36682.11</v>
      </c>
      <c r="E312">
        <v>39793.629999999997</v>
      </c>
      <c r="F312">
        <v>7790.94</v>
      </c>
      <c r="G312" s="1">
        <f t="shared" si="48"/>
        <v>42349</v>
      </c>
      <c r="H312">
        <f t="shared" si="49"/>
        <v>0.95205246237827579</v>
      </c>
      <c r="I312">
        <f t="shared" si="50"/>
        <v>0.95186930142697357</v>
      </c>
      <c r="J312">
        <f t="shared" si="51"/>
        <v>0.96985864356625162</v>
      </c>
      <c r="K312">
        <f t="shared" si="52"/>
        <v>0.96191465194266546</v>
      </c>
      <c r="L312">
        <f t="shared" si="53"/>
        <v>0.9641691634273748</v>
      </c>
      <c r="M312" s="8">
        <f t="shared" si="54"/>
        <v>0.95997284454830833</v>
      </c>
      <c r="N312" s="10">
        <f t="shared" si="55"/>
        <v>-4.085028184918333E-2</v>
      </c>
      <c r="O312" s="8">
        <f t="shared" si="58"/>
        <v>2.2624493506082539E-2</v>
      </c>
      <c r="P312" s="10">
        <f t="shared" si="59"/>
        <v>-2.7711927387115573E-2</v>
      </c>
      <c r="Q312" s="8">
        <f t="shared" si="60"/>
        <v>1</v>
      </c>
      <c r="T312" s="8">
        <f t="shared" si="64"/>
        <v>2.2631034241511201E-2</v>
      </c>
      <c r="U312" s="8">
        <f>NORMSINV($T$590)*T312</f>
        <v>2.9002837362102143E-2</v>
      </c>
      <c r="V312" s="8">
        <f t="shared" si="61"/>
        <v>0.97099716263789781</v>
      </c>
      <c r="W312" s="8">
        <f t="shared" si="62"/>
        <v>1</v>
      </c>
      <c r="Z312">
        <f t="shared" si="56"/>
        <v>-4.085028184918333E-2</v>
      </c>
      <c r="AA312">
        <f>PERCENTILE(M112:M311,1-$AD$591)</f>
        <v>0.94402545142702787</v>
      </c>
      <c r="AB312">
        <f t="shared" si="63"/>
        <v>0</v>
      </c>
      <c r="AE312">
        <f t="shared" si="57"/>
        <v>0.95997284454830833</v>
      </c>
    </row>
    <row r="313" spans="1:31" x14ac:dyDescent="0.25">
      <c r="A313" s="1">
        <v>42356</v>
      </c>
      <c r="B313">
        <v>24446.36</v>
      </c>
      <c r="C313">
        <v>5961.64</v>
      </c>
      <c r="D313">
        <v>37465.870000000003</v>
      </c>
      <c r="E313">
        <v>39993.54</v>
      </c>
      <c r="F313">
        <v>8028.48</v>
      </c>
      <c r="G313" s="1">
        <f t="shared" si="48"/>
        <v>42356</v>
      </c>
      <c r="H313">
        <f t="shared" si="49"/>
        <v>1.0003449555670223</v>
      </c>
      <c r="I313">
        <f t="shared" si="50"/>
        <v>1.0108877934964891</v>
      </c>
      <c r="J313">
        <f t="shared" si="51"/>
        <v>1.0213662736412927</v>
      </c>
      <c r="K313">
        <f t="shared" si="52"/>
        <v>1.0050236683609914</v>
      </c>
      <c r="L313">
        <f t="shared" si="53"/>
        <v>1.0304892606027001</v>
      </c>
      <c r="M313" s="8">
        <f t="shared" si="54"/>
        <v>1.0136223903336992</v>
      </c>
      <c r="N313" s="10">
        <f t="shared" si="55"/>
        <v>1.3530439691724532E-2</v>
      </c>
      <c r="O313" s="8">
        <f t="shared" si="58"/>
        <v>2.2813643968066493E-2</v>
      </c>
      <c r="P313" s="10">
        <f t="shared" si="59"/>
        <v>-2.795863078014206E-2</v>
      </c>
      <c r="Q313" s="8">
        <f t="shared" si="60"/>
        <v>0</v>
      </c>
      <c r="T313" s="8">
        <f t="shared" si="64"/>
        <v>2.2814131170500265E-2</v>
      </c>
      <c r="U313" s="8">
        <f>NORMSINV($T$590)*T313</f>
        <v>2.9237485518094485E-2</v>
      </c>
      <c r="V313" s="8">
        <f t="shared" si="61"/>
        <v>0.97076251448190554</v>
      </c>
      <c r="W313" s="8">
        <f t="shared" si="62"/>
        <v>0</v>
      </c>
      <c r="Z313">
        <f t="shared" si="56"/>
        <v>1.3530439691724532E-2</v>
      </c>
      <c r="AA313">
        <f>PERCENTILE(M113:M312,1-$AD$591)</f>
        <v>0.94402545142702787</v>
      </c>
      <c r="AB313">
        <f t="shared" si="63"/>
        <v>0</v>
      </c>
      <c r="AE313">
        <f t="shared" si="57"/>
        <v>1.0136223903336992</v>
      </c>
    </row>
    <row r="314" spans="1:31" x14ac:dyDescent="0.25">
      <c r="A314" s="1">
        <v>42363</v>
      </c>
      <c r="B314">
        <v>24623.38</v>
      </c>
      <c r="C314">
        <v>6131.41</v>
      </c>
      <c r="D314">
        <v>37216.49</v>
      </c>
      <c r="E314">
        <v>40684.379999999997</v>
      </c>
      <c r="F314">
        <v>8063.14</v>
      </c>
      <c r="G314" s="1">
        <f t="shared" si="48"/>
        <v>42363</v>
      </c>
      <c r="H314">
        <f t="shared" si="49"/>
        <v>1.0072411598291116</v>
      </c>
      <c r="I314">
        <f t="shared" si="50"/>
        <v>1.0284770633584046</v>
      </c>
      <c r="J314">
        <f t="shared" si="51"/>
        <v>0.99334380864504135</v>
      </c>
      <c r="K314">
        <f t="shared" si="52"/>
        <v>1.0172737897170392</v>
      </c>
      <c r="L314">
        <f t="shared" si="53"/>
        <v>1.0043171310135917</v>
      </c>
      <c r="M314" s="8">
        <f t="shared" si="54"/>
        <v>1.0101305905126376</v>
      </c>
      <c r="N314" s="10">
        <f t="shared" si="55"/>
        <v>1.0079620032226967E-2</v>
      </c>
      <c r="O314" s="8">
        <f t="shared" si="58"/>
        <v>2.2776063050106602E-2</v>
      </c>
      <c r="P314" s="10">
        <f t="shared" si="59"/>
        <v>-2.7909612244376325E-2</v>
      </c>
      <c r="Q314" s="8">
        <f t="shared" si="60"/>
        <v>0</v>
      </c>
      <c r="T314" s="8">
        <f t="shared" si="64"/>
        <v>2.2776001848618194E-2</v>
      </c>
      <c r="U314" s="8">
        <f>NORMSINV($T$590)*T314</f>
        <v>2.9188620825943364E-2</v>
      </c>
      <c r="V314" s="8">
        <f t="shared" si="61"/>
        <v>0.97081137917405669</v>
      </c>
      <c r="W314" s="8">
        <f t="shared" si="62"/>
        <v>0</v>
      </c>
      <c r="Z314">
        <f t="shared" si="56"/>
        <v>1.0079620032226967E-2</v>
      </c>
      <c r="AA314">
        <f>PERCENTILE(M114:M313,1-$AD$591)</f>
        <v>0.94402545142702787</v>
      </c>
      <c r="AB314">
        <f t="shared" si="63"/>
        <v>0</v>
      </c>
      <c r="AE314">
        <f t="shared" si="57"/>
        <v>1.0101305905126376</v>
      </c>
    </row>
    <row r="315" spans="1:31" x14ac:dyDescent="0.25">
      <c r="A315" s="1">
        <v>42370</v>
      </c>
      <c r="B315">
        <v>24429.5</v>
      </c>
      <c r="C315">
        <v>6093.03</v>
      </c>
      <c r="D315">
        <v>36883.99</v>
      </c>
      <c r="E315">
        <v>39872.730000000003</v>
      </c>
      <c r="F315">
        <v>8013.19</v>
      </c>
      <c r="G315" s="1">
        <f t="shared" si="48"/>
        <v>42370</v>
      </c>
      <c r="H315">
        <f t="shared" si="49"/>
        <v>0.99212618251434204</v>
      </c>
      <c r="I315">
        <f t="shared" si="50"/>
        <v>0.99374042838433574</v>
      </c>
      <c r="J315">
        <f t="shared" si="51"/>
        <v>0.99106578831050429</v>
      </c>
      <c r="K315">
        <f t="shared" si="52"/>
        <v>0.9800500831031469</v>
      </c>
      <c r="L315">
        <f t="shared" si="53"/>
        <v>0.99380514290958599</v>
      </c>
      <c r="M315" s="8">
        <f t="shared" si="54"/>
        <v>0.99015752504438292</v>
      </c>
      <c r="N315" s="10">
        <f t="shared" si="55"/>
        <v>-9.8912323046949462E-3</v>
      </c>
      <c r="O315" s="8">
        <f t="shared" si="58"/>
        <v>2.2776966289966557E-2</v>
      </c>
      <c r="P315" s="10">
        <f t="shared" si="59"/>
        <v>-2.7910790365488835E-2</v>
      </c>
      <c r="Q315" s="8">
        <f t="shared" si="60"/>
        <v>0</v>
      </c>
      <c r="T315" s="8">
        <f t="shared" si="64"/>
        <v>2.2776186754098725E-2</v>
      </c>
      <c r="U315" s="8">
        <f>NORMSINV($T$590)*T315</f>
        <v>2.9188857791851416E-2</v>
      </c>
      <c r="V315" s="8">
        <f t="shared" si="61"/>
        <v>0.97081114220814857</v>
      </c>
      <c r="W315" s="8">
        <f t="shared" si="62"/>
        <v>0</v>
      </c>
      <c r="Z315">
        <f t="shared" si="56"/>
        <v>-9.8912323046949462E-3</v>
      </c>
      <c r="AA315">
        <f>PERCENTILE(M115:M314,1-$AD$591)</f>
        <v>0.94402545142702787</v>
      </c>
      <c r="AB315">
        <f t="shared" si="63"/>
        <v>0</v>
      </c>
      <c r="AE315">
        <f t="shared" si="57"/>
        <v>0.99015752504438292</v>
      </c>
    </row>
    <row r="316" spans="1:31" x14ac:dyDescent="0.25">
      <c r="A316" s="1">
        <v>42377</v>
      </c>
      <c r="B316">
        <v>22819.41</v>
      </c>
      <c r="C316">
        <v>5442.76</v>
      </c>
      <c r="D316">
        <v>35530.230000000003</v>
      </c>
      <c r="E316">
        <v>36089.82</v>
      </c>
      <c r="F316">
        <v>7612.53</v>
      </c>
      <c r="G316" s="1">
        <f t="shared" si="48"/>
        <v>42377</v>
      </c>
      <c r="H316">
        <f t="shared" si="49"/>
        <v>0.93409238830102947</v>
      </c>
      <c r="I316">
        <f t="shared" si="50"/>
        <v>0.89327641583908179</v>
      </c>
      <c r="J316">
        <f t="shared" si="51"/>
        <v>0.96329681251946997</v>
      </c>
      <c r="K316">
        <f t="shared" si="52"/>
        <v>0.90512538268636222</v>
      </c>
      <c r="L316">
        <f t="shared" si="53"/>
        <v>0.94999993760287726</v>
      </c>
      <c r="M316" s="8">
        <f t="shared" si="54"/>
        <v>0.92915818738976408</v>
      </c>
      <c r="N316" s="10">
        <f t="shared" si="55"/>
        <v>-7.3476277602689488E-2</v>
      </c>
      <c r="O316" s="8">
        <f t="shared" si="58"/>
        <v>2.2777265839266474E-2</v>
      </c>
      <c r="P316" s="10">
        <f t="shared" si="59"/>
        <v>-2.7911181076232267E-2</v>
      </c>
      <c r="Q316" s="8">
        <f t="shared" si="60"/>
        <v>1</v>
      </c>
      <c r="T316" s="8">
        <f t="shared" si="64"/>
        <v>2.2777484216029965E-2</v>
      </c>
      <c r="U316" s="8">
        <f>NORMSINV($T$590)*T316</f>
        <v>2.9190520556220633E-2</v>
      </c>
      <c r="V316" s="8">
        <f t="shared" si="61"/>
        <v>0.97080947944377938</v>
      </c>
      <c r="W316" s="8">
        <f t="shared" si="62"/>
        <v>1</v>
      </c>
      <c r="Z316">
        <f t="shared" si="56"/>
        <v>-7.3476277602689488E-2</v>
      </c>
      <c r="AA316">
        <f>PERCENTILE(M116:M315,1-$AD$591)</f>
        <v>0.94402545142702787</v>
      </c>
      <c r="AB316">
        <f t="shared" si="63"/>
        <v>1</v>
      </c>
      <c r="AE316">
        <f t="shared" si="57"/>
        <v>0.92915818738976408</v>
      </c>
    </row>
    <row r="317" spans="1:31" x14ac:dyDescent="0.25">
      <c r="A317" s="1">
        <v>42384</v>
      </c>
      <c r="B317">
        <v>23165.03</v>
      </c>
      <c r="C317">
        <v>5295.88</v>
      </c>
      <c r="D317">
        <v>34627.730000000003</v>
      </c>
      <c r="E317">
        <v>36384.53</v>
      </c>
      <c r="F317">
        <v>7289.35</v>
      </c>
      <c r="G317" s="1">
        <f t="shared" si="48"/>
        <v>42384</v>
      </c>
      <c r="H317">
        <f t="shared" si="49"/>
        <v>1.0151458780047335</v>
      </c>
      <c r="I317">
        <f t="shared" si="50"/>
        <v>0.97301369158294682</v>
      </c>
      <c r="J317">
        <f t="shared" si="51"/>
        <v>0.97459909491157248</v>
      </c>
      <c r="K317">
        <f t="shared" si="52"/>
        <v>1.0081660146822566</v>
      </c>
      <c r="L317">
        <f t="shared" si="53"/>
        <v>0.95754630852029488</v>
      </c>
      <c r="M317" s="8">
        <f t="shared" si="54"/>
        <v>0.98569419754036081</v>
      </c>
      <c r="N317" s="10">
        <f t="shared" si="55"/>
        <v>-1.4409116966640845E-2</v>
      </c>
      <c r="O317" s="8">
        <f t="shared" si="58"/>
        <v>2.3399158826571658E-2</v>
      </c>
      <c r="P317" s="10">
        <f t="shared" si="59"/>
        <v>-2.8722527405053693E-2</v>
      </c>
      <c r="Q317" s="8">
        <f t="shared" si="60"/>
        <v>0</v>
      </c>
      <c r="T317" s="8">
        <f t="shared" si="64"/>
        <v>2.336168831997355E-2</v>
      </c>
      <c r="U317" s="8">
        <f>NORMSINV($T$590)*T317</f>
        <v>2.9939208240227111E-2</v>
      </c>
      <c r="V317" s="8">
        <f t="shared" si="61"/>
        <v>0.97006079175977289</v>
      </c>
      <c r="W317" s="8">
        <f t="shared" si="62"/>
        <v>0</v>
      </c>
      <c r="Z317">
        <f t="shared" si="56"/>
        <v>-1.4409116966640845E-2</v>
      </c>
      <c r="AA317">
        <f>PERCENTILE(M117:M316,1-$AD$591)</f>
        <v>0.93982023408825821</v>
      </c>
      <c r="AB317">
        <f t="shared" si="63"/>
        <v>0</v>
      </c>
      <c r="AE317">
        <f t="shared" si="57"/>
        <v>0.98569419754036081</v>
      </c>
    </row>
    <row r="318" spans="1:31" x14ac:dyDescent="0.25">
      <c r="A318" s="1">
        <v>42391</v>
      </c>
      <c r="B318">
        <v>24134.45</v>
      </c>
      <c r="C318">
        <v>6170.53</v>
      </c>
      <c r="D318">
        <v>35743.980000000003</v>
      </c>
      <c r="E318">
        <v>37935.370000000003</v>
      </c>
      <c r="F318">
        <v>7768.51</v>
      </c>
      <c r="G318" s="1">
        <f t="shared" si="48"/>
        <v>42391</v>
      </c>
      <c r="H318">
        <f t="shared" si="49"/>
        <v>1.0418484241116892</v>
      </c>
      <c r="I318">
        <f t="shared" si="50"/>
        <v>1.1651566878403588</v>
      </c>
      <c r="J318">
        <f t="shared" si="51"/>
        <v>1.0322357255297994</v>
      </c>
      <c r="K318">
        <f t="shared" si="52"/>
        <v>1.0426236095395489</v>
      </c>
      <c r="L318">
        <f t="shared" si="53"/>
        <v>1.0657342561408081</v>
      </c>
      <c r="M318" s="8">
        <f t="shared" si="54"/>
        <v>1.0695197406324408</v>
      </c>
      <c r="N318" s="10">
        <f t="shared" si="55"/>
        <v>6.7209707184323828E-2</v>
      </c>
      <c r="O318" s="8">
        <f t="shared" si="58"/>
        <v>2.3384322235698651E-2</v>
      </c>
      <c r="P318" s="10">
        <f t="shared" si="59"/>
        <v>-2.8703166495108977E-2</v>
      </c>
      <c r="Q318" s="8">
        <f t="shared" si="60"/>
        <v>0</v>
      </c>
      <c r="T318" s="8">
        <f t="shared" si="64"/>
        <v>2.3347524874071549E-2</v>
      </c>
      <c r="U318" s="8">
        <f>NORMSINV($T$590)*T318</f>
        <v>2.9921057053957898E-2</v>
      </c>
      <c r="V318" s="8">
        <f t="shared" si="61"/>
        <v>0.97007894294604213</v>
      </c>
      <c r="W318" s="8">
        <f t="shared" si="62"/>
        <v>0</v>
      </c>
      <c r="Z318">
        <f t="shared" si="56"/>
        <v>6.7209707184323828E-2</v>
      </c>
      <c r="AA318">
        <f>PERCENTILE(M118:M317,1-$AD$591)</f>
        <v>0.93982023408825821</v>
      </c>
      <c r="AB318">
        <f t="shared" si="63"/>
        <v>0</v>
      </c>
      <c r="AE318">
        <f t="shared" si="57"/>
        <v>1.0695197406324408</v>
      </c>
    </row>
    <row r="319" spans="1:31" x14ac:dyDescent="0.25">
      <c r="A319" s="1">
        <v>42398</v>
      </c>
      <c r="B319">
        <v>24985.86</v>
      </c>
      <c r="C319">
        <v>6216.29</v>
      </c>
      <c r="D319">
        <v>37418.370000000003</v>
      </c>
      <c r="E319">
        <v>39539.370000000003</v>
      </c>
      <c r="F319">
        <v>7804.19</v>
      </c>
      <c r="G319" s="1">
        <f t="shared" si="48"/>
        <v>42398</v>
      </c>
      <c r="H319">
        <f t="shared" si="49"/>
        <v>1.0352777875609347</v>
      </c>
      <c r="I319">
        <f t="shared" si="50"/>
        <v>1.0074158945827993</v>
      </c>
      <c r="J319">
        <f t="shared" si="51"/>
        <v>1.0468439720478806</v>
      </c>
      <c r="K319">
        <f t="shared" si="52"/>
        <v>1.0422824398443986</v>
      </c>
      <c r="L319">
        <f t="shared" si="53"/>
        <v>1.0045929013414412</v>
      </c>
      <c r="M319" s="8">
        <f t="shared" si="54"/>
        <v>1.0272825990754908</v>
      </c>
      <c r="N319" s="10">
        <f t="shared" si="55"/>
        <v>2.6917062593255599E-2</v>
      </c>
      <c r="O319" s="8">
        <f t="shared" si="58"/>
        <v>2.3744598417728621E-2</v>
      </c>
      <c r="P319" s="10">
        <f t="shared" si="59"/>
        <v>-2.9173368714016022E-2</v>
      </c>
      <c r="Q319" s="8">
        <f t="shared" si="60"/>
        <v>0</v>
      </c>
      <c r="T319" s="8">
        <f t="shared" si="64"/>
        <v>2.3737127032842937E-2</v>
      </c>
      <c r="U319" s="8">
        <f>NORMSINV($T$590)*T319</f>
        <v>3.0420352310470924E-2</v>
      </c>
      <c r="V319" s="8">
        <f t="shared" si="61"/>
        <v>0.96957964768952909</v>
      </c>
      <c r="W319" s="8">
        <f t="shared" si="62"/>
        <v>0</v>
      </c>
      <c r="Z319">
        <f t="shared" si="56"/>
        <v>2.6917062593255599E-2</v>
      </c>
      <c r="AA319">
        <f>PERCENTILE(M119:M318,1-$AD$591)</f>
        <v>0.93982023408825821</v>
      </c>
      <c r="AB319">
        <f t="shared" si="63"/>
        <v>0</v>
      </c>
      <c r="AE319">
        <f t="shared" si="57"/>
        <v>1.0272825990754908</v>
      </c>
    </row>
    <row r="320" spans="1:31" x14ac:dyDescent="0.25">
      <c r="A320" s="1">
        <v>42405</v>
      </c>
      <c r="B320">
        <v>25744.54</v>
      </c>
      <c r="C320">
        <v>5872.34</v>
      </c>
      <c r="D320">
        <v>36385.230000000003</v>
      </c>
      <c r="E320">
        <v>37592.35</v>
      </c>
      <c r="F320">
        <v>7309.74</v>
      </c>
      <c r="G320" s="1">
        <f t="shared" si="48"/>
        <v>42405</v>
      </c>
      <c r="H320">
        <f t="shared" si="49"/>
        <v>1.0303643740899853</v>
      </c>
      <c r="I320">
        <f t="shared" si="50"/>
        <v>0.94466956979162819</v>
      </c>
      <c r="J320">
        <f t="shared" si="51"/>
        <v>0.97238949745806669</v>
      </c>
      <c r="K320">
        <f t="shared" si="52"/>
        <v>0.95075743493131015</v>
      </c>
      <c r="L320">
        <f t="shared" si="53"/>
        <v>0.93664300843521242</v>
      </c>
      <c r="M320" s="8">
        <f t="shared" si="54"/>
        <v>0.96696477694124061</v>
      </c>
      <c r="N320" s="10">
        <f t="shared" si="55"/>
        <v>-3.3593209278870079E-2</v>
      </c>
      <c r="O320" s="8">
        <f t="shared" si="58"/>
        <v>2.3804819792901187E-2</v>
      </c>
      <c r="P320" s="10">
        <f t="shared" si="59"/>
        <v>-2.925197725732432E-2</v>
      </c>
      <c r="Q320" s="8">
        <f t="shared" si="60"/>
        <v>1</v>
      </c>
      <c r="T320" s="8">
        <f t="shared" si="64"/>
        <v>2.3798024374645458E-2</v>
      </c>
      <c r="U320" s="8">
        <f>NORMSINV($T$590)*T320</f>
        <v>3.0498395394195452E-2</v>
      </c>
      <c r="V320" s="8">
        <f t="shared" si="61"/>
        <v>0.96950160460580459</v>
      </c>
      <c r="W320" s="8">
        <f t="shared" si="62"/>
        <v>1</v>
      </c>
      <c r="Z320">
        <f t="shared" si="56"/>
        <v>-3.3593209278870079E-2</v>
      </c>
      <c r="AA320">
        <f>PERCENTILE(M120:M319,1-$AD$591)</f>
        <v>0.93982023408825821</v>
      </c>
      <c r="AB320">
        <f t="shared" si="63"/>
        <v>0</v>
      </c>
      <c r="AE320">
        <f t="shared" si="57"/>
        <v>0.96696477694124061</v>
      </c>
    </row>
    <row r="321" spans="1:31" x14ac:dyDescent="0.25">
      <c r="A321" s="1">
        <v>42412</v>
      </c>
      <c r="B321">
        <v>24614.95</v>
      </c>
      <c r="C321">
        <v>5326.88</v>
      </c>
      <c r="D321">
        <v>35660.86</v>
      </c>
      <c r="E321">
        <v>36717.89</v>
      </c>
      <c r="F321">
        <v>7014.09</v>
      </c>
      <c r="G321" s="1">
        <f t="shared" si="48"/>
        <v>42412</v>
      </c>
      <c r="H321">
        <f t="shared" si="49"/>
        <v>0.95612312358270923</v>
      </c>
      <c r="I321">
        <f t="shared" si="50"/>
        <v>0.90711368892128175</v>
      </c>
      <c r="J321">
        <f t="shared" si="51"/>
        <v>0.98009164707767404</v>
      </c>
      <c r="K321">
        <f t="shared" si="52"/>
        <v>0.97673835235094375</v>
      </c>
      <c r="L321">
        <f t="shared" si="53"/>
        <v>0.95955396498370671</v>
      </c>
      <c r="M321" s="8">
        <f t="shared" si="54"/>
        <v>0.95592415538326314</v>
      </c>
      <c r="N321" s="10">
        <f t="shared" si="55"/>
        <v>-4.5076704451108653E-2</v>
      </c>
      <c r="O321" s="8">
        <f t="shared" si="58"/>
        <v>2.392167853893104E-2</v>
      </c>
      <c r="P321" s="10">
        <f t="shared" si="59"/>
        <v>-2.9404526395620186E-2</v>
      </c>
      <c r="Q321" s="8">
        <f t="shared" si="60"/>
        <v>1</v>
      </c>
      <c r="T321" s="8">
        <f t="shared" si="64"/>
        <v>2.3912200292353077E-2</v>
      </c>
      <c r="U321" s="8">
        <f>NORMSINV($T$590)*T321</f>
        <v>3.0644717720281142E-2</v>
      </c>
      <c r="V321" s="8">
        <f t="shared" si="61"/>
        <v>0.9693552822797189</v>
      </c>
      <c r="W321" s="8">
        <f t="shared" si="62"/>
        <v>1</v>
      </c>
      <c r="Z321">
        <f t="shared" si="56"/>
        <v>-4.5076704451108653E-2</v>
      </c>
      <c r="AA321">
        <f>PERCENTILE(M121:M320,1-$AD$591)</f>
        <v>0.93982023408825821</v>
      </c>
      <c r="AB321">
        <f t="shared" si="63"/>
        <v>0</v>
      </c>
      <c r="AE321">
        <f t="shared" si="57"/>
        <v>0.95592415538326314</v>
      </c>
    </row>
    <row r="322" spans="1:31" x14ac:dyDescent="0.25">
      <c r="A322" s="1">
        <v>42419</v>
      </c>
      <c r="B322">
        <v>26048.02</v>
      </c>
      <c r="C322">
        <v>5830.27</v>
      </c>
      <c r="D322">
        <v>36729.61</v>
      </c>
      <c r="E322">
        <v>38399.18</v>
      </c>
      <c r="F322">
        <v>7172.11</v>
      </c>
      <c r="G322" s="1">
        <f t="shared" si="48"/>
        <v>42419</v>
      </c>
      <c r="H322">
        <f t="shared" si="49"/>
        <v>1.0582194966879883</v>
      </c>
      <c r="I322">
        <f t="shared" si="50"/>
        <v>1.0944999699636562</v>
      </c>
      <c r="J322">
        <f t="shared" si="51"/>
        <v>1.0299698324717912</v>
      </c>
      <c r="K322">
        <f t="shared" si="52"/>
        <v>1.0457893958503608</v>
      </c>
      <c r="L322">
        <f t="shared" si="53"/>
        <v>1.0225289381801488</v>
      </c>
      <c r="M322" s="8">
        <f t="shared" si="54"/>
        <v>1.0502015266307889</v>
      </c>
      <c r="N322" s="10">
        <f t="shared" si="55"/>
        <v>4.8982075877762904E-2</v>
      </c>
      <c r="O322" s="8">
        <f t="shared" si="58"/>
        <v>2.4132788141785603E-2</v>
      </c>
      <c r="P322" s="10">
        <f t="shared" si="59"/>
        <v>-2.9680146617348128E-2</v>
      </c>
      <c r="Q322" s="8">
        <f t="shared" si="60"/>
        <v>0</v>
      </c>
      <c r="T322" s="8">
        <f t="shared" si="64"/>
        <v>2.4115737180847124E-2</v>
      </c>
      <c r="U322" s="8">
        <f>NORMSINV($T$590)*T322</f>
        <v>3.0905560738376765E-2</v>
      </c>
      <c r="V322" s="8">
        <f t="shared" si="61"/>
        <v>0.9690944392616232</v>
      </c>
      <c r="W322" s="8">
        <f t="shared" si="62"/>
        <v>0</v>
      </c>
      <c r="Z322">
        <f t="shared" si="56"/>
        <v>4.8982075877762904E-2</v>
      </c>
      <c r="AA322">
        <f>PERCENTILE(M122:M321,1-$AD$591)</f>
        <v>0.93982023408825821</v>
      </c>
      <c r="AB322">
        <f t="shared" si="63"/>
        <v>0</v>
      </c>
      <c r="AE322">
        <f t="shared" si="57"/>
        <v>1.0502015266307889</v>
      </c>
    </row>
    <row r="323" spans="1:31" x14ac:dyDescent="0.25">
      <c r="A323" s="1">
        <v>42426</v>
      </c>
      <c r="B323">
        <v>25828.84</v>
      </c>
      <c r="C323">
        <v>6132.15</v>
      </c>
      <c r="D323">
        <v>37204.61</v>
      </c>
      <c r="E323">
        <v>39457.24</v>
      </c>
      <c r="F323">
        <v>7513.64</v>
      </c>
      <c r="G323" s="1">
        <f t="shared" si="48"/>
        <v>42426</v>
      </c>
      <c r="H323">
        <f t="shared" si="49"/>
        <v>0.99158554085876771</v>
      </c>
      <c r="I323">
        <f t="shared" si="50"/>
        <v>1.0517780480149288</v>
      </c>
      <c r="J323">
        <f t="shared" si="51"/>
        <v>1.0129323453203016</v>
      </c>
      <c r="K323">
        <f t="shared" si="52"/>
        <v>1.0275542342310433</v>
      </c>
      <c r="L323">
        <f t="shared" si="53"/>
        <v>1.0476191804085548</v>
      </c>
      <c r="M323" s="8">
        <f t="shared" si="54"/>
        <v>1.0262938697667192</v>
      </c>
      <c r="N323" s="10">
        <f t="shared" si="55"/>
        <v>2.5954128511985856E-2</v>
      </c>
      <c r="O323" s="8">
        <f t="shared" si="58"/>
        <v>2.4354722194930831E-2</v>
      </c>
      <c r="P323" s="10">
        <f t="shared" si="59"/>
        <v>-2.9969947065452026E-2</v>
      </c>
      <c r="Q323" s="8">
        <f t="shared" si="60"/>
        <v>0</v>
      </c>
      <c r="T323" s="8">
        <f t="shared" si="64"/>
        <v>2.4347017073077199E-2</v>
      </c>
      <c r="U323" s="8">
        <f>NORMSINV($T$590)*T323</f>
        <v>3.1201957846343203E-2</v>
      </c>
      <c r="V323" s="8">
        <f t="shared" si="61"/>
        <v>0.96879804215365684</v>
      </c>
      <c r="W323" s="8">
        <f t="shared" si="62"/>
        <v>0</v>
      </c>
      <c r="Z323">
        <f t="shared" si="56"/>
        <v>2.5954128511985856E-2</v>
      </c>
      <c r="AA323">
        <f>PERCENTILE(M123:M322,1-$AD$591)</f>
        <v>0.93982023408825821</v>
      </c>
      <c r="AB323">
        <f t="shared" si="63"/>
        <v>0</v>
      </c>
      <c r="AE323">
        <f t="shared" si="57"/>
        <v>1.0262938697667192</v>
      </c>
    </row>
    <row r="324" spans="1:31" x14ac:dyDescent="0.25">
      <c r="A324" s="1">
        <v>42433</v>
      </c>
      <c r="B324">
        <v>25854.13</v>
      </c>
      <c r="C324">
        <v>6389.75</v>
      </c>
      <c r="D324">
        <v>36978.99</v>
      </c>
      <c r="E324">
        <v>41235.160000000003</v>
      </c>
      <c r="F324">
        <v>7384.16</v>
      </c>
      <c r="G324" s="1">
        <f t="shared" ref="G324:G387" si="65">A324</f>
        <v>42433</v>
      </c>
      <c r="H324">
        <f t="shared" ref="H324:H387" si="66">B324/B323</f>
        <v>1.0009791380487858</v>
      </c>
      <c r="I324">
        <f t="shared" ref="I324:I387" si="67">C324/C323</f>
        <v>1.0420081048245722</v>
      </c>
      <c r="J324">
        <f t="shared" ref="J324:J387" si="68">D324/D323</f>
        <v>0.99393569775358481</v>
      </c>
      <c r="K324">
        <f t="shared" ref="K324:K387" si="69">E324/E323</f>
        <v>1.045059411149893</v>
      </c>
      <c r="L324">
        <f t="shared" ref="L324:L387" si="70">F324/F323</f>
        <v>0.98276734046347702</v>
      </c>
      <c r="M324" s="8">
        <f t="shared" ref="M324:M387" si="71">H324*Z$1+I324*AA$1+J324*AB$1+K324*AC$1+L324*AD$1</f>
        <v>1.0129499384480625</v>
      </c>
      <c r="N324" s="10">
        <f t="shared" ref="N324:N387" si="72">LN(M324)</f>
        <v>1.2866804941791347E-2</v>
      </c>
      <c r="O324" s="8">
        <f t="shared" si="58"/>
        <v>2.4390619319224024E-2</v>
      </c>
      <c r="P324" s="10">
        <f t="shared" si="59"/>
        <v>-3.0016825990080043E-2</v>
      </c>
      <c r="Q324" s="8">
        <f t="shared" si="60"/>
        <v>0</v>
      </c>
      <c r="T324" s="8">
        <f t="shared" si="64"/>
        <v>2.4383580294988924E-2</v>
      </c>
      <c r="U324" s="8">
        <f>NORMSINV($T$590)*T324</f>
        <v>3.124881550062553E-2</v>
      </c>
      <c r="V324" s="8">
        <f t="shared" si="61"/>
        <v>0.96875118449937447</v>
      </c>
      <c r="W324" s="8">
        <f t="shared" si="62"/>
        <v>0</v>
      </c>
      <c r="Z324">
        <f t="shared" ref="Z324:Z387" si="73">LN(M324)</f>
        <v>1.2866804941791347E-2</v>
      </c>
      <c r="AA324">
        <f>PERCENTILE(M124:M323,1-$AD$591)</f>
        <v>0.93982023408825821</v>
      </c>
      <c r="AB324">
        <f t="shared" si="63"/>
        <v>0</v>
      </c>
      <c r="AE324">
        <f t="shared" ref="AE324:AE387" si="74">SUMPRODUCT(H324:L324,Z$1:AD$1)</f>
        <v>1.0129499384480625</v>
      </c>
    </row>
    <row r="325" spans="1:31" x14ac:dyDescent="0.25">
      <c r="A325" s="1">
        <v>42440</v>
      </c>
      <c r="B325">
        <v>26545.37</v>
      </c>
      <c r="C325">
        <v>6417.79</v>
      </c>
      <c r="D325">
        <v>37109.620000000003</v>
      </c>
      <c r="E325">
        <v>40921.129999999997</v>
      </c>
      <c r="F325">
        <v>7540.14</v>
      </c>
      <c r="G325" s="1">
        <f t="shared" si="65"/>
        <v>42440</v>
      </c>
      <c r="H325">
        <f t="shared" si="66"/>
        <v>1.026736153952966</v>
      </c>
      <c r="I325">
        <f t="shared" si="67"/>
        <v>1.0043882781016471</v>
      </c>
      <c r="J325">
        <f t="shared" si="68"/>
        <v>1.0035325464540812</v>
      </c>
      <c r="K325">
        <f t="shared" si="69"/>
        <v>0.99238441174958447</v>
      </c>
      <c r="L325">
        <f t="shared" si="70"/>
        <v>1.0211235942883146</v>
      </c>
      <c r="M325" s="8">
        <f t="shared" si="71"/>
        <v>1.0096329969093187</v>
      </c>
      <c r="N325" s="10">
        <f t="shared" si="72"/>
        <v>9.5868954217975932E-3</v>
      </c>
      <c r="O325" s="8">
        <f t="shared" si="58"/>
        <v>2.4373853861286765E-2</v>
      </c>
      <c r="P325" s="10">
        <f t="shared" si="59"/>
        <v>-2.9994931411851503E-2</v>
      </c>
      <c r="Q325" s="8">
        <f t="shared" si="60"/>
        <v>0</v>
      </c>
      <c r="T325" s="8">
        <f t="shared" si="64"/>
        <v>2.4365658752576593E-2</v>
      </c>
      <c r="U325" s="8">
        <f>NORMSINV($T$590)*T325</f>
        <v>3.1225848119890032E-2</v>
      </c>
      <c r="V325" s="8">
        <f t="shared" si="61"/>
        <v>0.96877415188010996</v>
      </c>
      <c r="W325" s="8">
        <f t="shared" si="62"/>
        <v>0</v>
      </c>
      <c r="Z325">
        <f t="shared" si="73"/>
        <v>9.5868954217975932E-3</v>
      </c>
      <c r="AA325">
        <f>PERCENTILE(M125:M324,1-$AD$591)</f>
        <v>0.93982023408825821</v>
      </c>
      <c r="AB325">
        <f t="shared" si="63"/>
        <v>0</v>
      </c>
      <c r="AE325">
        <f t="shared" si="74"/>
        <v>1.0096329969093187</v>
      </c>
    </row>
    <row r="326" spans="1:31" x14ac:dyDescent="0.25">
      <c r="A326" s="1">
        <v>42447</v>
      </c>
      <c r="B326">
        <v>25685.54</v>
      </c>
      <c r="C326">
        <v>6420.75</v>
      </c>
      <c r="D326">
        <v>37774.620000000003</v>
      </c>
      <c r="E326">
        <v>41442.9</v>
      </c>
      <c r="F326">
        <v>7210.85</v>
      </c>
      <c r="G326" s="1">
        <f t="shared" si="65"/>
        <v>42447</v>
      </c>
      <c r="H326">
        <f t="shared" si="66"/>
        <v>0.96760904067262965</v>
      </c>
      <c r="I326">
        <f t="shared" si="67"/>
        <v>1.0004612179582069</v>
      </c>
      <c r="J326">
        <f t="shared" si="68"/>
        <v>1.0179198816910549</v>
      </c>
      <c r="K326">
        <f t="shared" si="69"/>
        <v>1.0127506254103933</v>
      </c>
      <c r="L326">
        <f t="shared" si="70"/>
        <v>0.95632839708546524</v>
      </c>
      <c r="M326" s="8">
        <f t="shared" si="71"/>
        <v>0.99101383256355002</v>
      </c>
      <c r="N326" s="10">
        <f t="shared" si="72"/>
        <v>-9.0267865623285121E-3</v>
      </c>
      <c r="O326" s="8">
        <f t="shared" si="58"/>
        <v>2.4378192015836811E-2</v>
      </c>
      <c r="P326" s="10">
        <f t="shared" si="59"/>
        <v>-3.0000596727561515E-2</v>
      </c>
      <c r="Q326" s="8">
        <f t="shared" si="60"/>
        <v>0</v>
      </c>
      <c r="T326" s="8">
        <f t="shared" si="64"/>
        <v>2.4369519417723275E-2</v>
      </c>
      <c r="U326" s="8">
        <f>NORMSINV($T$590)*T326</f>
        <v>3.1230795761352806E-2</v>
      </c>
      <c r="V326" s="8">
        <f t="shared" si="61"/>
        <v>0.96876920423864721</v>
      </c>
      <c r="W326" s="8">
        <f t="shared" si="62"/>
        <v>0</v>
      </c>
      <c r="Z326">
        <f t="shared" si="73"/>
        <v>-9.0267865623285121E-3</v>
      </c>
      <c r="AA326">
        <f>PERCENTILE(M126:M325,1-$AD$591)</f>
        <v>0.93982023408825821</v>
      </c>
      <c r="AB326">
        <f t="shared" si="63"/>
        <v>0</v>
      </c>
      <c r="AE326">
        <f t="shared" si="74"/>
        <v>0.99101383256355002</v>
      </c>
    </row>
    <row r="327" spans="1:31" x14ac:dyDescent="0.25">
      <c r="A327" s="1">
        <v>42454</v>
      </c>
      <c r="B327">
        <v>24817.27</v>
      </c>
      <c r="C327">
        <v>6383.84</v>
      </c>
      <c r="D327">
        <v>37216.49</v>
      </c>
      <c r="E327">
        <v>39377.75</v>
      </c>
      <c r="F327">
        <v>7036.52</v>
      </c>
      <c r="G327" s="1">
        <f t="shared" si="65"/>
        <v>42454</v>
      </c>
      <c r="H327">
        <f t="shared" si="66"/>
        <v>0.96619615550227866</v>
      </c>
      <c r="I327">
        <f t="shared" si="67"/>
        <v>0.99425145037573492</v>
      </c>
      <c r="J327">
        <f t="shared" si="68"/>
        <v>0.98522473554995382</v>
      </c>
      <c r="K327">
        <f t="shared" si="69"/>
        <v>0.95016878645075509</v>
      </c>
      <c r="L327">
        <f t="shared" si="70"/>
        <v>0.97582393199137407</v>
      </c>
      <c r="M327" s="8">
        <f t="shared" si="71"/>
        <v>0.97433301197401923</v>
      </c>
      <c r="N327" s="10">
        <f t="shared" si="72"/>
        <v>-2.600213236387296E-2</v>
      </c>
      <c r="O327" s="8">
        <f t="shared" si="58"/>
        <v>2.4293640622710205E-2</v>
      </c>
      <c r="P327" s="10">
        <f t="shared" si="59"/>
        <v>-2.9890182121703329E-2</v>
      </c>
      <c r="Q327" s="8">
        <f t="shared" si="60"/>
        <v>0</v>
      </c>
      <c r="T327" s="8">
        <f t="shared" si="64"/>
        <v>2.4286174471131537E-2</v>
      </c>
      <c r="U327" s="8">
        <f>NORMSINV($T$590)*T327</f>
        <v>3.1123984914567932E-2</v>
      </c>
      <c r="V327" s="8">
        <f t="shared" si="61"/>
        <v>0.96887601508543209</v>
      </c>
      <c r="W327" s="8">
        <f t="shared" si="62"/>
        <v>0</v>
      </c>
      <c r="Z327">
        <f t="shared" si="73"/>
        <v>-2.600213236387296E-2</v>
      </c>
      <c r="AA327">
        <f>PERCENTILE(M127:M326,1-$AD$591)</f>
        <v>0.93982023408825821</v>
      </c>
      <c r="AB327">
        <f t="shared" si="63"/>
        <v>0</v>
      </c>
      <c r="AE327">
        <f t="shared" si="74"/>
        <v>0.97433301197401923</v>
      </c>
    </row>
    <row r="328" spans="1:31" x14ac:dyDescent="0.25">
      <c r="A328" s="1">
        <v>42461</v>
      </c>
      <c r="B328">
        <v>25087.02</v>
      </c>
      <c r="C328">
        <v>6488.65</v>
      </c>
      <c r="D328">
        <v>36741.49</v>
      </c>
      <c r="E328">
        <v>38029.53</v>
      </c>
      <c r="F328">
        <v>7212.89</v>
      </c>
      <c r="G328" s="1">
        <f t="shared" si="65"/>
        <v>42461</v>
      </c>
      <c r="H328">
        <f t="shared" si="66"/>
        <v>1.0108694469617328</v>
      </c>
      <c r="I328">
        <f t="shared" si="67"/>
        <v>1.0164180179954383</v>
      </c>
      <c r="J328">
        <f t="shared" si="68"/>
        <v>0.98723684044357751</v>
      </c>
      <c r="K328">
        <f t="shared" si="69"/>
        <v>0.96576188329703949</v>
      </c>
      <c r="L328">
        <f t="shared" si="70"/>
        <v>1.0250649468771496</v>
      </c>
      <c r="M328" s="8">
        <f t="shared" si="71"/>
        <v>1.0010702271149874</v>
      </c>
      <c r="N328" s="10">
        <f t="shared" si="72"/>
        <v>1.0696548302286096E-3</v>
      </c>
      <c r="O328" s="8">
        <f t="shared" si="58"/>
        <v>2.4376674459859759E-2</v>
      </c>
      <c r="P328" s="10">
        <f t="shared" si="59"/>
        <v>-2.9998614907203805E-2</v>
      </c>
      <c r="Q328" s="8">
        <f t="shared" si="60"/>
        <v>0</v>
      </c>
      <c r="T328" s="8">
        <f t="shared" si="64"/>
        <v>2.4369298545392281E-2</v>
      </c>
      <c r="U328" s="8">
        <f>NORMSINV($T$590)*T328</f>
        <v>3.1230512702071236E-2</v>
      </c>
      <c r="V328" s="8">
        <f t="shared" si="61"/>
        <v>0.96876948729792878</v>
      </c>
      <c r="W328" s="8">
        <f t="shared" si="62"/>
        <v>0</v>
      </c>
      <c r="Z328">
        <f t="shared" si="73"/>
        <v>1.0696548302286096E-3</v>
      </c>
      <c r="AA328">
        <f>PERCENTILE(M128:M327,1-$AD$591)</f>
        <v>0.93982023408825821</v>
      </c>
      <c r="AB328">
        <f t="shared" si="63"/>
        <v>0</v>
      </c>
      <c r="AE328">
        <f t="shared" si="74"/>
        <v>1.0010702271149874</v>
      </c>
    </row>
    <row r="329" spans="1:31" x14ac:dyDescent="0.25">
      <c r="A329" s="1">
        <v>42468</v>
      </c>
      <c r="B329">
        <v>24555.94</v>
      </c>
      <c r="C329">
        <v>6543.27</v>
      </c>
      <c r="D329">
        <v>36741.49</v>
      </c>
      <c r="E329">
        <v>39230.660000000003</v>
      </c>
      <c r="F329">
        <v>7602.33</v>
      </c>
      <c r="G329" s="1">
        <f t="shared" si="65"/>
        <v>42468</v>
      </c>
      <c r="H329">
        <f t="shared" si="66"/>
        <v>0.97883048684140239</v>
      </c>
      <c r="I329">
        <f t="shared" si="67"/>
        <v>1.0084177756544122</v>
      </c>
      <c r="J329">
        <f t="shared" si="68"/>
        <v>1</v>
      </c>
      <c r="K329">
        <f t="shared" si="69"/>
        <v>1.031584140009093</v>
      </c>
      <c r="L329">
        <f t="shared" si="70"/>
        <v>1.0539922278032798</v>
      </c>
      <c r="M329" s="8">
        <f t="shared" si="71"/>
        <v>1.0145649260616374</v>
      </c>
      <c r="N329" s="10">
        <f t="shared" si="72"/>
        <v>1.4459876325283968E-2</v>
      </c>
      <c r="O329" s="8">
        <f t="shared" si="58"/>
        <v>2.4260320282503814E-2</v>
      </c>
      <c r="P329" s="10">
        <f t="shared" si="59"/>
        <v>-2.9846671470299485E-2</v>
      </c>
      <c r="Q329" s="8">
        <f t="shared" si="60"/>
        <v>0</v>
      </c>
      <c r="T329" s="8">
        <f t="shared" si="64"/>
        <v>2.4254209201910234E-2</v>
      </c>
      <c r="U329" s="8">
        <f>NORMSINV($T$590)*T329</f>
        <v>3.1083019773754317E-2</v>
      </c>
      <c r="V329" s="8">
        <f t="shared" si="61"/>
        <v>0.96891698022624573</v>
      </c>
      <c r="W329" s="8">
        <f t="shared" si="62"/>
        <v>0</v>
      </c>
      <c r="Z329">
        <f t="shared" si="73"/>
        <v>1.4459876325283968E-2</v>
      </c>
      <c r="AA329">
        <f>PERCENTILE(M129:M328,1-$AD$591)</f>
        <v>0.93982023408825821</v>
      </c>
      <c r="AB329">
        <f t="shared" si="63"/>
        <v>0</v>
      </c>
      <c r="AE329">
        <f t="shared" si="74"/>
        <v>1.0145649260616374</v>
      </c>
    </row>
    <row r="330" spans="1:31" x14ac:dyDescent="0.25">
      <c r="A330" s="1">
        <v>42475</v>
      </c>
      <c r="B330">
        <v>25693.96</v>
      </c>
      <c r="C330">
        <v>6550.65</v>
      </c>
      <c r="D330">
        <v>37679.620000000003</v>
      </c>
      <c r="E330">
        <v>41716.29</v>
      </c>
      <c r="F330">
        <v>7895.95</v>
      </c>
      <c r="G330" s="1">
        <f t="shared" si="65"/>
        <v>42475</v>
      </c>
      <c r="H330">
        <f t="shared" si="66"/>
        <v>1.0463439803159642</v>
      </c>
      <c r="I330">
        <f t="shared" si="67"/>
        <v>1.0011278764287579</v>
      </c>
      <c r="J330">
        <f t="shared" si="68"/>
        <v>1.0255332595384674</v>
      </c>
      <c r="K330">
        <f t="shared" si="69"/>
        <v>1.0633593724908017</v>
      </c>
      <c r="L330">
        <f t="shared" si="70"/>
        <v>1.0386223697208619</v>
      </c>
      <c r="M330" s="8">
        <f t="shared" si="71"/>
        <v>1.0349973716989707</v>
      </c>
      <c r="N330" s="10">
        <f t="shared" si="72"/>
        <v>3.4398887292823671E-2</v>
      </c>
      <c r="O330" s="8">
        <f t="shared" si="58"/>
        <v>2.4132476499989886E-2</v>
      </c>
      <c r="P330" s="10">
        <f t="shared" si="59"/>
        <v>-2.9679739711580066E-2</v>
      </c>
      <c r="Q330" s="8">
        <f t="shared" si="60"/>
        <v>0</v>
      </c>
      <c r="T330" s="8">
        <f t="shared" si="64"/>
        <v>2.4121942586139047E-2</v>
      </c>
      <c r="U330" s="8">
        <f>NORMSINV($T$590)*T330</f>
        <v>3.0913513285243468E-2</v>
      </c>
      <c r="V330" s="8">
        <f t="shared" si="61"/>
        <v>0.9690864867147565</v>
      </c>
      <c r="W330" s="8">
        <f t="shared" si="62"/>
        <v>0</v>
      </c>
      <c r="Z330">
        <f t="shared" si="73"/>
        <v>3.4398887292823671E-2</v>
      </c>
      <c r="AA330">
        <f>PERCENTILE(M130:M329,1-$AD$591)</f>
        <v>0.93982023408825821</v>
      </c>
      <c r="AB330">
        <f t="shared" si="63"/>
        <v>0</v>
      </c>
      <c r="AE330">
        <f t="shared" si="74"/>
        <v>1.0349973716989707</v>
      </c>
    </row>
    <row r="331" spans="1:31" x14ac:dyDescent="0.25">
      <c r="A331" s="1">
        <v>42482</v>
      </c>
      <c r="B331">
        <v>25609.15</v>
      </c>
      <c r="C331">
        <v>6301.17</v>
      </c>
      <c r="D331">
        <v>38819.629999999997</v>
      </c>
      <c r="E331">
        <v>42971.35</v>
      </c>
      <c r="F331">
        <v>8004.01</v>
      </c>
      <c r="G331" s="1">
        <f t="shared" si="65"/>
        <v>42482</v>
      </c>
      <c r="H331">
        <f t="shared" si="66"/>
        <v>0.99669922425348223</v>
      </c>
      <c r="I331">
        <f t="shared" si="67"/>
        <v>0.96191522978635713</v>
      </c>
      <c r="J331">
        <f t="shared" si="68"/>
        <v>1.030255347585777</v>
      </c>
      <c r="K331">
        <f t="shared" si="69"/>
        <v>1.0300856092428161</v>
      </c>
      <c r="L331">
        <f t="shared" si="70"/>
        <v>1.0136854969952951</v>
      </c>
      <c r="M331" s="8">
        <f t="shared" si="71"/>
        <v>1.0065281815727456</v>
      </c>
      <c r="N331" s="10">
        <f t="shared" si="72"/>
        <v>6.5069652812331392E-3</v>
      </c>
      <c r="O331" s="8">
        <f t="shared" ref="O331:O394" si="75">_xlfn.STDEV.S(N131:N330)</f>
        <v>2.4228540173658861E-2</v>
      </c>
      <c r="P331" s="10">
        <f t="shared" ref="P331:P394" si="76">-(NORMSINV($N$591)*O331-($N$587-0.5*((O331*SQRT(52))^2))*1/52)</f>
        <v>-2.9805173131424525E-2</v>
      </c>
      <c r="Q331" s="8">
        <f t="shared" ref="Q331:Q394" si="77">IF(N331&lt;P331,1,0)</f>
        <v>0</v>
      </c>
      <c r="T331" s="8">
        <f t="shared" si="64"/>
        <v>2.4220443371277541E-2</v>
      </c>
      <c r="U331" s="8">
        <f>NORMSINV($T$590)*T331</f>
        <v>3.1039747120645077E-2</v>
      </c>
      <c r="V331" s="8">
        <f t="shared" ref="V331:V394" si="78">1-U331</f>
        <v>0.96896025287935494</v>
      </c>
      <c r="W331" s="8">
        <f t="shared" ref="W331:W394" si="79">IF(M331&lt;V331,1,0)</f>
        <v>0</v>
      </c>
      <c r="Z331">
        <f t="shared" si="73"/>
        <v>6.5069652812331392E-3</v>
      </c>
      <c r="AA331">
        <f>PERCENTILE(M131:M330,1-$AD$591)</f>
        <v>0.93982023408825821</v>
      </c>
      <c r="AB331">
        <f t="shared" ref="AB331:AB394" si="80">IF(M331&lt;AA331,1,0)</f>
        <v>0</v>
      </c>
      <c r="AE331">
        <f t="shared" si="74"/>
        <v>1.0065281815727456</v>
      </c>
    </row>
    <row r="332" spans="1:31" x14ac:dyDescent="0.25">
      <c r="A332" s="1">
        <v>42489</v>
      </c>
      <c r="B332">
        <v>24813.95</v>
      </c>
      <c r="C332">
        <v>6229.58</v>
      </c>
      <c r="D332">
        <v>38368.370000000003</v>
      </c>
      <c r="E332">
        <v>43074.3</v>
      </c>
      <c r="F332">
        <v>7351.54</v>
      </c>
      <c r="G332" s="1">
        <f t="shared" si="65"/>
        <v>42489</v>
      </c>
      <c r="H332">
        <f t="shared" si="66"/>
        <v>0.96894859845016335</v>
      </c>
      <c r="I332">
        <f t="shared" si="67"/>
        <v>0.98863861790746799</v>
      </c>
      <c r="J332">
        <f t="shared" si="68"/>
        <v>0.98837546880276816</v>
      </c>
      <c r="K332">
        <f t="shared" si="69"/>
        <v>1.002395782306118</v>
      </c>
      <c r="L332">
        <f t="shared" si="70"/>
        <v>0.91848211084194042</v>
      </c>
      <c r="M332" s="8">
        <f t="shared" si="71"/>
        <v>0.97336811566169157</v>
      </c>
      <c r="N332" s="10">
        <f t="shared" si="72"/>
        <v>-2.699293775754762E-2</v>
      </c>
      <c r="O332" s="8">
        <f t="shared" si="75"/>
        <v>2.4228219570383611E-2</v>
      </c>
      <c r="P332" s="10">
        <f t="shared" si="76"/>
        <v>-2.9804754494097269E-2</v>
      </c>
      <c r="Q332" s="8">
        <f t="shared" si="77"/>
        <v>0</v>
      </c>
      <c r="T332" s="8">
        <f t="shared" si="64"/>
        <v>2.421967135444163E-2</v>
      </c>
      <c r="U332" s="8">
        <f>NORMSINV($T$590)*T332</f>
        <v>3.103875774126039E-2</v>
      </c>
      <c r="V332" s="8">
        <f t="shared" si="78"/>
        <v>0.96896124225873959</v>
      </c>
      <c r="W332" s="8">
        <f t="shared" si="79"/>
        <v>0</v>
      </c>
      <c r="Z332">
        <f t="shared" si="73"/>
        <v>-2.699293775754762E-2</v>
      </c>
      <c r="AA332">
        <f>PERCENTILE(M132:M331,1-$AD$591)</f>
        <v>0.93982023408825821</v>
      </c>
      <c r="AB332">
        <f t="shared" si="80"/>
        <v>0</v>
      </c>
      <c r="AE332">
        <f t="shared" si="74"/>
        <v>0.97336811566169157</v>
      </c>
    </row>
    <row r="333" spans="1:31" x14ac:dyDescent="0.25">
      <c r="A333" s="1">
        <v>42496</v>
      </c>
      <c r="B333">
        <v>24574.52</v>
      </c>
      <c r="C333">
        <v>6014.85</v>
      </c>
      <c r="D333">
        <v>38198.870000000003</v>
      </c>
      <c r="E333">
        <v>42103.59</v>
      </c>
      <c r="F333">
        <v>7177.2</v>
      </c>
      <c r="G333" s="1">
        <f t="shared" si="65"/>
        <v>42496</v>
      </c>
      <c r="H333">
        <f t="shared" si="66"/>
        <v>0.9903509920830823</v>
      </c>
      <c r="I333">
        <f t="shared" si="67"/>
        <v>0.96553058151592897</v>
      </c>
      <c r="J333">
        <f t="shared" si="68"/>
        <v>0.99558229864860037</v>
      </c>
      <c r="K333">
        <f t="shared" si="69"/>
        <v>0.97746428845042155</v>
      </c>
      <c r="L333">
        <f t="shared" si="70"/>
        <v>0.97628524091550883</v>
      </c>
      <c r="M333" s="8">
        <f t="shared" si="71"/>
        <v>0.98104268032270836</v>
      </c>
      <c r="N333" s="10">
        <f t="shared" si="72"/>
        <v>-1.9139313408323561E-2</v>
      </c>
      <c r="O333" s="8">
        <f t="shared" si="75"/>
        <v>2.4260103239031532E-2</v>
      </c>
      <c r="P333" s="10">
        <f t="shared" si="76"/>
        <v>-2.9846388052377191E-2</v>
      </c>
      <c r="Q333" s="8">
        <f t="shared" si="77"/>
        <v>0</v>
      </c>
      <c r="T333" s="8">
        <f t="shared" ref="T333:T396" si="81">_xlfn.STDEV.S(M133:M332)</f>
        <v>2.4250826589283306E-2</v>
      </c>
      <c r="U333" s="8">
        <f>NORMSINV($T$590)*T333</f>
        <v>3.1078684781246646E-2</v>
      </c>
      <c r="V333" s="8">
        <f t="shared" si="78"/>
        <v>0.96892131521875335</v>
      </c>
      <c r="W333" s="8">
        <f t="shared" si="79"/>
        <v>0</v>
      </c>
      <c r="Z333">
        <f t="shared" si="73"/>
        <v>-1.9139313408323561E-2</v>
      </c>
      <c r="AA333">
        <f>PERCENTILE(M133:M332,1-$AD$591)</f>
        <v>0.93982023408825821</v>
      </c>
      <c r="AB333">
        <f t="shared" si="80"/>
        <v>0</v>
      </c>
      <c r="AE333">
        <f t="shared" si="74"/>
        <v>0.98104268032270836</v>
      </c>
    </row>
    <row r="334" spans="1:31" x14ac:dyDescent="0.25">
      <c r="A334" s="1">
        <v>42503</v>
      </c>
      <c r="B334">
        <v>24856.7</v>
      </c>
      <c r="C334">
        <v>6077.64</v>
      </c>
      <c r="D334">
        <v>38634.74</v>
      </c>
      <c r="E334">
        <v>41985.94</v>
      </c>
      <c r="F334">
        <v>7431.32</v>
      </c>
      <c r="G334" s="1">
        <f t="shared" si="65"/>
        <v>42503</v>
      </c>
      <c r="H334">
        <f t="shared" si="66"/>
        <v>1.0114826250929825</v>
      </c>
      <c r="I334">
        <f t="shared" si="67"/>
        <v>1.0104391630713982</v>
      </c>
      <c r="J334">
        <f t="shared" si="68"/>
        <v>1.0114105469612058</v>
      </c>
      <c r="K334">
        <f t="shared" si="69"/>
        <v>0.99720570146156196</v>
      </c>
      <c r="L334">
        <f t="shared" si="70"/>
        <v>1.0354065652343531</v>
      </c>
      <c r="M334" s="8">
        <f t="shared" si="71"/>
        <v>1.0131889203643003</v>
      </c>
      <c r="N334" s="10">
        <f t="shared" si="72"/>
        <v>1.3102703795719019E-2</v>
      </c>
      <c r="O334" s="8">
        <f t="shared" si="75"/>
        <v>2.4306800380952915E-2</v>
      </c>
      <c r="P334" s="10">
        <f t="shared" si="76"/>
        <v>-2.9907366815508513E-2</v>
      </c>
      <c r="Q334" s="8">
        <f t="shared" si="77"/>
        <v>0</v>
      </c>
      <c r="T334" s="8">
        <f t="shared" si="81"/>
        <v>2.4298311218755805E-2</v>
      </c>
      <c r="U334" s="8">
        <f>NORMSINV($T$590)*T334</f>
        <v>3.1139538782486435E-2</v>
      </c>
      <c r="V334" s="8">
        <f t="shared" si="78"/>
        <v>0.96886046121751357</v>
      </c>
      <c r="W334" s="8">
        <f t="shared" si="79"/>
        <v>0</v>
      </c>
      <c r="Z334">
        <f t="shared" si="73"/>
        <v>1.3102703795719019E-2</v>
      </c>
      <c r="AA334">
        <f>PERCENTILE(M134:M333,1-$AD$591)</f>
        <v>0.93982023408825821</v>
      </c>
      <c r="AB334">
        <f t="shared" si="80"/>
        <v>0</v>
      </c>
      <c r="AE334">
        <f t="shared" si="74"/>
        <v>1.0131889203643003</v>
      </c>
    </row>
    <row r="335" spans="1:31" x14ac:dyDescent="0.25">
      <c r="A335" s="1">
        <v>42510</v>
      </c>
      <c r="B335">
        <v>24660.03</v>
      </c>
      <c r="C335">
        <v>6367.7</v>
      </c>
      <c r="D335">
        <v>38901.1</v>
      </c>
      <c r="E335">
        <v>42167.33</v>
      </c>
      <c r="F335">
        <v>7558.75</v>
      </c>
      <c r="G335" s="1">
        <f t="shared" si="65"/>
        <v>42510</v>
      </c>
      <c r="H335">
        <f t="shared" si="66"/>
        <v>0.99208784754211132</v>
      </c>
      <c r="I335">
        <f t="shared" si="67"/>
        <v>1.0477257619733975</v>
      </c>
      <c r="J335">
        <f t="shared" si="68"/>
        <v>1.0068943132527874</v>
      </c>
      <c r="K335">
        <f t="shared" si="69"/>
        <v>1.0043202557808637</v>
      </c>
      <c r="L335">
        <f t="shared" si="70"/>
        <v>1.0171476938148269</v>
      </c>
      <c r="M335" s="8">
        <f t="shared" si="71"/>
        <v>1.0136351744727974</v>
      </c>
      <c r="N335" s="10">
        <f t="shared" si="72"/>
        <v>1.3543051941218947E-2</v>
      </c>
      <c r="O335" s="8">
        <f t="shared" si="75"/>
        <v>2.431816642878493E-2</v>
      </c>
      <c r="P335" s="10">
        <f t="shared" si="76"/>
        <v>-2.9922209328750976E-2</v>
      </c>
      <c r="Q335" s="8">
        <f t="shared" si="77"/>
        <v>0</v>
      </c>
      <c r="T335" s="8">
        <f t="shared" si="81"/>
        <v>2.4309280830299759E-2</v>
      </c>
      <c r="U335" s="8">
        <f>NORMSINV($T$590)*T335</f>
        <v>3.1153596905334004E-2</v>
      </c>
      <c r="V335" s="8">
        <f t="shared" si="78"/>
        <v>0.96884640309466596</v>
      </c>
      <c r="W335" s="8">
        <f t="shared" si="79"/>
        <v>0</v>
      </c>
      <c r="Z335">
        <f t="shared" si="73"/>
        <v>1.3543051941218947E-2</v>
      </c>
      <c r="AA335">
        <f>PERCENTILE(M135:M334,1-$AD$591)</f>
        <v>0.93982023408825821</v>
      </c>
      <c r="AB335">
        <f t="shared" si="80"/>
        <v>0</v>
      </c>
      <c r="AE335">
        <f t="shared" si="74"/>
        <v>1.0136351744727974</v>
      </c>
    </row>
    <row r="336" spans="1:31" x14ac:dyDescent="0.25">
      <c r="A336" s="1">
        <v>42517</v>
      </c>
      <c r="B336">
        <v>24805.39</v>
      </c>
      <c r="C336">
        <v>6711.57</v>
      </c>
      <c r="D336">
        <v>40414.519999999997</v>
      </c>
      <c r="E336">
        <v>43044.89</v>
      </c>
      <c r="F336">
        <v>7836.97</v>
      </c>
      <c r="G336" s="1">
        <f t="shared" si="65"/>
        <v>42517</v>
      </c>
      <c r="H336">
        <f t="shared" si="66"/>
        <v>1.0058945589279493</v>
      </c>
      <c r="I336">
        <f t="shared" si="67"/>
        <v>1.0540022300045542</v>
      </c>
      <c r="J336">
        <f t="shared" si="68"/>
        <v>1.0389042983360368</v>
      </c>
      <c r="K336">
        <f t="shared" si="69"/>
        <v>1.0208113722163579</v>
      </c>
      <c r="L336">
        <f t="shared" si="70"/>
        <v>1.0368076732263933</v>
      </c>
      <c r="M336" s="8">
        <f t="shared" si="71"/>
        <v>1.0312840265422585</v>
      </c>
      <c r="N336" s="10">
        <f t="shared" si="72"/>
        <v>3.0804653557333615E-2</v>
      </c>
      <c r="O336" s="8">
        <f t="shared" si="75"/>
        <v>2.4204794400155116E-2</v>
      </c>
      <c r="P336" s="10">
        <f t="shared" si="76"/>
        <v>-2.9774166654719322E-2</v>
      </c>
      <c r="Q336" s="8">
        <f t="shared" si="77"/>
        <v>0</v>
      </c>
      <c r="T336" s="8">
        <f t="shared" si="81"/>
        <v>2.419240301672973E-2</v>
      </c>
      <c r="U336" s="8">
        <f>NORMSINV($T$590)*T336</f>
        <v>3.1003811960375903E-2</v>
      </c>
      <c r="V336" s="8">
        <f t="shared" si="78"/>
        <v>0.96899618803962406</v>
      </c>
      <c r="W336" s="8">
        <f t="shared" si="79"/>
        <v>0</v>
      </c>
      <c r="Z336">
        <f t="shared" si="73"/>
        <v>3.0804653557333615E-2</v>
      </c>
      <c r="AA336">
        <f>PERCENTILE(M136:M335,1-$AD$591)</f>
        <v>0.93982023408825821</v>
      </c>
      <c r="AB336">
        <f t="shared" si="80"/>
        <v>0</v>
      </c>
      <c r="AE336">
        <f t="shared" si="74"/>
        <v>1.0312840265422585</v>
      </c>
    </row>
    <row r="337" spans="1:31" x14ac:dyDescent="0.25">
      <c r="A337" s="1">
        <v>42524</v>
      </c>
      <c r="B337">
        <v>24839.59</v>
      </c>
      <c r="C337">
        <v>6634.57</v>
      </c>
      <c r="D337">
        <v>40705.11</v>
      </c>
      <c r="E337">
        <v>41471.15</v>
      </c>
      <c r="F337">
        <v>7697.86</v>
      </c>
      <c r="G337" s="1">
        <f t="shared" si="65"/>
        <v>42524</v>
      </c>
      <c r="H337">
        <f t="shared" si="66"/>
        <v>1.001378732606099</v>
      </c>
      <c r="I337">
        <f t="shared" si="67"/>
        <v>0.98852727454232026</v>
      </c>
      <c r="J337">
        <f t="shared" si="68"/>
        <v>1.0071902375680821</v>
      </c>
      <c r="K337">
        <f t="shared" si="69"/>
        <v>0.96343956274484621</v>
      </c>
      <c r="L337">
        <f t="shared" si="70"/>
        <v>0.98224951735173149</v>
      </c>
      <c r="M337" s="8">
        <f t="shared" si="71"/>
        <v>0.98855706496261586</v>
      </c>
      <c r="N337" s="10">
        <f t="shared" si="72"/>
        <v>-1.1508909193385453E-2</v>
      </c>
      <c r="O337" s="8">
        <f t="shared" si="75"/>
        <v>2.4181941016741669E-2</v>
      </c>
      <c r="P337" s="10">
        <f t="shared" si="76"/>
        <v>-2.9744325965119525E-2</v>
      </c>
      <c r="Q337" s="8">
        <f t="shared" si="77"/>
        <v>0</v>
      </c>
      <c r="T337" s="8">
        <f t="shared" si="81"/>
        <v>2.4168586828113604E-2</v>
      </c>
      <c r="U337" s="8">
        <f>NORMSINV($T$590)*T337</f>
        <v>3.0973290286569602E-2</v>
      </c>
      <c r="V337" s="8">
        <f t="shared" si="78"/>
        <v>0.96902670971343041</v>
      </c>
      <c r="W337" s="8">
        <f t="shared" si="79"/>
        <v>0</v>
      </c>
      <c r="Z337">
        <f t="shared" si="73"/>
        <v>-1.1508909193385453E-2</v>
      </c>
      <c r="AA337">
        <f>PERCENTILE(M137:M336,1-$AD$591)</f>
        <v>0.93982023408825821</v>
      </c>
      <c r="AB337">
        <f t="shared" si="80"/>
        <v>0</v>
      </c>
      <c r="AE337">
        <f t="shared" si="74"/>
        <v>0.98855706496261586</v>
      </c>
    </row>
    <row r="338" spans="1:31" x14ac:dyDescent="0.25">
      <c r="A338" s="1">
        <v>42531</v>
      </c>
      <c r="B338">
        <v>24403.51</v>
      </c>
      <c r="C338">
        <v>6458.89</v>
      </c>
      <c r="D338">
        <v>39567</v>
      </c>
      <c r="E338">
        <v>41823.199999999997</v>
      </c>
      <c r="F338">
        <v>7480.16</v>
      </c>
      <c r="G338" s="1">
        <f t="shared" si="65"/>
        <v>42531</v>
      </c>
      <c r="H338">
        <f t="shared" si="66"/>
        <v>0.98244415467405055</v>
      </c>
      <c r="I338">
        <f t="shared" si="67"/>
        <v>0.97352051451714283</v>
      </c>
      <c r="J338">
        <f t="shared" si="68"/>
        <v>0.97204011977857319</v>
      </c>
      <c r="K338">
        <f t="shared" si="69"/>
        <v>1.0084890339428734</v>
      </c>
      <c r="L338">
        <f t="shared" si="70"/>
        <v>0.97171941292774877</v>
      </c>
      <c r="M338" s="8">
        <f t="shared" si="71"/>
        <v>0.9816426471680777</v>
      </c>
      <c r="N338" s="10">
        <f t="shared" si="72"/>
        <v>-1.8527939943964691E-2</v>
      </c>
      <c r="O338" s="8">
        <f t="shared" si="75"/>
        <v>2.4146364503921696E-2</v>
      </c>
      <c r="P338" s="10">
        <f t="shared" si="76"/>
        <v>-2.969787315312801E-2</v>
      </c>
      <c r="Q338" s="8">
        <f t="shared" si="77"/>
        <v>0</v>
      </c>
      <c r="T338" s="8">
        <f t="shared" si="81"/>
        <v>2.4133489451731067E-2</v>
      </c>
      <c r="U338" s="8">
        <f>NORMSINV($T$590)*T338</f>
        <v>3.0928311188920053E-2</v>
      </c>
      <c r="V338" s="8">
        <f t="shared" si="78"/>
        <v>0.96907168881107997</v>
      </c>
      <c r="W338" s="8">
        <f t="shared" si="79"/>
        <v>0</v>
      </c>
      <c r="Z338">
        <f t="shared" si="73"/>
        <v>-1.8527939943964691E-2</v>
      </c>
      <c r="AA338">
        <f>PERCENTILE(M138:M337,1-$AD$591)</f>
        <v>0.93982023408825821</v>
      </c>
      <c r="AB338">
        <f t="shared" si="80"/>
        <v>0</v>
      </c>
      <c r="AE338">
        <f t="shared" si="74"/>
        <v>0.9816426471680777</v>
      </c>
    </row>
    <row r="339" spans="1:31" x14ac:dyDescent="0.25">
      <c r="A339" s="1">
        <v>42538</v>
      </c>
      <c r="B339">
        <v>23514.25</v>
      </c>
      <c r="C339">
        <v>6233.13</v>
      </c>
      <c r="D339">
        <v>39070.61</v>
      </c>
      <c r="E339">
        <v>41037.46</v>
      </c>
      <c r="F339">
        <v>7203</v>
      </c>
      <c r="G339" s="1">
        <f t="shared" si="65"/>
        <v>42538</v>
      </c>
      <c r="H339">
        <f t="shared" si="66"/>
        <v>0.96356015999337807</v>
      </c>
      <c r="I339">
        <f t="shared" si="67"/>
        <v>0.96504662565858834</v>
      </c>
      <c r="J339">
        <f t="shared" si="68"/>
        <v>0.98745444436019914</v>
      </c>
      <c r="K339">
        <f t="shared" si="69"/>
        <v>0.98121281967902985</v>
      </c>
      <c r="L339">
        <f t="shared" si="70"/>
        <v>0.96294731663493827</v>
      </c>
      <c r="M339" s="8">
        <f t="shared" si="71"/>
        <v>0.9720442732652268</v>
      </c>
      <c r="N339" s="10">
        <f t="shared" si="72"/>
        <v>-2.8353926932228636E-2</v>
      </c>
      <c r="O339" s="8">
        <f t="shared" si="75"/>
        <v>2.4181890390967794E-2</v>
      </c>
      <c r="P339" s="10">
        <f t="shared" si="76"/>
        <v>-2.9744259861351562E-2</v>
      </c>
      <c r="Q339" s="8">
        <f t="shared" si="77"/>
        <v>0</v>
      </c>
      <c r="T339" s="8">
        <f t="shared" si="81"/>
        <v>2.4169997187045079E-2</v>
      </c>
      <c r="U339" s="8">
        <f>NORMSINV($T$590)*T339</f>
        <v>3.0975097734266214E-2</v>
      </c>
      <c r="V339" s="8">
        <f t="shared" si="78"/>
        <v>0.96902490226573379</v>
      </c>
      <c r="W339" s="8">
        <f t="shared" si="79"/>
        <v>0</v>
      </c>
      <c r="Z339">
        <f t="shared" si="73"/>
        <v>-2.8353926932228636E-2</v>
      </c>
      <c r="AA339">
        <f>PERCENTILE(M139:M338,1-$AD$591)</f>
        <v>0.93982023408825821</v>
      </c>
      <c r="AB339">
        <f t="shared" si="80"/>
        <v>0</v>
      </c>
      <c r="AE339">
        <f t="shared" si="74"/>
        <v>0.9720442732652268</v>
      </c>
    </row>
    <row r="340" spans="1:31" x14ac:dyDescent="0.25">
      <c r="A340" s="1">
        <v>42545</v>
      </c>
      <c r="B340">
        <v>23112.37</v>
      </c>
      <c r="C340">
        <v>6390.12</v>
      </c>
      <c r="D340">
        <v>39784.94</v>
      </c>
      <c r="E340">
        <v>40400.910000000003</v>
      </c>
      <c r="F340">
        <v>7366.54</v>
      </c>
      <c r="G340" s="1">
        <f t="shared" si="65"/>
        <v>42545</v>
      </c>
      <c r="H340">
        <f t="shared" si="66"/>
        <v>0.98290908704296331</v>
      </c>
      <c r="I340">
        <f t="shared" si="67"/>
        <v>1.0251863830852237</v>
      </c>
      <c r="J340">
        <f t="shared" si="68"/>
        <v>1.0182830521458457</v>
      </c>
      <c r="K340">
        <f t="shared" si="69"/>
        <v>0.98448856240127935</v>
      </c>
      <c r="L340">
        <f t="shared" si="70"/>
        <v>1.0227044287102596</v>
      </c>
      <c r="M340" s="8">
        <f t="shared" si="71"/>
        <v>1.0067143026771144</v>
      </c>
      <c r="N340" s="10">
        <f t="shared" si="72"/>
        <v>6.6918621392669745E-3</v>
      </c>
      <c r="O340" s="8">
        <f t="shared" si="75"/>
        <v>2.4276980772603606E-2</v>
      </c>
      <c r="P340" s="10">
        <f t="shared" si="76"/>
        <v>-2.9868427075081465E-2</v>
      </c>
      <c r="Q340" s="8">
        <f t="shared" si="77"/>
        <v>0</v>
      </c>
      <c r="T340" s="8">
        <f t="shared" si="81"/>
        <v>2.4264310724680955E-2</v>
      </c>
      <c r="U340" s="8">
        <f>NORMSINV($T$590)*T340</f>
        <v>3.1095965396075519E-2</v>
      </c>
      <c r="V340" s="8">
        <f t="shared" si="78"/>
        <v>0.96890403460392449</v>
      </c>
      <c r="W340" s="8">
        <f t="shared" si="79"/>
        <v>0</v>
      </c>
      <c r="Z340">
        <f t="shared" si="73"/>
        <v>6.6918621392669745E-3</v>
      </c>
      <c r="AA340">
        <f>PERCENTILE(M140:M339,1-$AD$591)</f>
        <v>0.93982023408825821</v>
      </c>
      <c r="AB340">
        <f t="shared" si="80"/>
        <v>0</v>
      </c>
      <c r="AE340">
        <f t="shared" si="74"/>
        <v>1.0067143026771144</v>
      </c>
    </row>
    <row r="341" spans="1:31" x14ac:dyDescent="0.25">
      <c r="A341" s="1">
        <v>42552</v>
      </c>
      <c r="B341">
        <v>23283.38</v>
      </c>
      <c r="C341">
        <v>6585.23</v>
      </c>
      <c r="D341">
        <v>41758.449999999997</v>
      </c>
      <c r="E341">
        <v>43519.01</v>
      </c>
      <c r="F341">
        <v>7966.52</v>
      </c>
      <c r="G341" s="1">
        <f t="shared" si="65"/>
        <v>42552</v>
      </c>
      <c r="H341">
        <f t="shared" si="66"/>
        <v>1.0073990681180685</v>
      </c>
      <c r="I341">
        <f t="shared" si="67"/>
        <v>1.0305330729313378</v>
      </c>
      <c r="J341">
        <f t="shared" si="68"/>
        <v>1.0496044483163729</v>
      </c>
      <c r="K341">
        <f t="shared" si="69"/>
        <v>1.0771789546324575</v>
      </c>
      <c r="L341">
        <f t="shared" si="70"/>
        <v>1.0814466493089021</v>
      </c>
      <c r="M341" s="8">
        <f t="shared" si="71"/>
        <v>1.0492324386614276</v>
      </c>
      <c r="N341" s="10">
        <f t="shared" si="72"/>
        <v>4.8058886052114565E-2</v>
      </c>
      <c r="O341" s="8">
        <f t="shared" si="75"/>
        <v>2.4247693699656261E-2</v>
      </c>
      <c r="P341" s="10">
        <f t="shared" si="76"/>
        <v>-2.9830183608055064E-2</v>
      </c>
      <c r="Q341" s="8">
        <f t="shared" si="77"/>
        <v>0</v>
      </c>
      <c r="T341" s="8">
        <f t="shared" si="81"/>
        <v>2.4234110109604304E-2</v>
      </c>
      <c r="U341" s="8">
        <f>NORMSINV($T$590)*T341</f>
        <v>3.105726175054363E-2</v>
      </c>
      <c r="V341" s="8">
        <f t="shared" si="78"/>
        <v>0.96894273824945643</v>
      </c>
      <c r="W341" s="8">
        <f t="shared" si="79"/>
        <v>0</v>
      </c>
      <c r="Z341">
        <f t="shared" si="73"/>
        <v>4.8058886052114565E-2</v>
      </c>
      <c r="AA341">
        <f>PERCENTILE(M141:M340,1-$AD$591)</f>
        <v>0.93982023408825821</v>
      </c>
      <c r="AB341">
        <f t="shared" si="80"/>
        <v>0</v>
      </c>
      <c r="AE341">
        <f t="shared" si="74"/>
        <v>1.0492324386614276</v>
      </c>
    </row>
    <row r="342" spans="1:31" x14ac:dyDescent="0.25">
      <c r="A342" s="1">
        <v>42559</v>
      </c>
      <c r="B342">
        <v>22984.11</v>
      </c>
      <c r="C342">
        <v>6526.18</v>
      </c>
      <c r="D342">
        <v>41843.199999999997</v>
      </c>
      <c r="E342">
        <v>42419.96</v>
      </c>
      <c r="F342">
        <v>7878.38</v>
      </c>
      <c r="G342" s="1">
        <f t="shared" si="65"/>
        <v>42559</v>
      </c>
      <c r="H342">
        <f t="shared" si="66"/>
        <v>0.98714662561878896</v>
      </c>
      <c r="I342">
        <f t="shared" si="67"/>
        <v>0.99103296316149936</v>
      </c>
      <c r="J342">
        <f t="shared" si="68"/>
        <v>1.0020295293527417</v>
      </c>
      <c r="K342">
        <f t="shared" si="69"/>
        <v>0.97474551925698671</v>
      </c>
      <c r="L342">
        <f t="shared" si="70"/>
        <v>0.98893619798858212</v>
      </c>
      <c r="M342" s="8">
        <f t="shared" si="71"/>
        <v>0.98877816707571975</v>
      </c>
      <c r="N342" s="10">
        <f t="shared" si="72"/>
        <v>-1.1285272745257768E-2</v>
      </c>
      <c r="O342" s="8">
        <f t="shared" si="75"/>
        <v>2.4442913841446156E-2</v>
      </c>
      <c r="P342" s="10">
        <f t="shared" si="76"/>
        <v>-3.0085120980045749E-2</v>
      </c>
      <c r="Q342" s="8">
        <f t="shared" si="77"/>
        <v>0</v>
      </c>
      <c r="T342" s="8">
        <f t="shared" si="81"/>
        <v>2.4437106204010618E-2</v>
      </c>
      <c r="U342" s="8">
        <f>NORMSINV($T$590)*T342</f>
        <v>3.1317411713129475E-2</v>
      </c>
      <c r="V342" s="8">
        <f t="shared" si="78"/>
        <v>0.96868258828687048</v>
      </c>
      <c r="W342" s="8">
        <f t="shared" si="79"/>
        <v>0</v>
      </c>
      <c r="Z342">
        <f t="shared" si="73"/>
        <v>-1.1285272745257768E-2</v>
      </c>
      <c r="AA342">
        <f>PERCENTILE(M142:M341,1-$AD$591)</f>
        <v>0.93982023408825821</v>
      </c>
      <c r="AB342">
        <f t="shared" si="80"/>
        <v>0</v>
      </c>
      <c r="AE342">
        <f t="shared" si="74"/>
        <v>0.98877816707571975</v>
      </c>
    </row>
    <row r="343" spans="1:31" x14ac:dyDescent="0.25">
      <c r="A343" s="1">
        <v>42566</v>
      </c>
      <c r="B343">
        <v>23941.78</v>
      </c>
      <c r="C343">
        <v>6877.53</v>
      </c>
      <c r="D343">
        <v>42230.64</v>
      </c>
      <c r="E343">
        <v>43693.05</v>
      </c>
      <c r="F343">
        <v>8031.3</v>
      </c>
      <c r="G343" s="1">
        <f t="shared" si="65"/>
        <v>42566</v>
      </c>
      <c r="H343">
        <f t="shared" si="66"/>
        <v>1.0416666122812672</v>
      </c>
      <c r="I343">
        <f t="shared" si="67"/>
        <v>1.0538370072538605</v>
      </c>
      <c r="J343">
        <f t="shared" si="68"/>
        <v>1.0092593300703581</v>
      </c>
      <c r="K343">
        <f t="shared" si="69"/>
        <v>1.0300115794545777</v>
      </c>
      <c r="L343">
        <f t="shared" si="70"/>
        <v>1.0194100817680791</v>
      </c>
      <c r="M343" s="8">
        <f t="shared" si="71"/>
        <v>1.0308369221656286</v>
      </c>
      <c r="N343" s="10">
        <f t="shared" si="72"/>
        <v>3.0371018096798541E-2</v>
      </c>
      <c r="O343" s="8">
        <f t="shared" si="75"/>
        <v>2.4458638986928388E-2</v>
      </c>
      <c r="P343" s="10">
        <f t="shared" si="76"/>
        <v>-3.0105658056873191E-2</v>
      </c>
      <c r="Q343" s="8">
        <f t="shared" si="77"/>
        <v>0</v>
      </c>
      <c r="T343" s="8">
        <f t="shared" si="81"/>
        <v>2.445381055474477E-2</v>
      </c>
      <c r="U343" s="8">
        <f>NORMSINV($T$590)*T343</f>
        <v>3.1338819199964237E-2</v>
      </c>
      <c r="V343" s="8">
        <f t="shared" si="78"/>
        <v>0.96866118080003571</v>
      </c>
      <c r="W343" s="8">
        <f t="shared" si="79"/>
        <v>0</v>
      </c>
      <c r="Z343">
        <f t="shared" si="73"/>
        <v>3.0371018096798541E-2</v>
      </c>
      <c r="AA343">
        <f>PERCENTILE(M143:M342,1-$AD$591)</f>
        <v>0.93982023408825821</v>
      </c>
      <c r="AB343">
        <f t="shared" si="80"/>
        <v>0</v>
      </c>
      <c r="AE343">
        <f t="shared" si="74"/>
        <v>1.0308369221656286</v>
      </c>
    </row>
    <row r="344" spans="1:31" x14ac:dyDescent="0.25">
      <c r="A344" s="1">
        <v>42573</v>
      </c>
      <c r="B344">
        <v>24335.11</v>
      </c>
      <c r="C344">
        <v>7176.55</v>
      </c>
      <c r="D344">
        <v>42266.96</v>
      </c>
      <c r="E344">
        <v>42852.63</v>
      </c>
      <c r="F344">
        <v>8134.31</v>
      </c>
      <c r="G344" s="1">
        <f t="shared" si="65"/>
        <v>42573</v>
      </c>
      <c r="H344">
        <f t="shared" si="66"/>
        <v>1.0164286030529059</v>
      </c>
      <c r="I344">
        <f t="shared" si="67"/>
        <v>1.0434778183446674</v>
      </c>
      <c r="J344">
        <f t="shared" si="68"/>
        <v>1.000860039061686</v>
      </c>
      <c r="K344">
        <f t="shared" si="69"/>
        <v>0.98076536199693076</v>
      </c>
      <c r="L344">
        <f t="shared" si="70"/>
        <v>1.0128260680089152</v>
      </c>
      <c r="M344" s="8">
        <f t="shared" si="71"/>
        <v>1.0108715780930211</v>
      </c>
      <c r="N344" s="10">
        <f t="shared" si="72"/>
        <v>1.0812907334038932E-2</v>
      </c>
      <c r="O344" s="8">
        <f t="shared" si="75"/>
        <v>2.4538266949704339E-2</v>
      </c>
      <c r="P344" s="10">
        <f t="shared" si="76"/>
        <v>-3.0209656159130866E-2</v>
      </c>
      <c r="Q344" s="8">
        <f t="shared" si="77"/>
        <v>0</v>
      </c>
      <c r="T344" s="8">
        <f t="shared" si="81"/>
        <v>2.4534217109316764E-2</v>
      </c>
      <c r="U344" s="8">
        <f>NORMSINV($T$590)*T344</f>
        <v>3.1441864345856024E-2</v>
      </c>
      <c r="V344" s="8">
        <f t="shared" si="78"/>
        <v>0.96855813565414395</v>
      </c>
      <c r="W344" s="8">
        <f t="shared" si="79"/>
        <v>0</v>
      </c>
      <c r="Z344">
        <f t="shared" si="73"/>
        <v>1.0812907334038932E-2</v>
      </c>
      <c r="AA344">
        <f>PERCENTILE(M144:M343,1-$AD$591)</f>
        <v>0.93982023408825821</v>
      </c>
      <c r="AB344">
        <f t="shared" si="80"/>
        <v>0</v>
      </c>
      <c r="AE344">
        <f t="shared" si="74"/>
        <v>1.0108715780930211</v>
      </c>
    </row>
    <row r="345" spans="1:31" x14ac:dyDescent="0.25">
      <c r="A345" s="1">
        <v>42580</v>
      </c>
      <c r="B345">
        <v>26233.35</v>
      </c>
      <c r="C345">
        <v>7396.33</v>
      </c>
      <c r="D345">
        <v>41225.72</v>
      </c>
      <c r="E345">
        <v>42529.37</v>
      </c>
      <c r="F345">
        <v>8086.52</v>
      </c>
      <c r="G345" s="1">
        <f t="shared" si="65"/>
        <v>42580</v>
      </c>
      <c r="H345">
        <f t="shared" si="66"/>
        <v>1.0780041676409104</v>
      </c>
      <c r="I345">
        <f t="shared" si="67"/>
        <v>1.0306247430868591</v>
      </c>
      <c r="J345">
        <f t="shared" si="68"/>
        <v>0.97536515519450662</v>
      </c>
      <c r="K345">
        <f t="shared" si="69"/>
        <v>0.99245647233320344</v>
      </c>
      <c r="L345">
        <f t="shared" si="70"/>
        <v>0.99412488582313685</v>
      </c>
      <c r="M345" s="8">
        <f t="shared" si="71"/>
        <v>1.0141150848157232</v>
      </c>
      <c r="N345" s="10">
        <f t="shared" si="72"/>
        <v>1.4016394602316346E-2</v>
      </c>
      <c r="O345" s="8">
        <f t="shared" si="75"/>
        <v>2.4501378178343008E-2</v>
      </c>
      <c r="P345" s="10">
        <f t="shared" si="76"/>
        <v>-3.0161476790313346E-2</v>
      </c>
      <c r="Q345" s="8">
        <f t="shared" si="77"/>
        <v>0</v>
      </c>
      <c r="T345" s="8">
        <f t="shared" si="81"/>
        <v>2.449632548653774E-2</v>
      </c>
      <c r="U345" s="8">
        <f>NORMSINV($T$590)*T345</f>
        <v>3.139330427736254E-2</v>
      </c>
      <c r="V345" s="8">
        <f t="shared" si="78"/>
        <v>0.96860669572263747</v>
      </c>
      <c r="W345" s="8">
        <f t="shared" si="79"/>
        <v>0</v>
      </c>
      <c r="Z345">
        <f t="shared" si="73"/>
        <v>1.4016394602316346E-2</v>
      </c>
      <c r="AA345">
        <f>PERCENTILE(M145:M344,1-$AD$591)</f>
        <v>0.93982023408825821</v>
      </c>
      <c r="AB345">
        <f t="shared" si="80"/>
        <v>0</v>
      </c>
      <c r="AE345">
        <f t="shared" si="74"/>
        <v>1.0141150848157232</v>
      </c>
    </row>
    <row r="346" spans="1:31" x14ac:dyDescent="0.25">
      <c r="A346" s="1">
        <v>42587</v>
      </c>
      <c r="B346">
        <v>26233.35</v>
      </c>
      <c r="C346">
        <v>7393.34</v>
      </c>
      <c r="D346">
        <v>41637.379999999997</v>
      </c>
      <c r="E346">
        <v>42713.38</v>
      </c>
      <c r="F346">
        <v>7702.11</v>
      </c>
      <c r="G346" s="1">
        <f t="shared" si="65"/>
        <v>42587</v>
      </c>
      <c r="H346">
        <f t="shared" si="66"/>
        <v>1</v>
      </c>
      <c r="I346">
        <f t="shared" si="67"/>
        <v>0.99959574545754448</v>
      </c>
      <c r="J346">
        <f t="shared" si="68"/>
        <v>1.0099855138976346</v>
      </c>
      <c r="K346">
        <f t="shared" si="69"/>
        <v>1.0043266570842688</v>
      </c>
      <c r="L346">
        <f t="shared" si="70"/>
        <v>0.95246286412449355</v>
      </c>
      <c r="M346" s="8">
        <f t="shared" si="71"/>
        <v>0.99327415611278846</v>
      </c>
      <c r="N346" s="10">
        <f t="shared" si="72"/>
        <v>-6.7485643085195132E-3</v>
      </c>
      <c r="O346" s="8">
        <f t="shared" si="75"/>
        <v>2.442422803917289E-2</v>
      </c>
      <c r="P346" s="10">
        <f t="shared" si="76"/>
        <v>-3.0060717600013567E-2</v>
      </c>
      <c r="Q346" s="8">
        <f t="shared" si="77"/>
        <v>0</v>
      </c>
      <c r="T346" s="8">
        <f t="shared" si="81"/>
        <v>2.4419049257387505E-2</v>
      </c>
      <c r="U346" s="8">
        <f>NORMSINV($T$590)*T346</f>
        <v>3.1294270804915675E-2</v>
      </c>
      <c r="V346" s="8">
        <f t="shared" si="78"/>
        <v>0.96870572919508435</v>
      </c>
      <c r="W346" s="8">
        <f t="shared" si="79"/>
        <v>0</v>
      </c>
      <c r="Z346">
        <f t="shared" si="73"/>
        <v>-6.7485643085195132E-3</v>
      </c>
      <c r="AA346">
        <f>PERCENTILE(M146:M345,1-$AD$591)</f>
        <v>0.93982023408825821</v>
      </c>
      <c r="AB346">
        <f t="shared" si="80"/>
        <v>0</v>
      </c>
      <c r="AE346">
        <f t="shared" si="74"/>
        <v>0.99327415611278846</v>
      </c>
    </row>
    <row r="347" spans="1:31" x14ac:dyDescent="0.25">
      <c r="A347" s="1">
        <v>42594</v>
      </c>
      <c r="B347">
        <v>27122.62</v>
      </c>
      <c r="C347">
        <v>7414.27</v>
      </c>
      <c r="D347">
        <v>42557.54</v>
      </c>
      <c r="E347">
        <v>43116.2</v>
      </c>
      <c r="F347">
        <v>7613.96</v>
      </c>
      <c r="G347" s="1">
        <f t="shared" si="65"/>
        <v>42594</v>
      </c>
      <c r="H347">
        <f t="shared" si="66"/>
        <v>1.0338984536858618</v>
      </c>
      <c r="I347">
        <f t="shared" si="67"/>
        <v>1.0028309262119692</v>
      </c>
      <c r="J347">
        <f t="shared" si="68"/>
        <v>1.0220993732074402</v>
      </c>
      <c r="K347">
        <f t="shared" si="69"/>
        <v>1.009430768532015</v>
      </c>
      <c r="L347">
        <f t="shared" si="70"/>
        <v>0.98855508425613248</v>
      </c>
      <c r="M347" s="8">
        <f t="shared" si="71"/>
        <v>1.0113629211786836</v>
      </c>
      <c r="N347" s="10">
        <f t="shared" si="72"/>
        <v>1.1298848104516607E-2</v>
      </c>
      <c r="O347" s="8">
        <f t="shared" si="75"/>
        <v>2.4369451650124746E-2</v>
      </c>
      <c r="P347" s="10">
        <f t="shared" si="76"/>
        <v>-2.9989182462083163E-2</v>
      </c>
      <c r="Q347" s="8">
        <f t="shared" si="77"/>
        <v>0</v>
      </c>
      <c r="T347" s="8">
        <f t="shared" si="81"/>
        <v>2.436437025280818E-2</v>
      </c>
      <c r="U347" s="8">
        <f>NORMSINV($T$590)*T347</f>
        <v>3.122419684099462E-2</v>
      </c>
      <c r="V347" s="8">
        <f t="shared" si="78"/>
        <v>0.96877580315900536</v>
      </c>
      <c r="W347" s="8">
        <f t="shared" si="79"/>
        <v>0</v>
      </c>
      <c r="Z347">
        <f t="shared" si="73"/>
        <v>1.1298848104516607E-2</v>
      </c>
      <c r="AA347">
        <f>PERCENTILE(M147:M346,1-$AD$591)</f>
        <v>0.93982023408825821</v>
      </c>
      <c r="AB347">
        <f t="shared" si="80"/>
        <v>0</v>
      </c>
      <c r="AE347">
        <f t="shared" si="74"/>
        <v>1.0113629211786836</v>
      </c>
    </row>
    <row r="348" spans="1:31" x14ac:dyDescent="0.25">
      <c r="A348" s="1">
        <v>42601</v>
      </c>
      <c r="B348">
        <v>26857.55</v>
      </c>
      <c r="C348">
        <v>7065.16</v>
      </c>
      <c r="D348">
        <v>41576.839999999997</v>
      </c>
      <c r="E348">
        <v>42832.73</v>
      </c>
      <c r="F348">
        <v>7402.64</v>
      </c>
      <c r="G348" s="1">
        <f t="shared" si="65"/>
        <v>42601</v>
      </c>
      <c r="H348">
        <f t="shared" si="66"/>
        <v>0.99022697659739367</v>
      </c>
      <c r="I348">
        <f t="shared" si="67"/>
        <v>0.95291377303497171</v>
      </c>
      <c r="J348">
        <f t="shared" si="68"/>
        <v>0.97695590487608064</v>
      </c>
      <c r="K348">
        <f t="shared" si="69"/>
        <v>0.9934254410175295</v>
      </c>
      <c r="L348">
        <f t="shared" si="70"/>
        <v>0.97224571707757856</v>
      </c>
      <c r="M348" s="8">
        <f t="shared" si="71"/>
        <v>0.97715356252071084</v>
      </c>
      <c r="N348" s="10">
        <f t="shared" si="72"/>
        <v>-2.3111461684819402E-2</v>
      </c>
      <c r="O348" s="8">
        <f t="shared" si="75"/>
        <v>2.4313761206882681E-2</v>
      </c>
      <c r="P348" s="10">
        <f t="shared" si="76"/>
        <v>-2.9916456692509193E-2</v>
      </c>
      <c r="Q348" s="8">
        <f t="shared" si="77"/>
        <v>0</v>
      </c>
      <c r="T348" s="8">
        <f t="shared" si="81"/>
        <v>2.4307964919591921E-2</v>
      </c>
      <c r="U348" s="8">
        <f>NORMSINV($T$590)*T348</f>
        <v>3.1151910497906259E-2</v>
      </c>
      <c r="V348" s="8">
        <f t="shared" si="78"/>
        <v>0.96884808950209378</v>
      </c>
      <c r="W348" s="8">
        <f t="shared" si="79"/>
        <v>0</v>
      </c>
      <c r="Z348">
        <f t="shared" si="73"/>
        <v>-2.3111461684819402E-2</v>
      </c>
      <c r="AA348">
        <f>PERCENTILE(M148:M347,1-$AD$591)</f>
        <v>0.93982023408825821</v>
      </c>
      <c r="AB348">
        <f t="shared" si="80"/>
        <v>0</v>
      </c>
      <c r="AE348">
        <f t="shared" si="74"/>
        <v>0.97715356252071084</v>
      </c>
    </row>
    <row r="349" spans="1:31" x14ac:dyDescent="0.25">
      <c r="A349" s="1">
        <v>42608</v>
      </c>
      <c r="B349">
        <v>26660.880000000001</v>
      </c>
      <c r="C349">
        <v>7101.8</v>
      </c>
      <c r="D349">
        <v>41479.980000000003</v>
      </c>
      <c r="E349">
        <v>43185.81</v>
      </c>
      <c r="F349">
        <v>7364.41</v>
      </c>
      <c r="G349" s="1">
        <f t="shared" si="65"/>
        <v>42608</v>
      </c>
      <c r="H349">
        <f t="shared" si="66"/>
        <v>0.99267729186020326</v>
      </c>
      <c r="I349">
        <f t="shared" si="67"/>
        <v>1.0051860113571385</v>
      </c>
      <c r="J349">
        <f t="shared" si="68"/>
        <v>0.99767033762065627</v>
      </c>
      <c r="K349">
        <f t="shared" si="69"/>
        <v>1.0082432289513181</v>
      </c>
      <c r="L349">
        <f t="shared" si="70"/>
        <v>0.9948356262090281</v>
      </c>
      <c r="M349" s="8">
        <f t="shared" si="71"/>
        <v>0.99972249919966893</v>
      </c>
      <c r="N349" s="10">
        <f t="shared" si="72"/>
        <v>-2.7753931080278004E-4</v>
      </c>
      <c r="O349" s="8">
        <f t="shared" si="75"/>
        <v>2.4337594433923179E-2</v>
      </c>
      <c r="P349" s="10">
        <f t="shared" si="76"/>
        <v>-2.9947579961337335E-2</v>
      </c>
      <c r="Q349" s="8">
        <f t="shared" si="77"/>
        <v>0</v>
      </c>
      <c r="T349" s="8">
        <f t="shared" si="81"/>
        <v>2.4332065098218964E-2</v>
      </c>
      <c r="U349" s="8">
        <f>NORMSINV($T$590)*T349</f>
        <v>3.1182796119555649E-2</v>
      </c>
      <c r="V349" s="8">
        <f t="shared" si="78"/>
        <v>0.96881720388044434</v>
      </c>
      <c r="W349" s="8">
        <f t="shared" si="79"/>
        <v>0</v>
      </c>
      <c r="Z349">
        <f t="shared" si="73"/>
        <v>-2.7753931080278004E-4</v>
      </c>
      <c r="AA349">
        <f>PERCENTILE(M149:M348,1-$AD$591)</f>
        <v>0.93982023408825821</v>
      </c>
      <c r="AB349">
        <f t="shared" si="80"/>
        <v>0</v>
      </c>
      <c r="AE349">
        <f t="shared" si="74"/>
        <v>0.99972249919966893</v>
      </c>
    </row>
    <row r="350" spans="1:31" x14ac:dyDescent="0.25">
      <c r="A350" s="1">
        <v>42615</v>
      </c>
      <c r="B350">
        <v>26712.18</v>
      </c>
      <c r="C350">
        <v>7232.62</v>
      </c>
      <c r="D350">
        <v>42266.96</v>
      </c>
      <c r="E350">
        <v>43747.77</v>
      </c>
      <c r="F350">
        <v>7459.99</v>
      </c>
      <c r="G350" s="1">
        <f t="shared" si="65"/>
        <v>42615</v>
      </c>
      <c r="H350">
        <f t="shared" si="66"/>
        <v>1.0019241675443571</v>
      </c>
      <c r="I350">
        <f t="shared" si="67"/>
        <v>1.0184206820805992</v>
      </c>
      <c r="J350">
        <f t="shared" si="68"/>
        <v>1.0189725260233973</v>
      </c>
      <c r="K350">
        <f t="shared" si="69"/>
        <v>1.0130126076134731</v>
      </c>
      <c r="L350">
        <f t="shared" si="70"/>
        <v>1.0129786364420232</v>
      </c>
      <c r="M350" s="8">
        <f t="shared" si="71"/>
        <v>1.01306172394077</v>
      </c>
      <c r="N350" s="10">
        <f t="shared" si="72"/>
        <v>1.2977155237296704E-2</v>
      </c>
      <c r="O350" s="8">
        <f t="shared" si="75"/>
        <v>2.4335907309923285E-2</v>
      </c>
      <c r="P350" s="10">
        <f t="shared" si="76"/>
        <v>-2.9945376765817527E-2</v>
      </c>
      <c r="Q350" s="8">
        <f t="shared" si="77"/>
        <v>0</v>
      </c>
      <c r="T350" s="8">
        <f t="shared" si="81"/>
        <v>2.4330251244510801E-2</v>
      </c>
      <c r="U350" s="8">
        <f>NORMSINV($T$590)*T350</f>
        <v>3.1180471572496284E-2</v>
      </c>
      <c r="V350" s="8">
        <f t="shared" si="78"/>
        <v>0.96881952842750374</v>
      </c>
      <c r="W350" s="8">
        <f t="shared" si="79"/>
        <v>0</v>
      </c>
      <c r="Z350">
        <f t="shared" si="73"/>
        <v>1.2977155237296704E-2</v>
      </c>
      <c r="AA350">
        <f>PERCENTILE(M150:M349,1-$AD$591)</f>
        <v>0.93982023408825821</v>
      </c>
      <c r="AB350">
        <f t="shared" si="80"/>
        <v>0</v>
      </c>
      <c r="AE350">
        <f t="shared" si="74"/>
        <v>1.01306172394077</v>
      </c>
    </row>
    <row r="351" spans="1:31" x14ac:dyDescent="0.25">
      <c r="A351" s="1">
        <v>42622</v>
      </c>
      <c r="B351">
        <v>26028.13</v>
      </c>
      <c r="C351">
        <v>6883.51</v>
      </c>
      <c r="D351">
        <v>40475.06</v>
      </c>
      <c r="E351">
        <v>43618.46</v>
      </c>
      <c r="F351">
        <v>7470.61</v>
      </c>
      <c r="G351" s="1">
        <f t="shared" si="65"/>
        <v>42622</v>
      </c>
      <c r="H351">
        <f t="shared" si="66"/>
        <v>0.97439183174117583</v>
      </c>
      <c r="I351">
        <f t="shared" si="67"/>
        <v>0.95173118454999717</v>
      </c>
      <c r="J351">
        <f t="shared" si="68"/>
        <v>0.9576051838126044</v>
      </c>
      <c r="K351">
        <f t="shared" si="69"/>
        <v>0.99704419219539653</v>
      </c>
      <c r="L351">
        <f t="shared" si="70"/>
        <v>1.001423594401601</v>
      </c>
      <c r="M351" s="8">
        <f t="shared" si="71"/>
        <v>0.97643919734015494</v>
      </c>
      <c r="N351" s="10">
        <f t="shared" si="72"/>
        <v>-2.384279651270509E-2</v>
      </c>
      <c r="O351" s="8">
        <f t="shared" si="75"/>
        <v>2.4273926173810276E-2</v>
      </c>
      <c r="P351" s="10">
        <f t="shared" si="76"/>
        <v>-2.9864438297444874E-2</v>
      </c>
      <c r="Q351" s="8">
        <f t="shared" si="77"/>
        <v>0</v>
      </c>
      <c r="T351" s="8">
        <f t="shared" si="81"/>
        <v>2.4267071948451666E-2</v>
      </c>
      <c r="U351" s="8">
        <f>NORMSINV($T$590)*T351</f>
        <v>3.1099504046721693E-2</v>
      </c>
      <c r="V351" s="8">
        <f t="shared" si="78"/>
        <v>0.96890049595327832</v>
      </c>
      <c r="W351" s="8">
        <f t="shared" si="79"/>
        <v>0</v>
      </c>
      <c r="Z351">
        <f t="shared" si="73"/>
        <v>-2.384279651270509E-2</v>
      </c>
      <c r="AA351">
        <f>PERCENTILE(M151:M350,1-$AD$591)</f>
        <v>0.93982023408825821</v>
      </c>
      <c r="AB351">
        <f t="shared" si="80"/>
        <v>0</v>
      </c>
      <c r="AE351">
        <f t="shared" si="74"/>
        <v>0.97643919734015494</v>
      </c>
    </row>
    <row r="352" spans="1:31" x14ac:dyDescent="0.25">
      <c r="A352" s="1">
        <v>42629</v>
      </c>
      <c r="B352">
        <v>25079.01</v>
      </c>
      <c r="C352">
        <v>6802.03</v>
      </c>
      <c r="D352">
        <v>39857.589999999997</v>
      </c>
      <c r="E352">
        <v>40385.99</v>
      </c>
      <c r="F352">
        <v>7328.31</v>
      </c>
      <c r="G352" s="1">
        <f t="shared" si="65"/>
        <v>42629</v>
      </c>
      <c r="H352">
        <f t="shared" si="66"/>
        <v>0.96353483711661181</v>
      </c>
      <c r="I352">
        <f t="shared" si="67"/>
        <v>0.98816301567078413</v>
      </c>
      <c r="J352">
        <f t="shared" si="68"/>
        <v>0.98474443274450985</v>
      </c>
      <c r="K352">
        <f t="shared" si="69"/>
        <v>0.9258921566694468</v>
      </c>
      <c r="L352">
        <f t="shared" si="70"/>
        <v>0.98095202399804038</v>
      </c>
      <c r="M352" s="8">
        <f t="shared" si="71"/>
        <v>0.96865729323987859</v>
      </c>
      <c r="N352" s="10">
        <f t="shared" si="72"/>
        <v>-3.1844400194629627E-2</v>
      </c>
      <c r="O352" s="8">
        <f t="shared" si="75"/>
        <v>2.4282197071235682E-2</v>
      </c>
      <c r="P352" s="10">
        <f t="shared" si="76"/>
        <v>-2.9875238680346229E-2</v>
      </c>
      <c r="Q352" s="8">
        <f t="shared" si="77"/>
        <v>1</v>
      </c>
      <c r="T352" s="8">
        <f t="shared" si="81"/>
        <v>2.4275166830448683E-2</v>
      </c>
      <c r="U352" s="8">
        <f>NORMSINV($T$590)*T352</f>
        <v>3.1109878055417869E-2</v>
      </c>
      <c r="V352" s="8">
        <f t="shared" si="78"/>
        <v>0.96889012194458213</v>
      </c>
      <c r="W352" s="8">
        <f t="shared" si="79"/>
        <v>1</v>
      </c>
      <c r="Z352">
        <f t="shared" si="73"/>
        <v>-3.1844400194629627E-2</v>
      </c>
      <c r="AA352">
        <f>PERCENTILE(M152:M351,1-$AD$591)</f>
        <v>0.93982023408825821</v>
      </c>
      <c r="AB352">
        <f t="shared" si="80"/>
        <v>0</v>
      </c>
      <c r="AE352">
        <f t="shared" si="74"/>
        <v>0.96865729323987859</v>
      </c>
    </row>
    <row r="353" spans="1:31" x14ac:dyDescent="0.25">
      <c r="A353" s="1">
        <v>42636</v>
      </c>
      <c r="B353">
        <v>26293.200000000001</v>
      </c>
      <c r="C353">
        <v>7270</v>
      </c>
      <c r="D353">
        <v>40923.040000000001</v>
      </c>
      <c r="E353">
        <v>42305.59</v>
      </c>
      <c r="F353">
        <v>7268.84</v>
      </c>
      <c r="G353" s="1">
        <f t="shared" si="65"/>
        <v>42636</v>
      </c>
      <c r="H353">
        <f t="shared" si="66"/>
        <v>1.048414590528095</v>
      </c>
      <c r="I353">
        <f t="shared" si="67"/>
        <v>1.0687985792476657</v>
      </c>
      <c r="J353">
        <f t="shared" si="68"/>
        <v>1.0267314205399776</v>
      </c>
      <c r="K353">
        <f t="shared" si="69"/>
        <v>1.0475313345048616</v>
      </c>
      <c r="L353">
        <f t="shared" si="70"/>
        <v>0.99188489569900828</v>
      </c>
      <c r="M353" s="8">
        <f t="shared" si="71"/>
        <v>1.0366721641039216</v>
      </c>
      <c r="N353" s="10">
        <f t="shared" si="72"/>
        <v>3.6015740503108844E-2</v>
      </c>
      <c r="O353" s="8">
        <f t="shared" si="75"/>
        <v>2.4352506331796451E-2</v>
      </c>
      <c r="P353" s="10">
        <f t="shared" si="76"/>
        <v>-2.9967053358307093E-2</v>
      </c>
      <c r="Q353" s="8">
        <f t="shared" si="77"/>
        <v>0</v>
      </c>
      <c r="T353" s="8">
        <f t="shared" si="81"/>
        <v>2.4343582656212243E-2</v>
      </c>
      <c r="U353" s="8">
        <f>NORMSINV($T$590)*T353</f>
        <v>3.1197556464033188E-2</v>
      </c>
      <c r="V353" s="8">
        <f t="shared" si="78"/>
        <v>0.96880244353596678</v>
      </c>
      <c r="W353" s="8">
        <f t="shared" si="79"/>
        <v>0</v>
      </c>
      <c r="Z353">
        <f t="shared" si="73"/>
        <v>3.6015740503108844E-2</v>
      </c>
      <c r="AA353">
        <f>PERCENTILE(M153:M352,1-$AD$591)</f>
        <v>0.93982023408825821</v>
      </c>
      <c r="AB353">
        <f t="shared" si="80"/>
        <v>0</v>
      </c>
      <c r="AE353">
        <f t="shared" si="74"/>
        <v>1.0366721641039216</v>
      </c>
    </row>
    <row r="354" spans="1:31" x14ac:dyDescent="0.25">
      <c r="A354" s="1">
        <v>42643</v>
      </c>
      <c r="B354">
        <v>25959.73</v>
      </c>
      <c r="C354">
        <v>7302.89</v>
      </c>
      <c r="D354">
        <v>40705.11</v>
      </c>
      <c r="E354">
        <v>42570.09</v>
      </c>
      <c r="F354">
        <v>7182.82</v>
      </c>
      <c r="G354" s="1">
        <f t="shared" si="65"/>
        <v>42643</v>
      </c>
      <c r="H354">
        <f t="shared" si="66"/>
        <v>0.98731725313008678</v>
      </c>
      <c r="I354">
        <f t="shared" si="67"/>
        <v>1.0045240715268227</v>
      </c>
      <c r="J354">
        <f t="shared" si="68"/>
        <v>0.99467463805230505</v>
      </c>
      <c r="K354">
        <f t="shared" si="69"/>
        <v>1.0062521288557849</v>
      </c>
      <c r="L354">
        <f t="shared" si="70"/>
        <v>0.98816592468674502</v>
      </c>
      <c r="M354" s="8">
        <f t="shared" si="71"/>
        <v>0.99618680325034892</v>
      </c>
      <c r="N354" s="10">
        <f t="shared" si="72"/>
        <v>-3.8204855192852088E-3</v>
      </c>
      <c r="O354" s="8">
        <f t="shared" si="75"/>
        <v>2.4251362267226913E-2</v>
      </c>
      <c r="P354" s="10">
        <f t="shared" si="76"/>
        <v>-2.9834974027600505E-2</v>
      </c>
      <c r="Q354" s="8">
        <f t="shared" si="77"/>
        <v>0</v>
      </c>
      <c r="T354" s="8">
        <f t="shared" si="81"/>
        <v>2.4236373063190358E-2</v>
      </c>
      <c r="U354" s="8">
        <f>NORMSINV($T$590)*T354</f>
        <v>3.1060161842254588E-2</v>
      </c>
      <c r="V354" s="8">
        <f t="shared" si="78"/>
        <v>0.96893983815774543</v>
      </c>
      <c r="W354" s="8">
        <f t="shared" si="79"/>
        <v>0</v>
      </c>
      <c r="Z354">
        <f t="shared" si="73"/>
        <v>-3.8204855192852088E-3</v>
      </c>
      <c r="AA354">
        <f>PERCENTILE(M154:M353,1-$AD$591)</f>
        <v>0.93982023408825821</v>
      </c>
      <c r="AB354">
        <f t="shared" si="80"/>
        <v>0</v>
      </c>
      <c r="AE354">
        <f t="shared" si="74"/>
        <v>0.99618680325034892</v>
      </c>
    </row>
    <row r="355" spans="1:31" x14ac:dyDescent="0.25">
      <c r="A355" s="1">
        <v>42650</v>
      </c>
      <c r="B355">
        <v>26575.38</v>
      </c>
      <c r="C355">
        <v>7102.54</v>
      </c>
      <c r="D355">
        <v>39530.68</v>
      </c>
      <c r="E355">
        <v>43337.3</v>
      </c>
      <c r="F355">
        <v>7306.01</v>
      </c>
      <c r="G355" s="1">
        <f t="shared" si="65"/>
        <v>42650</v>
      </c>
      <c r="H355">
        <f t="shared" si="66"/>
        <v>1.0237155779355178</v>
      </c>
      <c r="I355">
        <f t="shared" si="67"/>
        <v>0.97256565551446061</v>
      </c>
      <c r="J355">
        <f t="shared" si="68"/>
        <v>0.97114784851336844</v>
      </c>
      <c r="K355">
        <f t="shared" si="69"/>
        <v>1.0180222780830392</v>
      </c>
      <c r="L355">
        <f t="shared" si="70"/>
        <v>1.0171506455681751</v>
      </c>
      <c r="M355" s="8">
        <f t="shared" si="71"/>
        <v>1.0005204011229123</v>
      </c>
      <c r="N355" s="10">
        <f t="shared" si="72"/>
        <v>5.2026576120748366E-4</v>
      </c>
      <c r="O355" s="8">
        <f t="shared" si="75"/>
        <v>2.4239743656379112E-2</v>
      </c>
      <c r="P355" s="10">
        <f t="shared" si="76"/>
        <v>-2.9819802479034398E-2</v>
      </c>
      <c r="Q355" s="8">
        <f t="shared" si="77"/>
        <v>0</v>
      </c>
      <c r="T355" s="8">
        <f t="shared" si="81"/>
        <v>2.4225597614750415E-2</v>
      </c>
      <c r="U355" s="8">
        <f>NORMSINV($T$590)*T355</f>
        <v>3.1046352549436936E-2</v>
      </c>
      <c r="V355" s="8">
        <f t="shared" si="78"/>
        <v>0.96895364745056312</v>
      </c>
      <c r="W355" s="8">
        <f t="shared" si="79"/>
        <v>0</v>
      </c>
      <c r="Z355">
        <f t="shared" si="73"/>
        <v>5.2026576120748366E-4</v>
      </c>
      <c r="AA355">
        <f>PERCENTILE(M155:M354,1-$AD$591)</f>
        <v>0.93982023408825821</v>
      </c>
      <c r="AB355">
        <f t="shared" si="80"/>
        <v>0</v>
      </c>
      <c r="AE355">
        <f t="shared" si="74"/>
        <v>1.0005204011229123</v>
      </c>
    </row>
    <row r="356" spans="1:31" x14ac:dyDescent="0.25">
      <c r="A356" s="1">
        <v>42657</v>
      </c>
      <c r="B356">
        <v>28524.92</v>
      </c>
      <c r="C356">
        <v>6894.72</v>
      </c>
      <c r="D356">
        <v>40656.67</v>
      </c>
      <c r="E356">
        <v>44548.7</v>
      </c>
      <c r="F356">
        <v>7274.15</v>
      </c>
      <c r="G356" s="1">
        <f t="shared" si="65"/>
        <v>42657</v>
      </c>
      <c r="H356">
        <f t="shared" si="66"/>
        <v>1.0733588757714847</v>
      </c>
      <c r="I356">
        <f t="shared" si="67"/>
        <v>0.9707400451106224</v>
      </c>
      <c r="J356">
        <f t="shared" si="68"/>
        <v>1.0284839522112952</v>
      </c>
      <c r="K356">
        <f t="shared" si="69"/>
        <v>1.0279528258567099</v>
      </c>
      <c r="L356">
        <f t="shared" si="70"/>
        <v>0.99563920662577787</v>
      </c>
      <c r="M356" s="8">
        <f t="shared" si="71"/>
        <v>1.019234981115178</v>
      </c>
      <c r="N356" s="10">
        <f t="shared" si="72"/>
        <v>1.9052327377047661E-2</v>
      </c>
      <c r="O356" s="8">
        <f t="shared" si="75"/>
        <v>2.422021541785176E-2</v>
      </c>
      <c r="P356" s="10">
        <f t="shared" si="76"/>
        <v>-2.9794302865557429E-2</v>
      </c>
      <c r="Q356" s="8">
        <f t="shared" si="77"/>
        <v>0</v>
      </c>
      <c r="T356" s="8">
        <f t="shared" si="81"/>
        <v>2.4206642172647855E-2</v>
      </c>
      <c r="U356" s="8">
        <f>NORMSINV($T$590)*T356</f>
        <v>3.1022060172934809E-2</v>
      </c>
      <c r="V356" s="8">
        <f t="shared" si="78"/>
        <v>0.96897793982706515</v>
      </c>
      <c r="W356" s="8">
        <f t="shared" si="79"/>
        <v>0</v>
      </c>
      <c r="Z356">
        <f t="shared" si="73"/>
        <v>1.9052327377047661E-2</v>
      </c>
      <c r="AA356">
        <f>PERCENTILE(M156:M355,1-$AD$591)</f>
        <v>0.93982023408825821</v>
      </c>
      <c r="AB356">
        <f t="shared" si="80"/>
        <v>0</v>
      </c>
      <c r="AE356">
        <f t="shared" si="74"/>
        <v>1.019234981115178</v>
      </c>
    </row>
    <row r="357" spans="1:31" x14ac:dyDescent="0.25">
      <c r="A357" s="1">
        <v>42664</v>
      </c>
      <c r="B357">
        <v>28584.77</v>
      </c>
      <c r="C357">
        <v>7191.5</v>
      </c>
      <c r="D357">
        <v>40487.17</v>
      </c>
      <c r="E357">
        <v>44740.5</v>
      </c>
      <c r="F357">
        <v>7348.48</v>
      </c>
      <c r="G357" s="1">
        <f t="shared" si="65"/>
        <v>42664</v>
      </c>
      <c r="H357">
        <f t="shared" si="66"/>
        <v>1.0020981653936278</v>
      </c>
      <c r="I357">
        <f t="shared" si="67"/>
        <v>1.0430445326278659</v>
      </c>
      <c r="J357">
        <f t="shared" si="68"/>
        <v>0.99583094237673675</v>
      </c>
      <c r="K357">
        <f t="shared" si="69"/>
        <v>1.0043054006065273</v>
      </c>
      <c r="L357">
        <f t="shared" si="70"/>
        <v>1.010218376030189</v>
      </c>
      <c r="M357" s="8">
        <f t="shared" si="71"/>
        <v>1.0110994834069893</v>
      </c>
      <c r="N357" s="10">
        <f t="shared" si="72"/>
        <v>1.1038336193306863E-2</v>
      </c>
      <c r="O357" s="8">
        <f t="shared" si="75"/>
        <v>2.4249562826558393E-2</v>
      </c>
      <c r="P357" s="10">
        <f t="shared" si="76"/>
        <v>-2.9832624314326123E-2</v>
      </c>
      <c r="Q357" s="8">
        <f t="shared" si="77"/>
        <v>0</v>
      </c>
      <c r="T357" s="8">
        <f t="shared" si="81"/>
        <v>2.4235604278609536E-2</v>
      </c>
      <c r="U357" s="8">
        <f>NORMSINV($T$590)*T357</f>
        <v>3.1059176605171469E-2</v>
      </c>
      <c r="V357" s="8">
        <f t="shared" si="78"/>
        <v>0.96894082339482857</v>
      </c>
      <c r="W357" s="8">
        <f t="shared" si="79"/>
        <v>0</v>
      </c>
      <c r="Z357">
        <f t="shared" si="73"/>
        <v>1.1038336193306863E-2</v>
      </c>
      <c r="AA357">
        <f>PERCENTILE(M157:M356,1-$AD$591)</f>
        <v>0.93982023408825821</v>
      </c>
      <c r="AB357">
        <f t="shared" si="80"/>
        <v>0</v>
      </c>
      <c r="AE357">
        <f t="shared" si="74"/>
        <v>1.0110994834069893</v>
      </c>
    </row>
    <row r="358" spans="1:31" x14ac:dyDescent="0.25">
      <c r="A358" s="1">
        <v>42671</v>
      </c>
      <c r="B358">
        <v>28721.58</v>
      </c>
      <c r="C358">
        <v>7194.49</v>
      </c>
      <c r="D358">
        <v>40196.589999999997</v>
      </c>
      <c r="E358">
        <v>44821.25</v>
      </c>
      <c r="F358">
        <v>7585.29</v>
      </c>
      <c r="G358" s="1">
        <f t="shared" si="65"/>
        <v>42671</v>
      </c>
      <c r="H358">
        <f t="shared" si="66"/>
        <v>1.0047861151235431</v>
      </c>
      <c r="I358">
        <f t="shared" si="67"/>
        <v>1.0004157686157269</v>
      </c>
      <c r="J358">
        <f t="shared" si="68"/>
        <v>0.99282291155445046</v>
      </c>
      <c r="K358">
        <f t="shared" si="69"/>
        <v>1.0018048524267722</v>
      </c>
      <c r="L358">
        <f t="shared" si="70"/>
        <v>1.0322257119839751</v>
      </c>
      <c r="M358" s="8">
        <f t="shared" si="71"/>
        <v>1.0064110719408936</v>
      </c>
      <c r="N358" s="10">
        <f t="shared" si="72"/>
        <v>6.3906084346172527E-3</v>
      </c>
      <c r="O358" s="8">
        <f t="shared" si="75"/>
        <v>2.4252445968673885E-2</v>
      </c>
      <c r="P358" s="10">
        <f t="shared" si="76"/>
        <v>-2.9836389128710041E-2</v>
      </c>
      <c r="Q358" s="8">
        <f t="shared" si="77"/>
        <v>0</v>
      </c>
      <c r="T358" s="8">
        <f t="shared" si="81"/>
        <v>2.4238428645378878E-2</v>
      </c>
      <c r="U358" s="8">
        <f>NORMSINV($T$590)*T358</f>
        <v>3.1062796176826394E-2</v>
      </c>
      <c r="V358" s="8">
        <f t="shared" si="78"/>
        <v>0.96893720382317361</v>
      </c>
      <c r="W358" s="8">
        <f t="shared" si="79"/>
        <v>0</v>
      </c>
      <c r="Z358">
        <f t="shared" si="73"/>
        <v>6.3906084346172527E-3</v>
      </c>
      <c r="AA358">
        <f>PERCENTILE(M158:M357,1-$AD$591)</f>
        <v>0.93982023408825821</v>
      </c>
      <c r="AB358">
        <f t="shared" si="80"/>
        <v>0</v>
      </c>
      <c r="AE358">
        <f t="shared" si="74"/>
        <v>1.0064110719408936</v>
      </c>
    </row>
    <row r="359" spans="1:31" x14ac:dyDescent="0.25">
      <c r="A359" s="1">
        <v>42678</v>
      </c>
      <c r="B359">
        <v>27652.75</v>
      </c>
      <c r="C359">
        <v>6905.94</v>
      </c>
      <c r="D359">
        <v>39978.660000000003</v>
      </c>
      <c r="E359">
        <v>42524.67</v>
      </c>
      <c r="F359">
        <v>7599.1</v>
      </c>
      <c r="G359" s="1">
        <f t="shared" si="65"/>
        <v>42678</v>
      </c>
      <c r="H359">
        <f t="shared" si="66"/>
        <v>0.96278651801189208</v>
      </c>
      <c r="I359">
        <f t="shared" si="67"/>
        <v>0.95989291805256516</v>
      </c>
      <c r="J359">
        <f t="shared" si="68"/>
        <v>0.99457839582909913</v>
      </c>
      <c r="K359">
        <f t="shared" si="69"/>
        <v>0.94876135761497049</v>
      </c>
      <c r="L359">
        <f t="shared" si="70"/>
        <v>1.0018206291387672</v>
      </c>
      <c r="M359" s="8">
        <f t="shared" si="71"/>
        <v>0.97356796372945886</v>
      </c>
      <c r="N359" s="10">
        <f t="shared" si="72"/>
        <v>-2.6787642811725167E-2</v>
      </c>
      <c r="O359" s="8">
        <f t="shared" si="75"/>
        <v>2.4234141877727055E-2</v>
      </c>
      <c r="P359" s="10">
        <f t="shared" si="76"/>
        <v>-2.9812487740844437E-2</v>
      </c>
      <c r="Q359" s="8">
        <f t="shared" si="77"/>
        <v>0</v>
      </c>
      <c r="T359" s="8">
        <f t="shared" si="81"/>
        <v>2.4219225872090307E-2</v>
      </c>
      <c r="U359" s="8">
        <f>NORMSINV($T$590)*T359</f>
        <v>3.1038186832655627E-2</v>
      </c>
      <c r="V359" s="8">
        <f t="shared" si="78"/>
        <v>0.96896181316734442</v>
      </c>
      <c r="W359" s="8">
        <f t="shared" si="79"/>
        <v>0</v>
      </c>
      <c r="Z359">
        <f t="shared" si="73"/>
        <v>-2.6787642811725167E-2</v>
      </c>
      <c r="AA359">
        <f>PERCENTILE(M159:M358,1-$AD$591)</f>
        <v>0.93982023408825821</v>
      </c>
      <c r="AB359">
        <f t="shared" si="80"/>
        <v>0</v>
      </c>
      <c r="AE359">
        <f t="shared" si="74"/>
        <v>0.97356796372945886</v>
      </c>
    </row>
    <row r="360" spans="1:31" x14ac:dyDescent="0.25">
      <c r="A360" s="1">
        <v>42685</v>
      </c>
      <c r="B360">
        <v>27704.06</v>
      </c>
      <c r="C360">
        <v>6816.98</v>
      </c>
      <c r="D360">
        <v>38053.58</v>
      </c>
      <c r="E360">
        <v>42852.75</v>
      </c>
      <c r="F360">
        <v>8078.02</v>
      </c>
      <c r="G360" s="1">
        <f t="shared" si="65"/>
        <v>42685</v>
      </c>
      <c r="H360">
        <f t="shared" si="66"/>
        <v>1.0018555116579726</v>
      </c>
      <c r="I360">
        <f t="shared" si="67"/>
        <v>0.98711833580946262</v>
      </c>
      <c r="J360">
        <f t="shared" si="68"/>
        <v>0.95184731054017313</v>
      </c>
      <c r="K360">
        <f t="shared" si="69"/>
        <v>1.0077150510515427</v>
      </c>
      <c r="L360">
        <f t="shared" si="70"/>
        <v>1.0630232527536156</v>
      </c>
      <c r="M360" s="8">
        <f t="shared" si="71"/>
        <v>1.0023118923625534</v>
      </c>
      <c r="N360" s="10">
        <f t="shared" si="72"/>
        <v>2.3092240511797904E-3</v>
      </c>
      <c r="O360" s="8">
        <f t="shared" si="75"/>
        <v>2.4253092134051964E-2</v>
      </c>
      <c r="P360" s="10">
        <f t="shared" si="76"/>
        <v>-2.9837232894261601E-2</v>
      </c>
      <c r="Q360" s="8">
        <f t="shared" si="77"/>
        <v>0</v>
      </c>
      <c r="T360" s="8">
        <f t="shared" si="81"/>
        <v>2.4237299883802774E-2</v>
      </c>
      <c r="U360" s="8">
        <f>NORMSINV($T$590)*T360</f>
        <v>3.1061349610661412E-2</v>
      </c>
      <c r="V360" s="8">
        <f t="shared" si="78"/>
        <v>0.96893865038933857</v>
      </c>
      <c r="W360" s="8">
        <f t="shared" si="79"/>
        <v>0</v>
      </c>
      <c r="Z360">
        <f t="shared" si="73"/>
        <v>2.3092240511797904E-3</v>
      </c>
      <c r="AA360">
        <f>PERCENTILE(M160:M359,1-$AD$591)</f>
        <v>0.93982023408825821</v>
      </c>
      <c r="AB360">
        <f t="shared" si="80"/>
        <v>0</v>
      </c>
      <c r="AE360">
        <f t="shared" si="74"/>
        <v>1.0023118923625534</v>
      </c>
    </row>
    <row r="361" spans="1:31" x14ac:dyDescent="0.25">
      <c r="A361" s="1">
        <v>42692</v>
      </c>
      <c r="B361">
        <v>28259.85</v>
      </c>
      <c r="C361">
        <v>7365.68</v>
      </c>
      <c r="D361">
        <v>38598.410000000003</v>
      </c>
      <c r="E361">
        <v>43529.11</v>
      </c>
      <c r="F361">
        <v>8075.9</v>
      </c>
      <c r="G361" s="1">
        <f t="shared" si="65"/>
        <v>42692</v>
      </c>
      <c r="H361">
        <f t="shared" si="66"/>
        <v>1.0200616804901519</v>
      </c>
      <c r="I361">
        <f t="shared" si="67"/>
        <v>1.0804901877370918</v>
      </c>
      <c r="J361">
        <f t="shared" si="68"/>
        <v>1.0143174439829314</v>
      </c>
      <c r="K361">
        <f t="shared" si="69"/>
        <v>1.0157833511268239</v>
      </c>
      <c r="L361">
        <f t="shared" si="70"/>
        <v>0.9997375594514496</v>
      </c>
      <c r="M361" s="8">
        <f t="shared" si="71"/>
        <v>1.0260780445576898</v>
      </c>
      <c r="N361" s="10">
        <f t="shared" si="72"/>
        <v>2.5743810676004349E-2</v>
      </c>
      <c r="O361" s="8">
        <f t="shared" si="75"/>
        <v>2.422687788569499E-2</v>
      </c>
      <c r="P361" s="10">
        <f t="shared" si="76"/>
        <v>-2.9803002550252929E-2</v>
      </c>
      <c r="Q361" s="8">
        <f t="shared" si="77"/>
        <v>0</v>
      </c>
      <c r="T361" s="8">
        <f t="shared" si="81"/>
        <v>2.4210401579671244E-2</v>
      </c>
      <c r="U361" s="8">
        <f>NORMSINV($T$590)*T361</f>
        <v>3.1026878046891155E-2</v>
      </c>
      <c r="V361" s="8">
        <f t="shared" si="78"/>
        <v>0.96897312195310881</v>
      </c>
      <c r="W361" s="8">
        <f t="shared" si="79"/>
        <v>0</v>
      </c>
      <c r="Z361">
        <f t="shared" si="73"/>
        <v>2.5743810676004349E-2</v>
      </c>
      <c r="AA361">
        <f>PERCENTILE(M161:M360,1-$AD$591)</f>
        <v>0.93982023408825821</v>
      </c>
      <c r="AB361">
        <f t="shared" si="80"/>
        <v>0</v>
      </c>
      <c r="AE361">
        <f t="shared" si="74"/>
        <v>1.0260780445576898</v>
      </c>
    </row>
    <row r="362" spans="1:31" x14ac:dyDescent="0.25">
      <c r="A362" s="1">
        <v>42699</v>
      </c>
      <c r="B362">
        <v>28901.15</v>
      </c>
      <c r="C362">
        <v>7339.52</v>
      </c>
      <c r="D362">
        <v>39191.68</v>
      </c>
      <c r="E362">
        <v>44518.41</v>
      </c>
      <c r="F362">
        <v>7992.01</v>
      </c>
      <c r="G362" s="1">
        <f t="shared" si="65"/>
        <v>42699</v>
      </c>
      <c r="H362">
        <f t="shared" si="66"/>
        <v>1.0226929725387786</v>
      </c>
      <c r="I362">
        <f t="shared" si="67"/>
        <v>0.99644839308794297</v>
      </c>
      <c r="J362">
        <f t="shared" si="68"/>
        <v>1.0153703222490251</v>
      </c>
      <c r="K362">
        <f t="shared" si="69"/>
        <v>1.0227273197177706</v>
      </c>
      <c r="L362">
        <f t="shared" si="70"/>
        <v>0.98961230327270033</v>
      </c>
      <c r="M362" s="8">
        <f t="shared" si="71"/>
        <v>1.0093702621732434</v>
      </c>
      <c r="N362" s="10">
        <f t="shared" si="72"/>
        <v>9.3266335956946073E-3</v>
      </c>
      <c r="O362" s="8">
        <f t="shared" si="75"/>
        <v>2.425546322514929E-2</v>
      </c>
      <c r="P362" s="10">
        <f t="shared" si="76"/>
        <v>-2.9840329078871308E-2</v>
      </c>
      <c r="Q362" s="8">
        <f t="shared" si="77"/>
        <v>0</v>
      </c>
      <c r="T362" s="8">
        <f t="shared" si="81"/>
        <v>2.4239596578492922E-2</v>
      </c>
      <c r="U362" s="8">
        <f>NORMSINV($T$590)*T362</f>
        <v>3.1064292943337148E-2</v>
      </c>
      <c r="V362" s="8">
        <f t="shared" si="78"/>
        <v>0.96893570705666288</v>
      </c>
      <c r="W362" s="8">
        <f t="shared" si="79"/>
        <v>0</v>
      </c>
      <c r="Z362">
        <f t="shared" si="73"/>
        <v>9.3266335956946073E-3</v>
      </c>
      <c r="AA362">
        <f>PERCENTILE(M162:M361,1-$AD$591)</f>
        <v>0.93982023408825821</v>
      </c>
      <c r="AB362">
        <f t="shared" si="80"/>
        <v>0</v>
      </c>
      <c r="AE362">
        <f t="shared" si="74"/>
        <v>1.0093702621732434</v>
      </c>
    </row>
    <row r="363" spans="1:31" x14ac:dyDescent="0.25">
      <c r="A363" s="1">
        <v>42706</v>
      </c>
      <c r="B363">
        <v>29163.97</v>
      </c>
      <c r="C363">
        <v>7011.34</v>
      </c>
      <c r="D363">
        <v>38465.230000000003</v>
      </c>
      <c r="E363">
        <v>45331.05</v>
      </c>
      <c r="F363">
        <v>7996.26</v>
      </c>
      <c r="G363" s="1">
        <f t="shared" si="65"/>
        <v>42706</v>
      </c>
      <c r="H363">
        <f t="shared" si="66"/>
        <v>1.0090937557848043</v>
      </c>
      <c r="I363">
        <f t="shared" si="67"/>
        <v>0.95528590425531912</v>
      </c>
      <c r="J363">
        <f t="shared" si="68"/>
        <v>0.98146417811127262</v>
      </c>
      <c r="K363">
        <f t="shared" si="69"/>
        <v>1.0182540212015658</v>
      </c>
      <c r="L363">
        <f t="shared" si="70"/>
        <v>1.0005317811163901</v>
      </c>
      <c r="M363" s="8">
        <f t="shared" si="71"/>
        <v>0.99292592809387037</v>
      </c>
      <c r="N363" s="10">
        <f t="shared" si="72"/>
        <v>-7.0992117838217595E-3</v>
      </c>
      <c r="O363" s="8">
        <f t="shared" si="75"/>
        <v>2.4221690603704691E-2</v>
      </c>
      <c r="P363" s="10">
        <f t="shared" si="76"/>
        <v>-2.9796229122703948E-2</v>
      </c>
      <c r="Q363" s="8">
        <f t="shared" si="77"/>
        <v>0</v>
      </c>
      <c r="T363" s="8">
        <f t="shared" si="81"/>
        <v>2.4205676797676785E-2</v>
      </c>
      <c r="U363" s="8">
        <f>NORMSINV($T$590)*T363</f>
        <v>3.1020822995129298E-2</v>
      </c>
      <c r="V363" s="8">
        <f t="shared" si="78"/>
        <v>0.96897917700487068</v>
      </c>
      <c r="W363" s="8">
        <f t="shared" si="79"/>
        <v>0</v>
      </c>
      <c r="Z363">
        <f t="shared" si="73"/>
        <v>-7.0992117838217595E-3</v>
      </c>
      <c r="AA363">
        <f>PERCENTILE(M163:M362,1-$AD$591)</f>
        <v>0.93982023408825821</v>
      </c>
      <c r="AB363">
        <f t="shared" si="80"/>
        <v>0</v>
      </c>
      <c r="AE363">
        <f t="shared" si="74"/>
        <v>0.99292592809387037</v>
      </c>
    </row>
    <row r="364" spans="1:31" x14ac:dyDescent="0.25">
      <c r="A364" s="1">
        <v>42713</v>
      </c>
      <c r="B364">
        <v>30362.26</v>
      </c>
      <c r="C364">
        <v>7264.02</v>
      </c>
      <c r="D364">
        <v>40487.17</v>
      </c>
      <c r="E364">
        <v>46865.47</v>
      </c>
      <c r="F364">
        <v>8105.63</v>
      </c>
      <c r="G364" s="1">
        <f t="shared" si="65"/>
        <v>42713</v>
      </c>
      <c r="H364">
        <f t="shared" si="66"/>
        <v>1.0410880274530525</v>
      </c>
      <c r="I364">
        <f t="shared" si="67"/>
        <v>1.0360387600658363</v>
      </c>
      <c r="J364">
        <f t="shared" si="68"/>
        <v>1.0525653947734095</v>
      </c>
      <c r="K364">
        <f t="shared" si="69"/>
        <v>1.0338492049048058</v>
      </c>
      <c r="L364">
        <f t="shared" si="70"/>
        <v>1.0136776442987097</v>
      </c>
      <c r="M364" s="8">
        <f t="shared" si="71"/>
        <v>1.0354438062991629</v>
      </c>
      <c r="N364" s="10">
        <f t="shared" si="72"/>
        <v>3.4830133166268484E-2</v>
      </c>
      <c r="O364" s="8">
        <f t="shared" si="75"/>
        <v>2.4229023006608896E-2</v>
      </c>
      <c r="P364" s="10">
        <f t="shared" si="76"/>
        <v>-2.9805803605201631E-2</v>
      </c>
      <c r="Q364" s="8">
        <f t="shared" si="77"/>
        <v>0</v>
      </c>
      <c r="T364" s="8">
        <f t="shared" si="81"/>
        <v>2.421374491316465E-2</v>
      </c>
      <c r="U364" s="8">
        <f>NORMSINV($T$590)*T364</f>
        <v>3.1031162701163767E-2</v>
      </c>
      <c r="V364" s="8">
        <f t="shared" si="78"/>
        <v>0.96896883729883621</v>
      </c>
      <c r="W364" s="8">
        <f t="shared" si="79"/>
        <v>0</v>
      </c>
      <c r="Z364">
        <f t="shared" si="73"/>
        <v>3.4830133166268484E-2</v>
      </c>
      <c r="AA364">
        <f>PERCENTILE(M164:M363,1-$AD$591)</f>
        <v>0.93982023408825821</v>
      </c>
      <c r="AB364">
        <f t="shared" si="80"/>
        <v>0</v>
      </c>
      <c r="AE364">
        <f t="shared" si="74"/>
        <v>1.0354438062991629</v>
      </c>
    </row>
    <row r="365" spans="1:31" x14ac:dyDescent="0.25">
      <c r="A365" s="1">
        <v>42720</v>
      </c>
      <c r="B365">
        <v>30896.74</v>
      </c>
      <c r="C365">
        <v>7625.09</v>
      </c>
      <c r="D365">
        <v>40947.25</v>
      </c>
      <c r="E365">
        <v>48667.41</v>
      </c>
      <c r="F365">
        <v>7899.62</v>
      </c>
      <c r="G365" s="1">
        <f t="shared" si="65"/>
        <v>42720</v>
      </c>
      <c r="H365">
        <f t="shared" si="66"/>
        <v>1.0176034326825474</v>
      </c>
      <c r="I365">
        <f t="shared" si="67"/>
        <v>1.0497066362702745</v>
      </c>
      <c r="J365">
        <f t="shared" si="68"/>
        <v>1.0113635998762078</v>
      </c>
      <c r="K365">
        <f t="shared" si="69"/>
        <v>1.0384492036460959</v>
      </c>
      <c r="L365">
        <f t="shared" si="70"/>
        <v>0.97458433212470841</v>
      </c>
      <c r="M365" s="8">
        <f t="shared" si="71"/>
        <v>1.0183414409199667</v>
      </c>
      <c r="N365" s="10">
        <f t="shared" si="72"/>
        <v>1.8175265547290619E-2</v>
      </c>
      <c r="O365" s="8">
        <f t="shared" si="75"/>
        <v>2.4191620865565526E-2</v>
      </c>
      <c r="P365" s="10">
        <f t="shared" si="76"/>
        <v>-2.9756965314917019E-2</v>
      </c>
      <c r="Q365" s="8">
        <f t="shared" si="77"/>
        <v>0</v>
      </c>
      <c r="T365" s="8">
        <f t="shared" si="81"/>
        <v>2.4181038747219351E-2</v>
      </c>
      <c r="U365" s="8">
        <f>NORMSINV($T$590)*T365</f>
        <v>3.0989248062993607E-2</v>
      </c>
      <c r="V365" s="8">
        <f t="shared" si="78"/>
        <v>0.96901075193700636</v>
      </c>
      <c r="W365" s="8">
        <f t="shared" si="79"/>
        <v>0</v>
      </c>
      <c r="Z365">
        <f t="shared" si="73"/>
        <v>1.8175265547290619E-2</v>
      </c>
      <c r="AA365">
        <f>PERCENTILE(M165:M364,1-$AD$591)</f>
        <v>0.93982023408825821</v>
      </c>
      <c r="AB365">
        <f t="shared" si="80"/>
        <v>0</v>
      </c>
      <c r="AE365">
        <f t="shared" si="74"/>
        <v>1.0183414409199667</v>
      </c>
    </row>
    <row r="366" spans="1:31" x14ac:dyDescent="0.25">
      <c r="A366" s="1">
        <v>42727</v>
      </c>
      <c r="B366">
        <v>30913.98</v>
      </c>
      <c r="C366">
        <v>7912.9</v>
      </c>
      <c r="D366">
        <v>41782.660000000003</v>
      </c>
      <c r="E366">
        <v>49444.51</v>
      </c>
      <c r="F366">
        <v>8055.72</v>
      </c>
      <c r="G366" s="1">
        <f t="shared" si="65"/>
        <v>42727</v>
      </c>
      <c r="H366">
        <f t="shared" si="66"/>
        <v>1.0005579876711912</v>
      </c>
      <c r="I366">
        <f t="shared" si="67"/>
        <v>1.0377451282542238</v>
      </c>
      <c r="J366">
        <f t="shared" si="68"/>
        <v>1.0204021027053101</v>
      </c>
      <c r="K366">
        <f t="shared" si="69"/>
        <v>1.015967564331038</v>
      </c>
      <c r="L366">
        <f t="shared" si="70"/>
        <v>1.0197604441732642</v>
      </c>
      <c r="M366" s="8">
        <f t="shared" si="71"/>
        <v>1.0188866454270054</v>
      </c>
      <c r="N366" s="10">
        <f t="shared" si="72"/>
        <v>1.8710507058742866E-2</v>
      </c>
      <c r="O366" s="8">
        <f t="shared" si="75"/>
        <v>2.4216967247529277E-2</v>
      </c>
      <c r="P366" s="10">
        <f t="shared" si="76"/>
        <v>-2.9790061501685876E-2</v>
      </c>
      <c r="Q366" s="8">
        <f t="shared" si="77"/>
        <v>0</v>
      </c>
      <c r="T366" s="8">
        <f t="shared" si="81"/>
        <v>2.4205878824552843E-2</v>
      </c>
      <c r="U366" s="8">
        <f>NORMSINV($T$590)*T366</f>
        <v>3.1021081902988593E-2</v>
      </c>
      <c r="V366" s="8">
        <f t="shared" si="78"/>
        <v>0.96897891809701142</v>
      </c>
      <c r="W366" s="8">
        <f t="shared" si="79"/>
        <v>0</v>
      </c>
      <c r="Z366">
        <f t="shared" si="73"/>
        <v>1.8710507058742866E-2</v>
      </c>
      <c r="AA366">
        <f>PERCENTILE(M166:M365,1-$AD$591)</f>
        <v>0.93982023408825821</v>
      </c>
      <c r="AB366">
        <f t="shared" si="80"/>
        <v>0</v>
      </c>
      <c r="AE366">
        <f t="shared" si="74"/>
        <v>1.0188866454270054</v>
      </c>
    </row>
    <row r="367" spans="1:31" x14ac:dyDescent="0.25">
      <c r="A367" s="1">
        <v>42734</v>
      </c>
      <c r="B367">
        <v>31276.05</v>
      </c>
      <c r="C367">
        <v>7972.7</v>
      </c>
      <c r="D367">
        <v>41988.49</v>
      </c>
      <c r="E367">
        <v>49812.59</v>
      </c>
      <c r="F367">
        <v>8166.16</v>
      </c>
      <c r="G367" s="1">
        <f t="shared" si="65"/>
        <v>42734</v>
      </c>
      <c r="H367">
        <f t="shared" si="66"/>
        <v>1.0117121768209723</v>
      </c>
      <c r="I367">
        <f t="shared" si="67"/>
        <v>1.0075572798847452</v>
      </c>
      <c r="J367">
        <f t="shared" si="68"/>
        <v>1.0049262062300484</v>
      </c>
      <c r="K367">
        <f t="shared" si="69"/>
        <v>1.0074443047367645</v>
      </c>
      <c r="L367">
        <f t="shared" si="70"/>
        <v>1.0137095132402814</v>
      </c>
      <c r="M367" s="8">
        <f t="shared" si="71"/>
        <v>1.0090698961825622</v>
      </c>
      <c r="N367" s="10">
        <f t="shared" si="72"/>
        <v>9.0290117002373455E-3</v>
      </c>
      <c r="O367" s="8">
        <f t="shared" si="75"/>
        <v>2.4241787929809414E-2</v>
      </c>
      <c r="P367" s="10">
        <f t="shared" si="76"/>
        <v>-2.9822471875602843E-2</v>
      </c>
      <c r="Q367" s="8">
        <f t="shared" si="77"/>
        <v>0</v>
      </c>
      <c r="T367" s="8">
        <f t="shared" si="81"/>
        <v>2.4230565949083491E-2</v>
      </c>
      <c r="U367" s="8">
        <f>NORMSINV($T$590)*T367</f>
        <v>3.105271972607964E-2</v>
      </c>
      <c r="V367" s="8">
        <f t="shared" si="78"/>
        <v>0.96894728027392041</v>
      </c>
      <c r="W367" s="8">
        <f t="shared" si="79"/>
        <v>0</v>
      </c>
      <c r="Z367">
        <f t="shared" si="73"/>
        <v>9.0290117002373455E-3</v>
      </c>
      <c r="AA367">
        <f>PERCENTILE(M167:M366,1-$AD$591)</f>
        <v>0.93982023408825821</v>
      </c>
      <c r="AB367">
        <f t="shared" si="80"/>
        <v>0</v>
      </c>
      <c r="AE367">
        <f t="shared" si="74"/>
        <v>1.0090698961825622</v>
      </c>
    </row>
    <row r="368" spans="1:31" x14ac:dyDescent="0.25">
      <c r="A368" s="1">
        <v>42741</v>
      </c>
      <c r="B368">
        <v>30905.360000000001</v>
      </c>
      <c r="C368">
        <v>7879.25</v>
      </c>
      <c r="D368">
        <v>41225.72</v>
      </c>
      <c r="E368">
        <v>49863.71</v>
      </c>
      <c r="F368">
        <v>8143.86</v>
      </c>
      <c r="G368" s="1">
        <f t="shared" si="65"/>
        <v>42741</v>
      </c>
      <c r="H368">
        <f t="shared" si="66"/>
        <v>0.9881477999939251</v>
      </c>
      <c r="I368">
        <f t="shared" si="67"/>
        <v>0.98827875123860176</v>
      </c>
      <c r="J368">
        <f t="shared" si="68"/>
        <v>0.9818338311284831</v>
      </c>
      <c r="K368">
        <f t="shared" si="69"/>
        <v>1.0010262465774216</v>
      </c>
      <c r="L368">
        <f t="shared" si="70"/>
        <v>0.99726921833517834</v>
      </c>
      <c r="M368" s="8">
        <f t="shared" si="71"/>
        <v>0.99131116945472186</v>
      </c>
      <c r="N368" s="10">
        <f t="shared" si="72"/>
        <v>-8.7267985249492117E-3</v>
      </c>
      <c r="O368" s="8">
        <f t="shared" si="75"/>
        <v>2.4245580760377753E-2</v>
      </c>
      <c r="P368" s="10">
        <f t="shared" si="76"/>
        <v>-2.9827424535742619E-2</v>
      </c>
      <c r="Q368" s="8">
        <f t="shared" si="77"/>
        <v>0</v>
      </c>
      <c r="T368" s="8">
        <f t="shared" si="81"/>
        <v>2.4234148634308554E-2</v>
      </c>
      <c r="U368" s="8">
        <f>NORMSINV($T$590)*T368</f>
        <v>3.1057311121938672E-2</v>
      </c>
      <c r="V368" s="8">
        <f t="shared" si="78"/>
        <v>0.96894268887806134</v>
      </c>
      <c r="W368" s="8">
        <f t="shared" si="79"/>
        <v>0</v>
      </c>
      <c r="Z368">
        <f t="shared" si="73"/>
        <v>-8.7267985249492117E-3</v>
      </c>
      <c r="AA368">
        <f>PERCENTILE(M168:M367,1-$AD$591)</f>
        <v>0.93982023408825821</v>
      </c>
      <c r="AB368">
        <f t="shared" si="80"/>
        <v>0</v>
      </c>
      <c r="AE368">
        <f t="shared" si="74"/>
        <v>0.99131116945472186</v>
      </c>
    </row>
    <row r="369" spans="1:31" x14ac:dyDescent="0.25">
      <c r="A369" s="1">
        <v>42748</v>
      </c>
      <c r="B369">
        <v>32577.79</v>
      </c>
      <c r="C369">
        <v>8114.74</v>
      </c>
      <c r="D369">
        <v>41516.300000000003</v>
      </c>
      <c r="E369">
        <v>49940.39</v>
      </c>
      <c r="F369">
        <v>8290.41</v>
      </c>
      <c r="G369" s="1">
        <f t="shared" si="65"/>
        <v>42748</v>
      </c>
      <c r="H369">
        <f t="shared" si="66"/>
        <v>1.0541145613576415</v>
      </c>
      <c r="I369">
        <f t="shared" si="67"/>
        <v>1.0298873623758606</v>
      </c>
      <c r="J369">
        <f t="shared" si="68"/>
        <v>1.0070485124335002</v>
      </c>
      <c r="K369">
        <f t="shared" si="69"/>
        <v>1.0015377917126504</v>
      </c>
      <c r="L369">
        <f t="shared" si="70"/>
        <v>1.0179951521759951</v>
      </c>
      <c r="M369" s="8">
        <f t="shared" si="71"/>
        <v>1.0221166760111295</v>
      </c>
      <c r="N369" s="10">
        <f t="shared" si="72"/>
        <v>2.1875649659705766E-2</v>
      </c>
      <c r="O369" s="8">
        <f t="shared" si="75"/>
        <v>2.4200011409577723E-2</v>
      </c>
      <c r="P369" s="10">
        <f t="shared" si="76"/>
        <v>-2.9767921245791834E-2</v>
      </c>
      <c r="Q369" s="8">
        <f t="shared" si="77"/>
        <v>0</v>
      </c>
      <c r="T369" s="8">
        <f t="shared" si="81"/>
        <v>2.4188900071505603E-2</v>
      </c>
      <c r="U369" s="8">
        <f>NORMSINV($T$590)*T369</f>
        <v>3.0999322755439908E-2</v>
      </c>
      <c r="V369" s="8">
        <f t="shared" si="78"/>
        <v>0.96900067724456007</v>
      </c>
      <c r="W369" s="8">
        <f t="shared" si="79"/>
        <v>0</v>
      </c>
      <c r="Z369">
        <f t="shared" si="73"/>
        <v>2.1875649659705766E-2</v>
      </c>
      <c r="AA369">
        <f>PERCENTILE(M169:M368,1-$AD$591)</f>
        <v>0.93982023408825821</v>
      </c>
      <c r="AB369">
        <f t="shared" si="80"/>
        <v>0</v>
      </c>
      <c r="AE369">
        <f t="shared" si="74"/>
        <v>1.0221166760111295</v>
      </c>
    </row>
    <row r="370" spans="1:31" x14ac:dyDescent="0.25">
      <c r="A370" s="1">
        <v>42755</v>
      </c>
      <c r="B370">
        <v>32922.620000000003</v>
      </c>
      <c r="C370">
        <v>8525.89</v>
      </c>
      <c r="D370">
        <v>41177.29</v>
      </c>
      <c r="E370">
        <v>49194.02</v>
      </c>
      <c r="F370">
        <v>8030.24</v>
      </c>
      <c r="G370" s="1">
        <f t="shared" si="65"/>
        <v>42755</v>
      </c>
      <c r="H370">
        <f t="shared" si="66"/>
        <v>1.0105848186755455</v>
      </c>
      <c r="I370">
        <f t="shared" si="67"/>
        <v>1.0506670577245851</v>
      </c>
      <c r="J370">
        <f t="shared" si="68"/>
        <v>0.99183429159149539</v>
      </c>
      <c r="K370">
        <f t="shared" si="69"/>
        <v>0.9850547823114717</v>
      </c>
      <c r="L370">
        <f t="shared" si="70"/>
        <v>0.96861795737484635</v>
      </c>
      <c r="M370" s="8">
        <f t="shared" si="71"/>
        <v>1.001351781535589</v>
      </c>
      <c r="N370" s="10">
        <f t="shared" si="72"/>
        <v>1.3508687014713028E-3</v>
      </c>
      <c r="O370" s="8">
        <f t="shared" si="75"/>
        <v>2.4238547649345379E-2</v>
      </c>
      <c r="P370" s="10">
        <f t="shared" si="76"/>
        <v>-2.9818240744159223E-2</v>
      </c>
      <c r="Q370" s="8">
        <f t="shared" si="77"/>
        <v>0</v>
      </c>
      <c r="T370" s="8">
        <f t="shared" si="81"/>
        <v>2.4227094064224436E-2</v>
      </c>
      <c r="U370" s="8">
        <f>NORMSINV($T$590)*T370</f>
        <v>3.1048270326603126E-2</v>
      </c>
      <c r="V370" s="8">
        <f t="shared" si="78"/>
        <v>0.96895172967339682</v>
      </c>
      <c r="W370" s="8">
        <f t="shared" si="79"/>
        <v>0</v>
      </c>
      <c r="Z370">
        <f t="shared" si="73"/>
        <v>1.3508687014713028E-3</v>
      </c>
      <c r="AA370">
        <f>PERCENTILE(M170:M369,1-$AD$591)</f>
        <v>0.93982023408825821</v>
      </c>
      <c r="AB370">
        <f t="shared" si="80"/>
        <v>0</v>
      </c>
      <c r="AE370">
        <f t="shared" si="74"/>
        <v>1.001351781535589</v>
      </c>
    </row>
    <row r="371" spans="1:31" x14ac:dyDescent="0.25">
      <c r="A371" s="1">
        <v>42762</v>
      </c>
      <c r="B371">
        <v>32215.72</v>
      </c>
      <c r="C371">
        <v>8481.0400000000009</v>
      </c>
      <c r="D371">
        <v>41479.980000000003</v>
      </c>
      <c r="E371">
        <v>48284.07</v>
      </c>
      <c r="F371">
        <v>7910.24</v>
      </c>
      <c r="G371" s="1">
        <f t="shared" si="65"/>
        <v>42762</v>
      </c>
      <c r="H371">
        <f t="shared" si="66"/>
        <v>0.97852844032461572</v>
      </c>
      <c r="I371">
        <f t="shared" si="67"/>
        <v>0.99473955211713982</v>
      </c>
      <c r="J371">
        <f t="shared" si="68"/>
        <v>1.007350896574301</v>
      </c>
      <c r="K371">
        <f t="shared" si="69"/>
        <v>0.98150283306792174</v>
      </c>
      <c r="L371">
        <f t="shared" si="70"/>
        <v>0.98505648648110145</v>
      </c>
      <c r="M371" s="8">
        <f t="shared" si="71"/>
        <v>0.98943564171301601</v>
      </c>
      <c r="N371" s="10">
        <f t="shared" si="72"/>
        <v>-1.0620557274580293E-2</v>
      </c>
      <c r="O371" s="8">
        <f t="shared" si="75"/>
        <v>2.4221991205856903E-2</v>
      </c>
      <c r="P371" s="10">
        <f t="shared" si="76"/>
        <v>-2.9796621641000227E-2</v>
      </c>
      <c r="Q371" s="8">
        <f t="shared" si="77"/>
        <v>0</v>
      </c>
      <c r="T371" s="8">
        <f t="shared" si="81"/>
        <v>2.4209962896501108E-2</v>
      </c>
      <c r="U371" s="8">
        <f>NORMSINV($T$590)*T371</f>
        <v>3.1026315851787688E-2</v>
      </c>
      <c r="V371" s="8">
        <f t="shared" si="78"/>
        <v>0.96897368414821228</v>
      </c>
      <c r="W371" s="8">
        <f t="shared" si="79"/>
        <v>0</v>
      </c>
      <c r="Z371">
        <f t="shared" si="73"/>
        <v>-1.0620557274580293E-2</v>
      </c>
      <c r="AA371">
        <f>PERCENTILE(M171:M370,1-$AD$591)</f>
        <v>0.93982023408825821</v>
      </c>
      <c r="AB371">
        <f t="shared" si="80"/>
        <v>0</v>
      </c>
      <c r="AE371">
        <f t="shared" si="74"/>
        <v>0.98943564171301601</v>
      </c>
    </row>
    <row r="372" spans="1:31" x14ac:dyDescent="0.25">
      <c r="A372" s="1">
        <v>42769</v>
      </c>
      <c r="B372">
        <v>32577.79</v>
      </c>
      <c r="C372">
        <v>8548.32</v>
      </c>
      <c r="D372">
        <v>41419.440000000002</v>
      </c>
      <c r="E372">
        <v>48207.37</v>
      </c>
      <c r="F372">
        <v>8030.24</v>
      </c>
      <c r="G372" s="1">
        <f t="shared" si="65"/>
        <v>42769</v>
      </c>
      <c r="H372">
        <f t="shared" si="66"/>
        <v>1.0112389231095875</v>
      </c>
      <c r="I372">
        <f t="shared" si="67"/>
        <v>1.0079329893503626</v>
      </c>
      <c r="J372">
        <f t="shared" si="68"/>
        <v>0.9985405007427679</v>
      </c>
      <c r="K372">
        <f t="shared" si="69"/>
        <v>0.99841148436741156</v>
      </c>
      <c r="L372">
        <f t="shared" si="70"/>
        <v>1.0151702097534334</v>
      </c>
      <c r="M372" s="8">
        <f t="shared" si="71"/>
        <v>1.0062588214647126</v>
      </c>
      <c r="N372" s="10">
        <f t="shared" si="72"/>
        <v>6.2393163852153032E-3</v>
      </c>
      <c r="O372" s="8">
        <f t="shared" si="75"/>
        <v>2.4232534328706562E-2</v>
      </c>
      <c r="P372" s="10">
        <f t="shared" si="76"/>
        <v>-2.9810388627601603E-2</v>
      </c>
      <c r="Q372" s="8">
        <f t="shared" si="77"/>
        <v>0</v>
      </c>
      <c r="T372" s="8">
        <f t="shared" si="81"/>
        <v>2.4221575793538574E-2</v>
      </c>
      <c r="U372" s="8">
        <f>NORMSINV($T$590)*T372</f>
        <v>3.104119837816656E-2</v>
      </c>
      <c r="V372" s="8">
        <f t="shared" si="78"/>
        <v>0.96895880162183345</v>
      </c>
      <c r="W372" s="8">
        <f t="shared" si="79"/>
        <v>0</v>
      </c>
      <c r="Z372">
        <f t="shared" si="73"/>
        <v>6.2393163852153032E-3</v>
      </c>
      <c r="AA372">
        <f>PERCENTILE(M172:M371,1-$AD$591)</f>
        <v>0.93982023408825821</v>
      </c>
      <c r="AB372">
        <f t="shared" si="80"/>
        <v>0</v>
      </c>
      <c r="AE372">
        <f t="shared" si="74"/>
        <v>1.0062588214647126</v>
      </c>
    </row>
    <row r="373" spans="1:31" x14ac:dyDescent="0.25">
      <c r="A373" s="1">
        <v>42776</v>
      </c>
      <c r="B373">
        <v>31913.99</v>
      </c>
      <c r="C373">
        <v>8757.64</v>
      </c>
      <c r="D373">
        <v>41189.4</v>
      </c>
      <c r="E373">
        <v>48999.76</v>
      </c>
      <c r="F373">
        <v>8511.2900000000009</v>
      </c>
      <c r="G373" s="1">
        <f t="shared" si="65"/>
        <v>42776</v>
      </c>
      <c r="H373">
        <f t="shared" si="66"/>
        <v>0.97962415498411648</v>
      </c>
      <c r="I373">
        <f t="shared" si="67"/>
        <v>1.0244866827633967</v>
      </c>
      <c r="J373">
        <f t="shared" si="68"/>
        <v>0.99444608618561714</v>
      </c>
      <c r="K373">
        <f t="shared" si="69"/>
        <v>1.016437113246377</v>
      </c>
      <c r="L373">
        <f t="shared" si="70"/>
        <v>1.0599048098188848</v>
      </c>
      <c r="M373" s="8">
        <f t="shared" si="71"/>
        <v>1.0149797693996785</v>
      </c>
      <c r="N373" s="10">
        <f t="shared" si="72"/>
        <v>1.4868680669180635E-2</v>
      </c>
      <c r="O373" s="8">
        <f t="shared" si="75"/>
        <v>2.4158602302487758E-2</v>
      </c>
      <c r="P373" s="10">
        <f t="shared" si="76"/>
        <v>-2.9713852096265925E-2</v>
      </c>
      <c r="Q373" s="8">
        <f t="shared" si="77"/>
        <v>0</v>
      </c>
      <c r="T373" s="8">
        <f t="shared" si="81"/>
        <v>2.4147407823430597E-2</v>
      </c>
      <c r="U373" s="8">
        <f>NORMSINV($T$590)*T373</f>
        <v>3.0946148299961417E-2</v>
      </c>
      <c r="V373" s="8">
        <f t="shared" si="78"/>
        <v>0.96905385170003855</v>
      </c>
      <c r="W373" s="8">
        <f t="shared" si="79"/>
        <v>0</v>
      </c>
      <c r="Z373">
        <f t="shared" si="73"/>
        <v>1.4868680669180635E-2</v>
      </c>
      <c r="AA373">
        <f>PERCENTILE(M173:M372,1-$AD$591)</f>
        <v>0.93982023408825821</v>
      </c>
      <c r="AB373">
        <f t="shared" si="80"/>
        <v>0</v>
      </c>
      <c r="AE373">
        <f t="shared" si="74"/>
        <v>1.0149797693996785</v>
      </c>
    </row>
    <row r="374" spans="1:31" x14ac:dyDescent="0.25">
      <c r="A374" s="1">
        <v>42783</v>
      </c>
      <c r="B374">
        <v>32215.72</v>
      </c>
      <c r="C374">
        <v>8869.77</v>
      </c>
      <c r="D374">
        <v>42642.29</v>
      </c>
      <c r="E374">
        <v>48503.88</v>
      </c>
      <c r="F374">
        <v>8653.59</v>
      </c>
      <c r="G374" s="1">
        <f t="shared" si="65"/>
        <v>42783</v>
      </c>
      <c r="H374">
        <f t="shared" si="66"/>
        <v>1.0094544743543505</v>
      </c>
      <c r="I374">
        <f t="shared" si="67"/>
        <v>1.0128036777031255</v>
      </c>
      <c r="J374">
        <f t="shared" si="68"/>
        <v>1.0352733955823585</v>
      </c>
      <c r="K374">
        <f t="shared" si="69"/>
        <v>0.98987995043241017</v>
      </c>
      <c r="L374">
        <f t="shared" si="70"/>
        <v>1.0167189697448917</v>
      </c>
      <c r="M374" s="8">
        <f t="shared" si="71"/>
        <v>1.0128260935634272</v>
      </c>
      <c r="N374" s="10">
        <f t="shared" si="72"/>
        <v>1.2744535862848247E-2</v>
      </c>
      <c r="O374" s="8">
        <f t="shared" si="75"/>
        <v>2.4146358659450615E-2</v>
      </c>
      <c r="P374" s="10">
        <f t="shared" si="76"/>
        <v>-2.9697865522014231E-2</v>
      </c>
      <c r="Q374" s="8">
        <f t="shared" si="77"/>
        <v>0</v>
      </c>
      <c r="T374" s="8">
        <f t="shared" si="81"/>
        <v>2.4135077917749256E-2</v>
      </c>
      <c r="U374" s="8">
        <f>NORMSINV($T$590)*T374</f>
        <v>3.0930346890032479E-2</v>
      </c>
      <c r="V374" s="8">
        <f t="shared" si="78"/>
        <v>0.96906965310996751</v>
      </c>
      <c r="W374" s="8">
        <f t="shared" si="79"/>
        <v>0</v>
      </c>
      <c r="Z374">
        <f t="shared" si="73"/>
        <v>1.2744535862848247E-2</v>
      </c>
      <c r="AA374">
        <f>PERCENTILE(M174:M373,1-$AD$591)</f>
        <v>0.93982023408825821</v>
      </c>
      <c r="AB374">
        <f t="shared" si="80"/>
        <v>0</v>
      </c>
      <c r="AE374">
        <f t="shared" si="74"/>
        <v>1.0128260935634272</v>
      </c>
    </row>
    <row r="375" spans="1:31" x14ac:dyDescent="0.25">
      <c r="A375" s="1">
        <v>42790</v>
      </c>
      <c r="B375">
        <v>32879.51</v>
      </c>
      <c r="C375">
        <v>8645.5</v>
      </c>
      <c r="D375">
        <v>42509.11</v>
      </c>
      <c r="E375">
        <v>48805.5</v>
      </c>
      <c r="F375">
        <v>8556.9500000000007</v>
      </c>
      <c r="G375" s="1">
        <f t="shared" si="65"/>
        <v>42790</v>
      </c>
      <c r="H375">
        <f t="shared" si="66"/>
        <v>1.0206045371638444</v>
      </c>
      <c r="I375">
        <f t="shared" si="67"/>
        <v>0.97471524064321846</v>
      </c>
      <c r="J375">
        <f t="shared" si="68"/>
        <v>0.99687680938336098</v>
      </c>
      <c r="K375">
        <f t="shared" si="69"/>
        <v>1.0062184715944376</v>
      </c>
      <c r="L375">
        <f t="shared" si="70"/>
        <v>0.98883238054957545</v>
      </c>
      <c r="M375" s="8">
        <f t="shared" si="71"/>
        <v>0.99744948786688747</v>
      </c>
      <c r="N375" s="10">
        <f t="shared" si="72"/>
        <v>-2.5537702302396701E-3</v>
      </c>
      <c r="O375" s="8">
        <f t="shared" si="75"/>
        <v>2.4155445166521208E-2</v>
      </c>
      <c r="P375" s="10">
        <f t="shared" si="76"/>
        <v>-2.9709729796716874E-2</v>
      </c>
      <c r="Q375" s="8">
        <f t="shared" si="77"/>
        <v>0</v>
      </c>
      <c r="T375" s="8">
        <f t="shared" si="81"/>
        <v>2.4143485465655673E-2</v>
      </c>
      <c r="U375" s="8">
        <f>NORMSINV($T$590)*T375</f>
        <v>3.0941121596214337E-2</v>
      </c>
      <c r="V375" s="8">
        <f t="shared" si="78"/>
        <v>0.96905887840378568</v>
      </c>
      <c r="W375" s="8">
        <f t="shared" si="79"/>
        <v>0</v>
      </c>
      <c r="Z375">
        <f t="shared" si="73"/>
        <v>-2.5537702302396701E-3</v>
      </c>
      <c r="AA375">
        <f>PERCENTILE(M175:M374,1-$AD$591)</f>
        <v>0.93982023408825821</v>
      </c>
      <c r="AB375">
        <f t="shared" si="80"/>
        <v>0</v>
      </c>
      <c r="AE375">
        <f t="shared" si="74"/>
        <v>0.99744948786688747</v>
      </c>
    </row>
    <row r="376" spans="1:31" x14ac:dyDescent="0.25">
      <c r="A376" s="1">
        <v>42797</v>
      </c>
      <c r="B376">
        <v>33508.83</v>
      </c>
      <c r="C376">
        <v>8664.19</v>
      </c>
      <c r="D376">
        <v>42727.040000000001</v>
      </c>
      <c r="E376">
        <v>49153.120000000003</v>
      </c>
      <c r="F376">
        <v>8876.59</v>
      </c>
      <c r="G376" s="1">
        <f t="shared" si="65"/>
        <v>42797</v>
      </c>
      <c r="H376">
        <f t="shared" si="66"/>
        <v>1.0191401879164257</v>
      </c>
      <c r="I376">
        <f t="shared" si="67"/>
        <v>1.0021618182869703</v>
      </c>
      <c r="J376">
        <f t="shared" si="68"/>
        <v>1.0051266657899918</v>
      </c>
      <c r="K376">
        <f t="shared" si="69"/>
        <v>1.0071225579084324</v>
      </c>
      <c r="L376">
        <f t="shared" si="70"/>
        <v>1.0373544311933574</v>
      </c>
      <c r="M376" s="8">
        <f t="shared" si="71"/>
        <v>1.0141811322190355</v>
      </c>
      <c r="N376" s="10">
        <f t="shared" si="72"/>
        <v>1.4081520596025675E-2</v>
      </c>
      <c r="O376" s="8">
        <f t="shared" si="75"/>
        <v>2.402296820041791E-2</v>
      </c>
      <c r="P376" s="10">
        <f t="shared" si="76"/>
        <v>-2.9536762468391334E-2</v>
      </c>
      <c r="Q376" s="8">
        <f t="shared" si="77"/>
        <v>0</v>
      </c>
      <c r="T376" s="8">
        <f t="shared" si="81"/>
        <v>2.4007757296004819E-2</v>
      </c>
      <c r="U376" s="8">
        <f>NORMSINV($T$590)*T376</f>
        <v>3.0767178947909781E-2</v>
      </c>
      <c r="V376" s="8">
        <f t="shared" si="78"/>
        <v>0.96923282105209019</v>
      </c>
      <c r="W376" s="8">
        <f t="shared" si="79"/>
        <v>0</v>
      </c>
      <c r="Z376">
        <f t="shared" si="73"/>
        <v>1.4081520596025675E-2</v>
      </c>
      <c r="AA376">
        <f>PERCENTILE(M176:M375,1-$AD$591)</f>
        <v>0.93982023408825821</v>
      </c>
      <c r="AB376">
        <f t="shared" si="80"/>
        <v>0</v>
      </c>
      <c r="AE376">
        <f t="shared" si="74"/>
        <v>1.0141811322190355</v>
      </c>
    </row>
    <row r="377" spans="1:31" x14ac:dyDescent="0.25">
      <c r="A377" s="1">
        <v>42804</v>
      </c>
      <c r="B377">
        <v>33862.28</v>
      </c>
      <c r="C377">
        <v>8716.52</v>
      </c>
      <c r="D377">
        <v>42944.98</v>
      </c>
      <c r="E377">
        <v>48324.95</v>
      </c>
      <c r="F377">
        <v>8733.23</v>
      </c>
      <c r="G377" s="1">
        <f t="shared" si="65"/>
        <v>42804</v>
      </c>
      <c r="H377">
        <f t="shared" si="66"/>
        <v>1.0105479660137342</v>
      </c>
      <c r="I377">
        <f t="shared" si="67"/>
        <v>1.0060398029129094</v>
      </c>
      <c r="J377">
        <f t="shared" si="68"/>
        <v>1.0051007511870704</v>
      </c>
      <c r="K377">
        <f t="shared" si="69"/>
        <v>0.98315122214012041</v>
      </c>
      <c r="L377">
        <f t="shared" si="70"/>
        <v>0.98384965397748458</v>
      </c>
      <c r="M377" s="8">
        <f t="shared" si="71"/>
        <v>0.99773787924626389</v>
      </c>
      <c r="N377" s="10">
        <f t="shared" si="72"/>
        <v>-2.2646832140140907E-3</v>
      </c>
      <c r="O377" s="8">
        <f t="shared" si="75"/>
        <v>2.3912113901466619E-2</v>
      </c>
      <c r="P377" s="10">
        <f t="shared" si="76"/>
        <v>-2.9392040063062171E-2</v>
      </c>
      <c r="Q377" s="8">
        <f t="shared" si="77"/>
        <v>0</v>
      </c>
      <c r="T377" s="8">
        <f t="shared" si="81"/>
        <v>2.3893427486358587E-2</v>
      </c>
      <c r="U377" s="8">
        <f>NORMSINV($T$590)*T377</f>
        <v>3.0620659401369238E-2</v>
      </c>
      <c r="V377" s="8">
        <f t="shared" si="78"/>
        <v>0.96937934059863073</v>
      </c>
      <c r="W377" s="8">
        <f t="shared" si="79"/>
        <v>0</v>
      </c>
      <c r="Z377">
        <f t="shared" si="73"/>
        <v>-2.2646832140140907E-3</v>
      </c>
      <c r="AA377">
        <f>PERCENTILE(M177:M376,1-$AD$591)</f>
        <v>0.93982023408825821</v>
      </c>
      <c r="AB377">
        <f t="shared" si="80"/>
        <v>0</v>
      </c>
      <c r="AE377">
        <f t="shared" si="74"/>
        <v>0.99773787924626389</v>
      </c>
    </row>
    <row r="378" spans="1:31" x14ac:dyDescent="0.25">
      <c r="A378" s="1">
        <v>42811</v>
      </c>
      <c r="B378">
        <v>34741.589999999997</v>
      </c>
      <c r="C378">
        <v>8880.98</v>
      </c>
      <c r="D378">
        <v>42969.19</v>
      </c>
      <c r="E378">
        <v>48422.09</v>
      </c>
      <c r="F378">
        <v>8772.52</v>
      </c>
      <c r="G378" s="1">
        <f t="shared" si="65"/>
        <v>42811</v>
      </c>
      <c r="H378">
        <f t="shared" si="66"/>
        <v>1.0259672414261531</v>
      </c>
      <c r="I378">
        <f t="shared" si="67"/>
        <v>1.0188676214819674</v>
      </c>
      <c r="J378">
        <f t="shared" si="68"/>
        <v>1.0005637445866782</v>
      </c>
      <c r="K378">
        <f t="shared" si="69"/>
        <v>1.0020101417590705</v>
      </c>
      <c r="L378">
        <f t="shared" si="70"/>
        <v>1.0044989081931885</v>
      </c>
      <c r="M378" s="8">
        <f t="shared" si="71"/>
        <v>1.0103815314894116</v>
      </c>
      <c r="N378" s="10">
        <f t="shared" si="72"/>
        <v>1.0328013472020349E-2</v>
      </c>
      <c r="O378" s="8">
        <f t="shared" si="75"/>
        <v>2.3904224732688894E-2</v>
      </c>
      <c r="P378" s="10">
        <f t="shared" si="76"/>
        <v>-2.9381741070881321E-2</v>
      </c>
      <c r="Q378" s="8">
        <f t="shared" si="77"/>
        <v>0</v>
      </c>
      <c r="T378" s="8">
        <f t="shared" si="81"/>
        <v>2.3886250598180607E-2</v>
      </c>
      <c r="U378" s="8">
        <f>NORMSINV($T$590)*T378</f>
        <v>3.061146184908901E-2</v>
      </c>
      <c r="V378" s="8">
        <f t="shared" si="78"/>
        <v>0.96938853815091097</v>
      </c>
      <c r="W378" s="8">
        <f t="shared" si="79"/>
        <v>0</v>
      </c>
      <c r="Z378">
        <f t="shared" si="73"/>
        <v>1.0328013472020349E-2</v>
      </c>
      <c r="AA378">
        <f>PERCENTILE(M178:M377,1-$AD$591)</f>
        <v>0.93982023408825821</v>
      </c>
      <c r="AB378">
        <f t="shared" si="80"/>
        <v>0</v>
      </c>
      <c r="AE378">
        <f t="shared" si="74"/>
        <v>1.0103815314894116</v>
      </c>
    </row>
    <row r="379" spans="1:31" x14ac:dyDescent="0.25">
      <c r="A379" s="1">
        <v>42818</v>
      </c>
      <c r="B379">
        <v>34672.629999999997</v>
      </c>
      <c r="C379">
        <v>9191.2199999999993</v>
      </c>
      <c r="D379">
        <v>43066.05</v>
      </c>
      <c r="E379">
        <v>47872.15</v>
      </c>
      <c r="F379">
        <v>8800.1299999999992</v>
      </c>
      <c r="G379" s="1">
        <f t="shared" si="65"/>
        <v>42818</v>
      </c>
      <c r="H379">
        <f t="shared" si="66"/>
        <v>0.9980150591841076</v>
      </c>
      <c r="I379">
        <f t="shared" si="67"/>
        <v>1.0349330817094509</v>
      </c>
      <c r="J379">
        <f t="shared" si="68"/>
        <v>1.002254173280902</v>
      </c>
      <c r="K379">
        <f t="shared" si="69"/>
        <v>0.98864278679420914</v>
      </c>
      <c r="L379">
        <f t="shared" si="70"/>
        <v>1.0031473282477554</v>
      </c>
      <c r="M379" s="8">
        <f t="shared" si="71"/>
        <v>1.005398485843285</v>
      </c>
      <c r="N379" s="10">
        <f t="shared" si="72"/>
        <v>5.3839662510193073E-3</v>
      </c>
      <c r="O379" s="8">
        <f t="shared" si="75"/>
        <v>2.3891249665085129E-2</v>
      </c>
      <c r="P379" s="10">
        <f t="shared" si="76"/>
        <v>-2.9364802777924939E-2</v>
      </c>
      <c r="Q379" s="8">
        <f t="shared" si="77"/>
        <v>0</v>
      </c>
      <c r="T379" s="8">
        <f t="shared" si="81"/>
        <v>2.3873330220412922E-2</v>
      </c>
      <c r="U379" s="8">
        <f>NORMSINV($T$590)*T379</f>
        <v>3.0594903718733406E-2</v>
      </c>
      <c r="V379" s="8">
        <f t="shared" si="78"/>
        <v>0.96940509628126659</v>
      </c>
      <c r="W379" s="8">
        <f t="shared" si="79"/>
        <v>0</v>
      </c>
      <c r="Z379">
        <f t="shared" si="73"/>
        <v>5.3839662510193073E-3</v>
      </c>
      <c r="AA379">
        <f>PERCENTILE(M179:M378,1-$AD$591)</f>
        <v>0.93982023408825821</v>
      </c>
      <c r="AB379">
        <f t="shared" si="80"/>
        <v>0</v>
      </c>
      <c r="AE379">
        <f t="shared" si="74"/>
        <v>1.005398485843285</v>
      </c>
    </row>
    <row r="380" spans="1:31" x14ac:dyDescent="0.25">
      <c r="A380" s="1">
        <v>42825</v>
      </c>
      <c r="B380">
        <v>35491.599999999999</v>
      </c>
      <c r="C380">
        <v>9299.61</v>
      </c>
      <c r="D380">
        <v>43622.99</v>
      </c>
      <c r="E380">
        <v>49120.480000000003</v>
      </c>
      <c r="F380">
        <v>8985.9599999999991</v>
      </c>
      <c r="G380" s="1">
        <f t="shared" si="65"/>
        <v>42825</v>
      </c>
      <c r="H380">
        <f t="shared" si="66"/>
        <v>1.023620071508853</v>
      </c>
      <c r="I380">
        <f t="shared" si="67"/>
        <v>1.0117927761494123</v>
      </c>
      <c r="J380">
        <f t="shared" si="68"/>
        <v>1.0129322285187519</v>
      </c>
      <c r="K380">
        <f t="shared" si="69"/>
        <v>1.0260763303925142</v>
      </c>
      <c r="L380">
        <f t="shared" si="70"/>
        <v>1.0211167335028004</v>
      </c>
      <c r="M380" s="8">
        <f t="shared" si="71"/>
        <v>1.0191076280144664</v>
      </c>
      <c r="N380" s="10">
        <f t="shared" si="72"/>
        <v>1.8927369874509228E-2</v>
      </c>
      <c r="O380" s="8">
        <f t="shared" si="75"/>
        <v>2.3890836981462403E-2</v>
      </c>
      <c r="P380" s="10">
        <f t="shared" si="76"/>
        <v>-2.936426404313985E-2</v>
      </c>
      <c r="Q380" s="8">
        <f t="shared" si="77"/>
        <v>0</v>
      </c>
      <c r="T380" s="8">
        <f t="shared" si="81"/>
        <v>2.3872517308881045E-2</v>
      </c>
      <c r="U380" s="8">
        <f>NORMSINV($T$590)*T380</f>
        <v>3.0593861930687079E-2</v>
      </c>
      <c r="V380" s="8">
        <f t="shared" si="78"/>
        <v>0.96940613806931297</v>
      </c>
      <c r="W380" s="8">
        <f t="shared" si="79"/>
        <v>0</v>
      </c>
      <c r="Z380">
        <f t="shared" si="73"/>
        <v>1.8927369874509228E-2</v>
      </c>
      <c r="AA380">
        <f>PERCENTILE(M180:M379,1-$AD$591)</f>
        <v>0.93982023408825821</v>
      </c>
      <c r="AB380">
        <f t="shared" si="80"/>
        <v>0</v>
      </c>
      <c r="AE380">
        <f t="shared" si="74"/>
        <v>1.0191076280144664</v>
      </c>
    </row>
    <row r="381" spans="1:31" x14ac:dyDescent="0.25">
      <c r="A381" s="1">
        <v>42832</v>
      </c>
      <c r="B381">
        <v>36077.81</v>
      </c>
      <c r="C381">
        <v>9265.98</v>
      </c>
      <c r="D381">
        <v>43756.17</v>
      </c>
      <c r="E381">
        <v>50762.5</v>
      </c>
      <c r="F381">
        <v>8989.15</v>
      </c>
      <c r="G381" s="1">
        <f t="shared" si="65"/>
        <v>42832</v>
      </c>
      <c r="H381">
        <f t="shared" si="66"/>
        <v>1.0165168659626502</v>
      </c>
      <c r="I381">
        <f t="shared" si="67"/>
        <v>0.99638371931726155</v>
      </c>
      <c r="J381">
        <f t="shared" si="68"/>
        <v>1.0030529773406178</v>
      </c>
      <c r="K381">
        <f t="shared" si="69"/>
        <v>1.0334284192662613</v>
      </c>
      <c r="L381">
        <f t="shared" si="70"/>
        <v>1.0003549982417015</v>
      </c>
      <c r="M381" s="8">
        <f t="shared" si="71"/>
        <v>1.0099473960256984</v>
      </c>
      <c r="N381" s="10">
        <f t="shared" si="72"/>
        <v>9.8982463539212147E-3</v>
      </c>
      <c r="O381" s="8">
        <f t="shared" si="75"/>
        <v>2.3904961490319534E-2</v>
      </c>
      <c r="P381" s="10">
        <f t="shared" si="76"/>
        <v>-2.9382702875667677E-2</v>
      </c>
      <c r="Q381" s="8">
        <f t="shared" si="77"/>
        <v>0</v>
      </c>
      <c r="T381" s="8">
        <f t="shared" si="81"/>
        <v>2.3885672929625092E-2</v>
      </c>
      <c r="U381" s="8">
        <f>NORMSINV($T$590)*T381</f>
        <v>3.0610721537047324E-2</v>
      </c>
      <c r="V381" s="8">
        <f t="shared" si="78"/>
        <v>0.96938927846295264</v>
      </c>
      <c r="W381" s="8">
        <f t="shared" si="79"/>
        <v>0</v>
      </c>
      <c r="Z381">
        <f t="shared" si="73"/>
        <v>9.8982463539212147E-3</v>
      </c>
      <c r="AA381">
        <f>PERCENTILE(M181:M380,1-$AD$591)</f>
        <v>0.93982023408825821</v>
      </c>
      <c r="AB381">
        <f t="shared" si="80"/>
        <v>0</v>
      </c>
      <c r="AE381">
        <f t="shared" si="74"/>
        <v>1.0099473960256984</v>
      </c>
    </row>
    <row r="382" spans="1:31" x14ac:dyDescent="0.25">
      <c r="A382" s="1">
        <v>42839</v>
      </c>
      <c r="B382">
        <v>35965.74</v>
      </c>
      <c r="C382">
        <v>9120.2000000000007</v>
      </c>
      <c r="D382">
        <v>43840.92</v>
      </c>
      <c r="E382">
        <v>49757.61</v>
      </c>
      <c r="F382">
        <v>9061.36</v>
      </c>
      <c r="G382" s="1">
        <f t="shared" si="65"/>
        <v>42839</v>
      </c>
      <c r="H382">
        <f t="shared" si="66"/>
        <v>0.99689365845654154</v>
      </c>
      <c r="I382">
        <f t="shared" si="67"/>
        <v>0.98426717951042431</v>
      </c>
      <c r="J382">
        <f t="shared" si="68"/>
        <v>1.0019368697031756</v>
      </c>
      <c r="K382">
        <f t="shared" si="69"/>
        <v>0.98020408766313716</v>
      </c>
      <c r="L382">
        <f t="shared" si="70"/>
        <v>1.0080330175823076</v>
      </c>
      <c r="M382" s="8">
        <f t="shared" si="71"/>
        <v>0.99426696258311731</v>
      </c>
      <c r="N382" s="10">
        <f t="shared" si="72"/>
        <v>-5.7495343578297924E-3</v>
      </c>
      <c r="O382" s="8">
        <f t="shared" si="75"/>
        <v>2.3806539108501733E-2</v>
      </c>
      <c r="P382" s="10">
        <f t="shared" si="76"/>
        <v>-2.9254221578399929E-2</v>
      </c>
      <c r="Q382" s="8">
        <f t="shared" si="77"/>
        <v>0</v>
      </c>
      <c r="T382" s="8">
        <f t="shared" si="81"/>
        <v>2.3787652475636651E-2</v>
      </c>
      <c r="U382" s="8">
        <f>NORMSINV($T$590)*T382</f>
        <v>3.0485103270783045E-2</v>
      </c>
      <c r="V382" s="8">
        <f t="shared" si="78"/>
        <v>0.96951489672921698</v>
      </c>
      <c r="W382" s="8">
        <f t="shared" si="79"/>
        <v>0</v>
      </c>
      <c r="Z382">
        <f t="shared" si="73"/>
        <v>-5.7495343578297924E-3</v>
      </c>
      <c r="AA382">
        <f>PERCENTILE(M182:M381,1-$AD$591)</f>
        <v>0.93982023408825821</v>
      </c>
      <c r="AB382">
        <f t="shared" si="80"/>
        <v>0</v>
      </c>
      <c r="AE382">
        <f t="shared" si="74"/>
        <v>0.99426696258311731</v>
      </c>
    </row>
    <row r="383" spans="1:31" x14ac:dyDescent="0.25">
      <c r="A383" s="1">
        <v>42846</v>
      </c>
      <c r="B383">
        <v>36125.51</v>
      </c>
      <c r="C383">
        <v>9090.2999999999993</v>
      </c>
      <c r="D383">
        <v>43780.39</v>
      </c>
      <c r="E383">
        <v>48151.85</v>
      </c>
      <c r="F383">
        <v>8745.9699999999993</v>
      </c>
      <c r="G383" s="1">
        <f t="shared" si="65"/>
        <v>42846</v>
      </c>
      <c r="H383">
        <f t="shared" si="66"/>
        <v>1.0044422831283328</v>
      </c>
      <c r="I383">
        <f t="shared" si="67"/>
        <v>0.99672156312361559</v>
      </c>
      <c r="J383">
        <f t="shared" si="68"/>
        <v>0.99861932641924489</v>
      </c>
      <c r="K383">
        <f t="shared" si="69"/>
        <v>0.96772835351215614</v>
      </c>
      <c r="L383">
        <f t="shared" si="70"/>
        <v>0.96519396646860944</v>
      </c>
      <c r="M383" s="8">
        <f t="shared" si="71"/>
        <v>0.98654109853039174</v>
      </c>
      <c r="N383" s="10">
        <f t="shared" si="72"/>
        <v>-1.3550293433999671E-2</v>
      </c>
      <c r="O383" s="8">
        <f t="shared" si="75"/>
        <v>2.3760965153646976E-2</v>
      </c>
      <c r="P383" s="10">
        <f t="shared" si="76"/>
        <v>-2.9194732285561856E-2</v>
      </c>
      <c r="Q383" s="8">
        <f t="shared" si="77"/>
        <v>0</v>
      </c>
      <c r="T383" s="8">
        <f t="shared" si="81"/>
        <v>2.374209382517211E-2</v>
      </c>
      <c r="U383" s="8">
        <f>NORMSINV($T$590)*T383</f>
        <v>3.0426717510956113E-2</v>
      </c>
      <c r="V383" s="8">
        <f t="shared" si="78"/>
        <v>0.96957328248904384</v>
      </c>
      <c r="W383" s="8">
        <f t="shared" si="79"/>
        <v>0</v>
      </c>
      <c r="Z383">
        <f t="shared" si="73"/>
        <v>-1.3550293433999671E-2</v>
      </c>
      <c r="AA383">
        <f>PERCENTILE(M183:M382,1-$AD$591)</f>
        <v>0.93982023408825821</v>
      </c>
      <c r="AB383">
        <f t="shared" si="80"/>
        <v>0</v>
      </c>
      <c r="AE383">
        <f t="shared" si="74"/>
        <v>0.98654109853039174</v>
      </c>
    </row>
    <row r="384" spans="1:31" x14ac:dyDescent="0.25">
      <c r="A384" s="1">
        <v>42853</v>
      </c>
      <c r="B384">
        <v>39547.74</v>
      </c>
      <c r="C384">
        <v>9161.32</v>
      </c>
      <c r="D384">
        <v>45075.88</v>
      </c>
      <c r="E384">
        <v>48866.67</v>
      </c>
      <c r="F384">
        <v>9197.2900000000009</v>
      </c>
      <c r="G384" s="1">
        <f t="shared" si="65"/>
        <v>42853</v>
      </c>
      <c r="H384">
        <f t="shared" si="66"/>
        <v>1.0947316729922982</v>
      </c>
      <c r="I384">
        <f t="shared" si="67"/>
        <v>1.0078127234524714</v>
      </c>
      <c r="J384">
        <f t="shared" si="68"/>
        <v>1.0295906454921941</v>
      </c>
      <c r="K384">
        <f t="shared" si="69"/>
        <v>1.0148451201771065</v>
      </c>
      <c r="L384">
        <f t="shared" si="70"/>
        <v>1.0516031955289125</v>
      </c>
      <c r="M384" s="8">
        <f t="shared" si="71"/>
        <v>1.0397166715285966</v>
      </c>
      <c r="N384" s="10">
        <f t="shared" si="72"/>
        <v>3.8948244814651305E-2</v>
      </c>
      <c r="O384" s="8">
        <f t="shared" si="75"/>
        <v>2.3661884642376188E-2</v>
      </c>
      <c r="P384" s="10">
        <f t="shared" si="76"/>
        <v>-2.9065406161125965E-2</v>
      </c>
      <c r="Q384" s="8">
        <f t="shared" si="77"/>
        <v>0</v>
      </c>
      <c r="T384" s="8">
        <f t="shared" si="81"/>
        <v>2.3645218513239766E-2</v>
      </c>
      <c r="U384" s="8">
        <f>NORMSINV($T$590)*T384</f>
        <v>3.0302566803286596E-2</v>
      </c>
      <c r="V384" s="8">
        <f t="shared" si="78"/>
        <v>0.96969743319671342</v>
      </c>
      <c r="W384" s="8">
        <f t="shared" si="79"/>
        <v>0</v>
      </c>
      <c r="Z384">
        <f t="shared" si="73"/>
        <v>3.8948244814651305E-2</v>
      </c>
      <c r="AA384">
        <f>PERCENTILE(M184:M383,1-$AD$591)</f>
        <v>0.93982023408825821</v>
      </c>
      <c r="AB384">
        <f t="shared" si="80"/>
        <v>0</v>
      </c>
      <c r="AE384">
        <f t="shared" si="74"/>
        <v>1.0397166715285966</v>
      </c>
    </row>
    <row r="385" spans="1:31" x14ac:dyDescent="0.25">
      <c r="A385" s="1">
        <v>42860</v>
      </c>
      <c r="B385">
        <v>41573.15</v>
      </c>
      <c r="C385">
        <v>9263.23</v>
      </c>
      <c r="D385">
        <v>46481.03</v>
      </c>
      <c r="E385">
        <v>49726.53</v>
      </c>
      <c r="F385">
        <v>9524.36</v>
      </c>
      <c r="G385" s="1">
        <f t="shared" si="65"/>
        <v>42860</v>
      </c>
      <c r="H385">
        <f t="shared" si="66"/>
        <v>1.0512143045342162</v>
      </c>
      <c r="I385">
        <f t="shared" si="67"/>
        <v>1.0111239428379317</v>
      </c>
      <c r="J385">
        <f t="shared" si="68"/>
        <v>1.0311729909654566</v>
      </c>
      <c r="K385">
        <f t="shared" si="69"/>
        <v>1.0175960424559316</v>
      </c>
      <c r="L385">
        <f t="shared" si="70"/>
        <v>1.035561562155809</v>
      </c>
      <c r="M385" s="8">
        <f t="shared" si="71"/>
        <v>1.0293337685898689</v>
      </c>
      <c r="N385" s="10">
        <f t="shared" si="72"/>
        <v>2.8911766347182569E-2</v>
      </c>
      <c r="O385" s="8">
        <f t="shared" si="75"/>
        <v>2.3693197302424321E-2</v>
      </c>
      <c r="P385" s="10">
        <f t="shared" si="76"/>
        <v>-2.9106276356423263E-2</v>
      </c>
      <c r="Q385" s="8">
        <f t="shared" si="77"/>
        <v>0</v>
      </c>
      <c r="T385" s="8">
        <f t="shared" si="81"/>
        <v>2.3678112736827985E-2</v>
      </c>
      <c r="U385" s="8">
        <f>NORMSINV($T$590)*T385</f>
        <v>3.0344722447023451E-2</v>
      </c>
      <c r="V385" s="8">
        <f t="shared" si="78"/>
        <v>0.96965527755297654</v>
      </c>
      <c r="W385" s="8">
        <f t="shared" si="79"/>
        <v>0</v>
      </c>
      <c r="Z385">
        <f t="shared" si="73"/>
        <v>2.8911766347182569E-2</v>
      </c>
      <c r="AA385">
        <f>PERCENTILE(M185:M384,1-$AD$591)</f>
        <v>0.93982023408825821</v>
      </c>
      <c r="AB385">
        <f t="shared" si="80"/>
        <v>0</v>
      </c>
      <c r="AE385">
        <f t="shared" si="74"/>
        <v>1.0293337685898689</v>
      </c>
    </row>
    <row r="386" spans="1:31" x14ac:dyDescent="0.25">
      <c r="A386" s="1">
        <v>42867</v>
      </c>
      <c r="B386">
        <v>40420.76</v>
      </c>
      <c r="C386">
        <v>9327.41</v>
      </c>
      <c r="D386">
        <v>46850.81</v>
      </c>
      <c r="E386">
        <v>49705.8</v>
      </c>
      <c r="F386">
        <v>9849.31</v>
      </c>
      <c r="G386" s="1">
        <f t="shared" si="65"/>
        <v>42867</v>
      </c>
      <c r="H386">
        <f t="shared" si="66"/>
        <v>0.97228042618853761</v>
      </c>
      <c r="I386">
        <f t="shared" si="67"/>
        <v>1.0069284687954418</v>
      </c>
      <c r="J386">
        <f t="shared" si="68"/>
        <v>1.0079555035677996</v>
      </c>
      <c r="K386">
        <f t="shared" si="69"/>
        <v>0.99958311991606907</v>
      </c>
      <c r="L386">
        <f t="shared" si="70"/>
        <v>1.034117777992432</v>
      </c>
      <c r="M386" s="8">
        <f t="shared" si="71"/>
        <v>1.0041730592920561</v>
      </c>
      <c r="N386" s="10">
        <f t="shared" si="72"/>
        <v>4.1643762283730791E-3</v>
      </c>
      <c r="O386" s="8">
        <f t="shared" si="75"/>
        <v>2.3763981269249321E-2</v>
      </c>
      <c r="P386" s="10">
        <f t="shared" si="76"/>
        <v>-2.9198669263600107E-2</v>
      </c>
      <c r="Q386" s="8">
        <f t="shared" si="77"/>
        <v>0</v>
      </c>
      <c r="T386" s="8">
        <f t="shared" si="81"/>
        <v>2.3749868302483074E-2</v>
      </c>
      <c r="U386" s="8">
        <f>NORMSINV($T$590)*T386</f>
        <v>3.0436680904525268E-2</v>
      </c>
      <c r="V386" s="8">
        <f t="shared" si="78"/>
        <v>0.96956331909547477</v>
      </c>
      <c r="W386" s="8">
        <f t="shared" si="79"/>
        <v>0</v>
      </c>
      <c r="Z386">
        <f t="shared" si="73"/>
        <v>4.1643762283730791E-3</v>
      </c>
      <c r="AA386">
        <f>PERCENTILE(M186:M385,1-$AD$591)</f>
        <v>0.93982023408825821</v>
      </c>
      <c r="AB386">
        <f t="shared" si="80"/>
        <v>0</v>
      </c>
      <c r="AE386">
        <f t="shared" si="74"/>
        <v>1.0041730592920561</v>
      </c>
    </row>
    <row r="387" spans="1:31" x14ac:dyDescent="0.25">
      <c r="A387" s="1">
        <v>42874</v>
      </c>
      <c r="B387">
        <v>40001.71</v>
      </c>
      <c r="C387">
        <v>9093.3700000000008</v>
      </c>
      <c r="D387">
        <v>46123.58</v>
      </c>
      <c r="E387">
        <v>50140.91</v>
      </c>
      <c r="F387">
        <v>9691.3700000000008</v>
      </c>
      <c r="G387" s="1">
        <f t="shared" si="65"/>
        <v>42874</v>
      </c>
      <c r="H387">
        <f t="shared" si="66"/>
        <v>0.98963280254997676</v>
      </c>
      <c r="I387">
        <f t="shared" si="67"/>
        <v>0.97490836148512838</v>
      </c>
      <c r="J387">
        <f t="shared" si="68"/>
        <v>0.98447774969098734</v>
      </c>
      <c r="K387">
        <f t="shared" si="69"/>
        <v>1.0087537068108752</v>
      </c>
      <c r="L387">
        <f t="shared" si="70"/>
        <v>0.98396435892463541</v>
      </c>
      <c r="M387" s="8">
        <f t="shared" si="71"/>
        <v>0.98834739589232057</v>
      </c>
      <c r="N387" s="10">
        <f t="shared" si="72"/>
        <v>-1.1721027760805526E-2</v>
      </c>
      <c r="O387" s="8">
        <f t="shared" si="75"/>
        <v>2.3622060170324675E-2</v>
      </c>
      <c r="P387" s="10">
        <f t="shared" si="76"/>
        <v>-2.9013427517552023E-2</v>
      </c>
      <c r="Q387" s="8">
        <f t="shared" si="77"/>
        <v>0</v>
      </c>
      <c r="T387" s="8">
        <f t="shared" si="81"/>
        <v>2.3603830265005444E-2</v>
      </c>
      <c r="U387" s="8">
        <f>NORMSINV($T$590)*T387</f>
        <v>3.0249525628966753E-2</v>
      </c>
      <c r="V387" s="8">
        <f t="shared" si="78"/>
        <v>0.96975047437103323</v>
      </c>
      <c r="W387" s="8">
        <f t="shared" si="79"/>
        <v>0</v>
      </c>
      <c r="Z387">
        <f t="shared" si="73"/>
        <v>-1.1721027760805526E-2</v>
      </c>
      <c r="AA387">
        <f>PERCENTILE(M187:M386,1-$AD$591)</f>
        <v>0.93982023408825821</v>
      </c>
      <c r="AB387">
        <f t="shared" si="80"/>
        <v>0</v>
      </c>
      <c r="AE387">
        <f t="shared" si="74"/>
        <v>0.98834739589232057</v>
      </c>
    </row>
    <row r="388" spans="1:31" x14ac:dyDescent="0.25">
      <c r="A388" s="1">
        <v>42881</v>
      </c>
      <c r="B388">
        <v>39704.89</v>
      </c>
      <c r="C388">
        <v>9044.2999999999993</v>
      </c>
      <c r="D388">
        <v>46616.62</v>
      </c>
      <c r="E388">
        <v>49141.2</v>
      </c>
      <c r="F388">
        <v>9621.19</v>
      </c>
      <c r="G388" s="1">
        <f t="shared" ref="G388:G451" si="82">A388</f>
        <v>42881</v>
      </c>
      <c r="H388">
        <f t="shared" ref="H388:H451" si="83">B388/B387</f>
        <v>0.99257981721281419</v>
      </c>
      <c r="I388">
        <f t="shared" ref="I388:I451" si="84">C388/C387</f>
        <v>0.99460376076196155</v>
      </c>
      <c r="J388">
        <f t="shared" ref="J388:J451" si="85">D388/D387</f>
        <v>1.0106895431794323</v>
      </c>
      <c r="K388">
        <f t="shared" ref="K388:K451" si="86">E388/E387</f>
        <v>0.9800619893017497</v>
      </c>
      <c r="L388">
        <f t="shared" ref="L388:L451" si="87">F388/F387</f>
        <v>0.99275850576337499</v>
      </c>
      <c r="M388" s="8">
        <f t="shared" ref="M388:M451" si="88">H388*Z$1+I388*AA$1+J388*AB$1+K388*AC$1+L388*AD$1</f>
        <v>0.99413872324386654</v>
      </c>
      <c r="N388" s="10">
        <f t="shared" ref="N388:N451" si="89">LN(M388)</f>
        <v>-5.8785214557270041E-3</v>
      </c>
      <c r="O388" s="8">
        <f t="shared" si="75"/>
        <v>2.3643467007256676E-2</v>
      </c>
      <c r="P388" s="10">
        <f t="shared" si="76"/>
        <v>-2.9041367385651985E-2</v>
      </c>
      <c r="Q388" s="8">
        <f t="shared" si="77"/>
        <v>0</v>
      </c>
      <c r="T388" s="8">
        <f t="shared" si="81"/>
        <v>2.3626055313666718E-2</v>
      </c>
      <c r="U388" s="8">
        <f>NORMSINV($T$590)*T388</f>
        <v>3.027800817487291E-2</v>
      </c>
      <c r="V388" s="8">
        <f t="shared" si="78"/>
        <v>0.96972199182512708</v>
      </c>
      <c r="W388" s="8">
        <f t="shared" si="79"/>
        <v>0</v>
      </c>
      <c r="Z388">
        <f t="shared" ref="Z388:Z451" si="90">LN(M388)</f>
        <v>-5.8785214557270041E-3</v>
      </c>
      <c r="AA388">
        <f>PERCENTILE(M188:M387,1-$AD$591)</f>
        <v>0.93982023408825821</v>
      </c>
      <c r="AB388">
        <f t="shared" si="80"/>
        <v>0</v>
      </c>
      <c r="AE388">
        <f t="shared" ref="AE388:AE451" si="91">SUMPRODUCT(H388:L388,Z$1:AD$1)</f>
        <v>0.99413872324386654</v>
      </c>
    </row>
    <row r="389" spans="1:31" x14ac:dyDescent="0.25">
      <c r="A389" s="1">
        <v>42888</v>
      </c>
      <c r="B389">
        <v>40412.03</v>
      </c>
      <c r="C389">
        <v>8980.1299999999992</v>
      </c>
      <c r="D389">
        <v>47553.39</v>
      </c>
      <c r="E389">
        <v>48483.37</v>
      </c>
      <c r="F389">
        <v>9745.1</v>
      </c>
      <c r="G389" s="1">
        <f t="shared" si="82"/>
        <v>42888</v>
      </c>
      <c r="H389">
        <f t="shared" si="83"/>
        <v>1.0178098969673508</v>
      </c>
      <c r="I389">
        <f t="shared" si="84"/>
        <v>0.99290492354300497</v>
      </c>
      <c r="J389">
        <f t="shared" si="85"/>
        <v>1.0200951935168185</v>
      </c>
      <c r="K389">
        <f t="shared" si="86"/>
        <v>0.98661347301246216</v>
      </c>
      <c r="L389">
        <f t="shared" si="87"/>
        <v>1.0128788642569162</v>
      </c>
      <c r="M389" s="8">
        <f t="shared" si="88"/>
        <v>1.0060604702593106</v>
      </c>
      <c r="N389" s="10">
        <f t="shared" si="89"/>
        <v>6.042179472738103E-3</v>
      </c>
      <c r="O389" s="8">
        <f t="shared" si="75"/>
        <v>2.3649282457645283E-2</v>
      </c>
      <c r="P389" s="10">
        <f t="shared" si="76"/>
        <v>-2.9048957699520976E-2</v>
      </c>
      <c r="Q389" s="8">
        <f t="shared" si="77"/>
        <v>0</v>
      </c>
      <c r="T389" s="8">
        <f t="shared" si="81"/>
        <v>2.3632100214565487E-2</v>
      </c>
      <c r="U389" s="8">
        <f>NORMSINV($T$590)*T389</f>
        <v>3.0285755027083291E-2</v>
      </c>
      <c r="V389" s="8">
        <f t="shared" si="78"/>
        <v>0.96971424497291669</v>
      </c>
      <c r="W389" s="8">
        <f t="shared" si="79"/>
        <v>0</v>
      </c>
      <c r="Z389">
        <f t="shared" si="90"/>
        <v>6.042179472738103E-3</v>
      </c>
      <c r="AA389">
        <f>PERCENTILE(M189:M388,1-$AD$591)</f>
        <v>0.93982023408825821</v>
      </c>
      <c r="AB389">
        <f t="shared" si="80"/>
        <v>0</v>
      </c>
      <c r="AE389">
        <f t="shared" si="91"/>
        <v>1.0060604702593106</v>
      </c>
    </row>
    <row r="390" spans="1:31" x14ac:dyDescent="0.25">
      <c r="A390" s="1">
        <v>42895</v>
      </c>
      <c r="B390">
        <v>39792.19</v>
      </c>
      <c r="C390">
        <v>9051.85</v>
      </c>
      <c r="D390">
        <v>46850.81</v>
      </c>
      <c r="E390">
        <v>47979.25</v>
      </c>
      <c r="F390">
        <v>9445.74</v>
      </c>
      <c r="G390" s="1">
        <f t="shared" si="82"/>
        <v>42895</v>
      </c>
      <c r="H390">
        <f t="shared" si="83"/>
        <v>0.98466199297585411</v>
      </c>
      <c r="I390">
        <f t="shared" si="84"/>
        <v>1.0079865213532544</v>
      </c>
      <c r="J390">
        <f t="shared" si="85"/>
        <v>0.98522544870092332</v>
      </c>
      <c r="K390">
        <f t="shared" si="86"/>
        <v>0.98960220793232812</v>
      </c>
      <c r="L390">
        <f t="shared" si="87"/>
        <v>0.96928097197565954</v>
      </c>
      <c r="M390" s="8">
        <f t="shared" si="88"/>
        <v>0.98735142858760394</v>
      </c>
      <c r="N390" s="10">
        <f t="shared" si="89"/>
        <v>-1.272924558909299E-2</v>
      </c>
      <c r="O390" s="8">
        <f t="shared" si="75"/>
        <v>2.3644489024155349E-2</v>
      </c>
      <c r="P390" s="10">
        <f t="shared" si="76"/>
        <v>-2.9042701317553574E-2</v>
      </c>
      <c r="Q390" s="8">
        <f t="shared" si="77"/>
        <v>0</v>
      </c>
      <c r="T390" s="8">
        <f t="shared" si="81"/>
        <v>2.3627482439828453E-2</v>
      </c>
      <c r="U390" s="8">
        <f>NORMSINV($T$590)*T390</f>
        <v>3.0279837110639713E-2</v>
      </c>
      <c r="V390" s="8">
        <f t="shared" si="78"/>
        <v>0.96972016288936025</v>
      </c>
      <c r="W390" s="8">
        <f t="shared" si="79"/>
        <v>0</v>
      </c>
      <c r="Z390">
        <f t="shared" si="90"/>
        <v>-1.272924558909299E-2</v>
      </c>
      <c r="AA390">
        <f>PERCENTILE(M190:M389,1-$AD$591)</f>
        <v>0.93982023408825821</v>
      </c>
      <c r="AB390">
        <f t="shared" si="80"/>
        <v>0</v>
      </c>
      <c r="AE390">
        <f t="shared" si="91"/>
        <v>0.98735142858760394</v>
      </c>
    </row>
    <row r="391" spans="1:31" x14ac:dyDescent="0.25">
      <c r="A391" s="1">
        <v>42902</v>
      </c>
      <c r="B391">
        <v>40281.08</v>
      </c>
      <c r="C391">
        <v>8757.42</v>
      </c>
      <c r="D391">
        <v>47085</v>
      </c>
      <c r="E391">
        <v>47050</v>
      </c>
      <c r="F391">
        <v>9327.31</v>
      </c>
      <c r="G391" s="1">
        <f t="shared" si="82"/>
        <v>42902</v>
      </c>
      <c r="H391">
        <f t="shared" si="83"/>
        <v>1.0122860792532404</v>
      </c>
      <c r="I391">
        <f t="shared" si="84"/>
        <v>0.96747294751901547</v>
      </c>
      <c r="J391">
        <f t="shared" si="85"/>
        <v>1.0049986328945006</v>
      </c>
      <c r="K391">
        <f t="shared" si="86"/>
        <v>0.98063225248414676</v>
      </c>
      <c r="L391">
        <f t="shared" si="87"/>
        <v>0.98746207284977139</v>
      </c>
      <c r="M391" s="8">
        <f t="shared" si="88"/>
        <v>0.99057039700013505</v>
      </c>
      <c r="N391" s="10">
        <f t="shared" si="89"/>
        <v>-9.4743431831384641E-3</v>
      </c>
      <c r="O391" s="8">
        <f t="shared" si="75"/>
        <v>2.3669410650337574E-2</v>
      </c>
      <c r="P391" s="10">
        <f t="shared" si="76"/>
        <v>-2.907522923626378E-2</v>
      </c>
      <c r="Q391" s="8">
        <f t="shared" si="77"/>
        <v>0</v>
      </c>
      <c r="T391" s="8">
        <f t="shared" si="81"/>
        <v>2.3653074590596186E-2</v>
      </c>
      <c r="U391" s="8">
        <f>NORMSINV($T$590)*T391</f>
        <v>3.0312634771521754E-2</v>
      </c>
      <c r="V391" s="8">
        <f t="shared" si="78"/>
        <v>0.9696873652284782</v>
      </c>
      <c r="W391" s="8">
        <f t="shared" si="79"/>
        <v>0</v>
      </c>
      <c r="Z391">
        <f t="shared" si="90"/>
        <v>-9.4743431831384641E-3</v>
      </c>
      <c r="AA391">
        <f>PERCENTILE(M191:M390,1-$AD$591)</f>
        <v>0.93982023408825821</v>
      </c>
      <c r="AB391">
        <f t="shared" si="80"/>
        <v>0</v>
      </c>
      <c r="AE391">
        <f t="shared" si="91"/>
        <v>0.99057039700013505</v>
      </c>
    </row>
    <row r="392" spans="1:31" x14ac:dyDescent="0.25">
      <c r="A392" s="1">
        <v>42909</v>
      </c>
      <c r="B392">
        <v>40446.949999999997</v>
      </c>
      <c r="C392">
        <v>9059.4</v>
      </c>
      <c r="D392">
        <v>46370.1</v>
      </c>
      <c r="E392">
        <v>46315</v>
      </c>
      <c r="F392">
        <v>9635.44</v>
      </c>
      <c r="G392" s="1">
        <f t="shared" si="82"/>
        <v>42909</v>
      </c>
      <c r="H392">
        <f t="shared" si="83"/>
        <v>1.0041178141201774</v>
      </c>
      <c r="I392">
        <f t="shared" si="84"/>
        <v>1.0344827586206895</v>
      </c>
      <c r="J392">
        <f t="shared" si="85"/>
        <v>0.98481682064351705</v>
      </c>
      <c r="K392">
        <f t="shared" si="86"/>
        <v>0.9843783209351753</v>
      </c>
      <c r="L392">
        <f t="shared" si="87"/>
        <v>1.0330352481047591</v>
      </c>
      <c r="M392" s="8">
        <f t="shared" si="88"/>
        <v>1.0081661924848637</v>
      </c>
      <c r="N392" s="10">
        <f t="shared" si="89"/>
        <v>8.1330295559242458E-3</v>
      </c>
      <c r="O392" s="8">
        <f t="shared" si="75"/>
        <v>2.3679214174420992E-2</v>
      </c>
      <c r="P392" s="10">
        <f t="shared" si="76"/>
        <v>-2.9088025049592632E-2</v>
      </c>
      <c r="Q392" s="8">
        <f t="shared" si="77"/>
        <v>0</v>
      </c>
      <c r="T392" s="8">
        <f t="shared" si="81"/>
        <v>2.3663845664299077E-2</v>
      </c>
      <c r="U392" s="8">
        <f>NORMSINV($T$590)*T392</f>
        <v>3.032643845788829E-2</v>
      </c>
      <c r="V392" s="8">
        <f t="shared" si="78"/>
        <v>0.96967356154211171</v>
      </c>
      <c r="W392" s="8">
        <f t="shared" si="79"/>
        <v>0</v>
      </c>
      <c r="Z392">
        <f t="shared" si="90"/>
        <v>8.1330295559242458E-3</v>
      </c>
      <c r="AA392">
        <f>PERCENTILE(M192:M391,1-$AD$591)</f>
        <v>0.93982023408825821</v>
      </c>
      <c r="AB392">
        <f t="shared" si="80"/>
        <v>0</v>
      </c>
      <c r="AE392">
        <f t="shared" si="91"/>
        <v>1.0081661924848637</v>
      </c>
    </row>
    <row r="393" spans="1:31" x14ac:dyDescent="0.25">
      <c r="A393" s="1">
        <v>42916</v>
      </c>
      <c r="B393">
        <v>38115.99</v>
      </c>
      <c r="C393">
        <v>8613.98</v>
      </c>
      <c r="D393">
        <v>44964.94</v>
      </c>
      <c r="E393">
        <v>45448.77</v>
      </c>
      <c r="F393">
        <v>9184.76</v>
      </c>
      <c r="G393" s="1">
        <f t="shared" si="82"/>
        <v>42916</v>
      </c>
      <c r="H393">
        <f t="shared" si="83"/>
        <v>0.9423699438400176</v>
      </c>
      <c r="I393">
        <f t="shared" si="84"/>
        <v>0.9508333885246264</v>
      </c>
      <c r="J393">
        <f t="shared" si="85"/>
        <v>0.96969685206631007</v>
      </c>
      <c r="K393">
        <f t="shared" si="86"/>
        <v>0.98129698801684118</v>
      </c>
      <c r="L393">
        <f t="shared" si="87"/>
        <v>0.95322683759122573</v>
      </c>
      <c r="M393" s="8">
        <f t="shared" si="88"/>
        <v>0.95948480200780417</v>
      </c>
      <c r="N393" s="10">
        <f t="shared" si="89"/>
        <v>-4.1358803151434385E-2</v>
      </c>
      <c r="O393" s="8">
        <f t="shared" si="75"/>
        <v>2.3648137620037323E-2</v>
      </c>
      <c r="P393" s="10">
        <f t="shared" si="76"/>
        <v>-2.904746345715957E-2</v>
      </c>
      <c r="Q393" s="8">
        <f t="shared" si="77"/>
        <v>1</v>
      </c>
      <c r="T393" s="8">
        <f t="shared" si="81"/>
        <v>2.3631833730528753E-2</v>
      </c>
      <c r="U393" s="8">
        <f>NORMSINV($T$590)*T393</f>
        <v>3.0285413514048821E-2</v>
      </c>
      <c r="V393" s="8">
        <f t="shared" si="78"/>
        <v>0.96971458648595121</v>
      </c>
      <c r="W393" s="8">
        <f t="shared" si="79"/>
        <v>1</v>
      </c>
      <c r="Z393">
        <f t="shared" si="90"/>
        <v>-4.1358803151434385E-2</v>
      </c>
      <c r="AA393">
        <f>PERCENTILE(M193:M392,1-$AD$591)</f>
        <v>0.93982023408825821</v>
      </c>
      <c r="AB393">
        <f t="shared" si="80"/>
        <v>0</v>
      </c>
      <c r="AE393">
        <f t="shared" si="91"/>
        <v>0.95948480200780417</v>
      </c>
    </row>
    <row r="394" spans="1:31" x14ac:dyDescent="0.25">
      <c r="A394" s="1">
        <v>42923</v>
      </c>
      <c r="B394">
        <v>37784.25</v>
      </c>
      <c r="C394">
        <v>8795.17</v>
      </c>
      <c r="D394">
        <v>44213.07</v>
      </c>
      <c r="E394">
        <v>44582.53</v>
      </c>
      <c r="F394">
        <v>9173.7900000000009</v>
      </c>
      <c r="G394" s="1">
        <f t="shared" si="82"/>
        <v>42923</v>
      </c>
      <c r="H394">
        <f t="shared" si="83"/>
        <v>0.99129656608683137</v>
      </c>
      <c r="I394">
        <f t="shared" si="84"/>
        <v>1.0210344115031611</v>
      </c>
      <c r="J394">
        <f t="shared" si="85"/>
        <v>0.98327875006616261</v>
      </c>
      <c r="K394">
        <f t="shared" si="86"/>
        <v>0.98094029827429874</v>
      </c>
      <c r="L394">
        <f t="shared" si="87"/>
        <v>0.99880563019610757</v>
      </c>
      <c r="M394" s="8">
        <f t="shared" si="88"/>
        <v>0.99507113122531232</v>
      </c>
      <c r="N394" s="10">
        <f t="shared" si="89"/>
        <v>-4.9410557100817779E-3</v>
      </c>
      <c r="O394" s="8">
        <f t="shared" si="75"/>
        <v>2.3797988821164691E-2</v>
      </c>
      <c r="P394" s="10">
        <f t="shared" si="76"/>
        <v>-2.9243060428081117E-2</v>
      </c>
      <c r="Q394" s="8">
        <f t="shared" si="77"/>
        <v>0</v>
      </c>
      <c r="T394" s="8">
        <f t="shared" si="81"/>
        <v>2.3776227049236723E-2</v>
      </c>
      <c r="U394" s="8">
        <f>NORMSINV($T$590)*T394</f>
        <v>3.04704609976932E-2</v>
      </c>
      <c r="V394" s="8">
        <f t="shared" si="78"/>
        <v>0.96952953900230676</v>
      </c>
      <c r="W394" s="8">
        <f t="shared" si="79"/>
        <v>0</v>
      </c>
      <c r="Z394">
        <f t="shared" si="90"/>
        <v>-4.9410557100817779E-3</v>
      </c>
      <c r="AA394">
        <f>PERCENTILE(M194:M393,1-$AD$591)</f>
        <v>0.93982023408825821</v>
      </c>
      <c r="AB394">
        <f t="shared" si="80"/>
        <v>0</v>
      </c>
      <c r="AE394">
        <f t="shared" si="91"/>
        <v>0.99507113122531232</v>
      </c>
    </row>
    <row r="395" spans="1:31" x14ac:dyDescent="0.25">
      <c r="A395" s="1">
        <v>42930</v>
      </c>
      <c r="B395">
        <v>38369.17</v>
      </c>
      <c r="C395">
        <v>9180.19</v>
      </c>
      <c r="D395">
        <v>45396.35</v>
      </c>
      <c r="E395">
        <v>45501.27</v>
      </c>
      <c r="F395">
        <v>9274.68</v>
      </c>
      <c r="G395" s="1">
        <f t="shared" si="82"/>
        <v>42930</v>
      </c>
      <c r="H395">
        <f t="shared" si="83"/>
        <v>1.0154805242925293</v>
      </c>
      <c r="I395">
        <f t="shared" si="84"/>
        <v>1.0437762999464479</v>
      </c>
      <c r="J395">
        <f t="shared" si="85"/>
        <v>1.026763126831048</v>
      </c>
      <c r="K395">
        <f t="shared" si="86"/>
        <v>1.0206076236588637</v>
      </c>
      <c r="L395">
        <f t="shared" si="87"/>
        <v>1.0109976356554924</v>
      </c>
      <c r="M395" s="8">
        <f t="shared" si="88"/>
        <v>1.0235250420768762</v>
      </c>
      <c r="N395" s="10">
        <f t="shared" si="89"/>
        <v>2.3252592919918179E-2</v>
      </c>
      <c r="O395" s="8">
        <f t="shared" ref="O395:O458" si="92">_xlfn.STDEV.S(N195:N394)</f>
        <v>2.3777621018483974E-2</v>
      </c>
      <c r="P395" s="10">
        <f t="shared" ref="P395:P458" si="93">-(NORMSINV($N$591)*O395-($N$587-0.5*((O395*SQRT(52))^2))*1/52)</f>
        <v>-2.9216473533352123E-2</v>
      </c>
      <c r="Q395" s="8">
        <f t="shared" ref="Q395:Q458" si="94">IF(N395&lt;P395,1,0)</f>
        <v>0</v>
      </c>
      <c r="T395" s="8">
        <f t="shared" si="81"/>
        <v>2.3756666510693521E-2</v>
      </c>
      <c r="U395" s="8">
        <f>NORMSINV($T$590)*T395</f>
        <v>3.0445393158900266E-2</v>
      </c>
      <c r="V395" s="8">
        <f t="shared" ref="V395:V458" si="95">1-U395</f>
        <v>0.96955460684109973</v>
      </c>
      <c r="W395" s="8">
        <f t="shared" ref="W395:W458" si="96">IF(M395&lt;V395,1,0)</f>
        <v>0</v>
      </c>
      <c r="Z395">
        <f t="shared" si="90"/>
        <v>2.3252592919918179E-2</v>
      </c>
      <c r="AA395">
        <f>PERCENTILE(M195:M394,1-$AD$591)</f>
        <v>0.93982023408825821</v>
      </c>
      <c r="AB395">
        <f t="shared" ref="AB395:AB458" si="97">IF(M395&lt;AA395,1,0)</f>
        <v>0</v>
      </c>
      <c r="AE395">
        <f t="shared" si="91"/>
        <v>1.0235250420768762</v>
      </c>
    </row>
    <row r="396" spans="1:31" x14ac:dyDescent="0.25">
      <c r="A396" s="1">
        <v>42937</v>
      </c>
      <c r="B396">
        <v>38281.870000000003</v>
      </c>
      <c r="C396">
        <v>9935.14</v>
      </c>
      <c r="D396">
        <v>44595.16</v>
      </c>
      <c r="E396">
        <v>44850.27</v>
      </c>
      <c r="F396">
        <v>8939.1299999999992</v>
      </c>
      <c r="G396" s="1">
        <f t="shared" si="82"/>
        <v>42937</v>
      </c>
      <c r="H396">
        <f t="shared" si="83"/>
        <v>0.9977247357709329</v>
      </c>
      <c r="I396">
        <f t="shared" si="84"/>
        <v>1.0822368600214156</v>
      </c>
      <c r="J396">
        <f t="shared" si="85"/>
        <v>0.98235122427243615</v>
      </c>
      <c r="K396">
        <f t="shared" si="86"/>
        <v>0.98569270703872658</v>
      </c>
      <c r="L396">
        <f t="shared" si="87"/>
        <v>0.9638208541965867</v>
      </c>
      <c r="M396" s="8">
        <f t="shared" si="88"/>
        <v>1.0023652762600195</v>
      </c>
      <c r="N396" s="10">
        <f t="shared" si="89"/>
        <v>2.3624833971875253E-3</v>
      </c>
      <c r="O396" s="8">
        <f t="shared" si="92"/>
        <v>2.3822692287997046E-2</v>
      </c>
      <c r="P396" s="10">
        <f t="shared" si="93"/>
        <v>-2.9275307392632656E-2</v>
      </c>
      <c r="Q396" s="8">
        <f t="shared" si="94"/>
        <v>0</v>
      </c>
      <c r="T396" s="8">
        <f t="shared" si="81"/>
        <v>2.3801878053447061E-2</v>
      </c>
      <c r="U396" s="8">
        <f>NORMSINV($T$590)*T396</f>
        <v>3.0503334082296753E-2</v>
      </c>
      <c r="V396" s="8">
        <f t="shared" si="95"/>
        <v>0.96949666591770323</v>
      </c>
      <c r="W396" s="8">
        <f t="shared" si="96"/>
        <v>0</v>
      </c>
      <c r="Z396">
        <f t="shared" si="90"/>
        <v>2.3624833971875253E-3</v>
      </c>
      <c r="AA396">
        <f>PERCENTILE(M196:M395,1-$AD$591)</f>
        <v>0.93982023408825821</v>
      </c>
      <c r="AB396">
        <f t="shared" si="97"/>
        <v>0</v>
      </c>
      <c r="AE396">
        <f t="shared" si="91"/>
        <v>1.0023652762600195</v>
      </c>
    </row>
    <row r="397" spans="1:31" x14ac:dyDescent="0.25">
      <c r="A397" s="1">
        <v>42944</v>
      </c>
      <c r="B397">
        <v>37216.78</v>
      </c>
      <c r="C397">
        <v>9803.02</v>
      </c>
      <c r="D397">
        <v>43399.55</v>
      </c>
      <c r="E397">
        <v>45139.02</v>
      </c>
      <c r="F397">
        <v>8946.7999999999993</v>
      </c>
      <c r="G397" s="1">
        <f t="shared" si="82"/>
        <v>42944</v>
      </c>
      <c r="H397">
        <f t="shared" si="83"/>
        <v>0.97217769142416488</v>
      </c>
      <c r="I397">
        <f t="shared" si="84"/>
        <v>0.9867017475345089</v>
      </c>
      <c r="J397">
        <f t="shared" si="85"/>
        <v>0.97318969143736678</v>
      </c>
      <c r="K397">
        <f t="shared" si="86"/>
        <v>1.0064380883325785</v>
      </c>
      <c r="L397">
        <f t="shared" si="87"/>
        <v>1.0008580253335615</v>
      </c>
      <c r="M397" s="8">
        <f t="shared" si="88"/>
        <v>0.98787304881243609</v>
      </c>
      <c r="N397" s="10">
        <f t="shared" si="89"/>
        <v>-1.2201082595037226E-2</v>
      </c>
      <c r="O397" s="8">
        <f t="shared" si="92"/>
        <v>2.3730839037458734E-2</v>
      </c>
      <c r="P397" s="10">
        <f t="shared" si="93"/>
        <v>-2.9155408742391514E-2</v>
      </c>
      <c r="Q397" s="8">
        <f t="shared" si="94"/>
        <v>0</v>
      </c>
      <c r="T397" s="8">
        <f t="shared" ref="T397:T460" si="98">_xlfn.STDEV.S(M197:M396)</f>
        <v>2.3708518934067255E-2</v>
      </c>
      <c r="U397" s="8">
        <f>NORMSINV($T$590)*T397</f>
        <v>3.0383689556697697E-2</v>
      </c>
      <c r="V397" s="8">
        <f t="shared" si="95"/>
        <v>0.96961631044330232</v>
      </c>
      <c r="W397" s="8">
        <f t="shared" si="96"/>
        <v>0</v>
      </c>
      <c r="Z397">
        <f t="shared" si="90"/>
        <v>-1.2201082595037226E-2</v>
      </c>
      <c r="AA397">
        <f>PERCENTILE(M197:M396,1-$AD$591)</f>
        <v>0.93982023408825821</v>
      </c>
      <c r="AB397">
        <f t="shared" si="97"/>
        <v>0</v>
      </c>
      <c r="AE397">
        <f t="shared" si="91"/>
        <v>0.98787304881243609</v>
      </c>
    </row>
    <row r="398" spans="1:31" x14ac:dyDescent="0.25">
      <c r="A398" s="1">
        <v>42951</v>
      </c>
      <c r="B398">
        <v>38744.57</v>
      </c>
      <c r="C398">
        <v>9803.02</v>
      </c>
      <c r="D398">
        <v>43522.81</v>
      </c>
      <c r="E398">
        <v>46115.5</v>
      </c>
      <c r="F398">
        <v>8949</v>
      </c>
      <c r="G398" s="1">
        <f t="shared" si="82"/>
        <v>42951</v>
      </c>
      <c r="H398">
        <f t="shared" si="83"/>
        <v>1.0410511065170065</v>
      </c>
      <c r="I398">
        <f t="shared" si="84"/>
        <v>1</v>
      </c>
      <c r="J398">
        <f t="shared" si="85"/>
        <v>1.002840121614164</v>
      </c>
      <c r="K398">
        <f t="shared" si="86"/>
        <v>1.0216327248575623</v>
      </c>
      <c r="L398">
        <f t="shared" si="87"/>
        <v>1.0002458979746949</v>
      </c>
      <c r="M398" s="8">
        <f t="shared" si="88"/>
        <v>1.0131539701926855</v>
      </c>
      <c r="N398" s="10">
        <f t="shared" si="89"/>
        <v>1.3068207983799773E-2</v>
      </c>
      <c r="O398" s="8">
        <f t="shared" si="92"/>
        <v>2.3752942276421378E-2</v>
      </c>
      <c r="P398" s="10">
        <f t="shared" si="93"/>
        <v>-2.9184259955570311E-2</v>
      </c>
      <c r="Q398" s="8">
        <f t="shared" si="94"/>
        <v>0</v>
      </c>
      <c r="T398" s="8">
        <f t="shared" si="98"/>
        <v>2.3731303345966338E-2</v>
      </c>
      <c r="U398" s="8">
        <f>NORMSINV($T$590)*T398</f>
        <v>3.0412888955436979E-2</v>
      </c>
      <c r="V398" s="8">
        <f t="shared" si="95"/>
        <v>0.96958711104456308</v>
      </c>
      <c r="W398" s="8">
        <f t="shared" si="96"/>
        <v>0</v>
      </c>
      <c r="Z398">
        <f t="shared" si="90"/>
        <v>1.3068207983799773E-2</v>
      </c>
      <c r="AA398">
        <f>PERCENTILE(M198:M397,1-$AD$591)</f>
        <v>0.93982023408825821</v>
      </c>
      <c r="AB398">
        <f t="shared" si="97"/>
        <v>0</v>
      </c>
      <c r="AE398">
        <f t="shared" si="91"/>
        <v>1.0131539701926855</v>
      </c>
    </row>
    <row r="399" spans="1:31" x14ac:dyDescent="0.25">
      <c r="A399" s="1">
        <v>42958</v>
      </c>
      <c r="B399">
        <v>37443.769999999997</v>
      </c>
      <c r="C399">
        <v>9606.74</v>
      </c>
      <c r="D399">
        <v>42795.59</v>
      </c>
      <c r="E399">
        <v>44887.02</v>
      </c>
      <c r="F399">
        <v>8838.25</v>
      </c>
      <c r="G399" s="1">
        <f t="shared" si="82"/>
        <v>42958</v>
      </c>
      <c r="H399">
        <f t="shared" si="83"/>
        <v>0.96642626308667245</v>
      </c>
      <c r="I399">
        <f t="shared" si="84"/>
        <v>0.97997759873998003</v>
      </c>
      <c r="J399">
        <f t="shared" si="85"/>
        <v>0.98329106048069959</v>
      </c>
      <c r="K399">
        <f t="shared" si="86"/>
        <v>0.97336080059849717</v>
      </c>
      <c r="L399">
        <f t="shared" si="87"/>
        <v>0.98762431556598507</v>
      </c>
      <c r="M399" s="8">
        <f t="shared" si="88"/>
        <v>0.97813600769436682</v>
      </c>
      <c r="N399" s="10">
        <f t="shared" si="89"/>
        <v>-2.2106551444108283E-2</v>
      </c>
      <c r="O399" s="8">
        <f t="shared" si="92"/>
        <v>2.3758805799105113E-2</v>
      </c>
      <c r="P399" s="10">
        <f t="shared" si="93"/>
        <v>-2.9191913655351547E-2</v>
      </c>
      <c r="Q399" s="8">
        <f t="shared" si="94"/>
        <v>0</v>
      </c>
      <c r="T399" s="8">
        <f t="shared" si="98"/>
        <v>2.3736273156149856E-2</v>
      </c>
      <c r="U399" s="8">
        <f>NORMSINV($T$590)*T399</f>
        <v>3.0419258023458125E-2</v>
      </c>
      <c r="V399" s="8">
        <f t="shared" si="95"/>
        <v>0.96958074197654187</v>
      </c>
      <c r="W399" s="8">
        <f t="shared" si="96"/>
        <v>0</v>
      </c>
      <c r="Z399">
        <f t="shared" si="90"/>
        <v>-2.2106551444108283E-2</v>
      </c>
      <c r="AA399">
        <f>PERCENTILE(M199:M398,1-$AD$591)</f>
        <v>0.93982023408825821</v>
      </c>
      <c r="AB399">
        <f t="shared" si="97"/>
        <v>0</v>
      </c>
      <c r="AE399">
        <f t="shared" si="91"/>
        <v>0.97813600769436682</v>
      </c>
    </row>
    <row r="400" spans="1:31" x14ac:dyDescent="0.25">
      <c r="A400" s="1">
        <v>42965</v>
      </c>
      <c r="B400">
        <v>38011.230000000003</v>
      </c>
      <c r="C400">
        <v>9746.4</v>
      </c>
      <c r="D400">
        <v>43239.31</v>
      </c>
      <c r="E400">
        <v>44782.02</v>
      </c>
      <c r="F400">
        <v>9020.27</v>
      </c>
      <c r="G400" s="1">
        <f t="shared" si="82"/>
        <v>42965</v>
      </c>
      <c r="H400">
        <f t="shared" si="83"/>
        <v>1.0151549910706108</v>
      </c>
      <c r="I400">
        <f t="shared" si="84"/>
        <v>1.0145377099827828</v>
      </c>
      <c r="J400">
        <f t="shared" si="85"/>
        <v>1.0103683580481073</v>
      </c>
      <c r="K400">
        <f t="shared" si="86"/>
        <v>0.99766079369938121</v>
      </c>
      <c r="L400">
        <f t="shared" si="87"/>
        <v>1.0205945747178458</v>
      </c>
      <c r="M400" s="8">
        <f t="shared" si="88"/>
        <v>1.0116632855037455</v>
      </c>
      <c r="N400" s="10">
        <f t="shared" si="89"/>
        <v>1.1595793666839823E-2</v>
      </c>
      <c r="O400" s="8">
        <f t="shared" si="92"/>
        <v>2.3818459688123173E-2</v>
      </c>
      <c r="P400" s="10">
        <f t="shared" si="93"/>
        <v>-2.9269782274671047E-2</v>
      </c>
      <c r="Q400" s="8">
        <f t="shared" si="94"/>
        <v>0</v>
      </c>
      <c r="T400" s="8">
        <f t="shared" si="98"/>
        <v>2.3795870660252495E-2</v>
      </c>
      <c r="U400" s="8">
        <f>NORMSINV($T$590)*T400</f>
        <v>3.0495635298143413E-2</v>
      </c>
      <c r="V400" s="8">
        <f t="shared" si="95"/>
        <v>0.96950436470185664</v>
      </c>
      <c r="W400" s="8">
        <f t="shared" si="96"/>
        <v>0</v>
      </c>
      <c r="Z400">
        <f t="shared" si="90"/>
        <v>1.1595793666839823E-2</v>
      </c>
      <c r="AA400">
        <f>PERCENTILE(M200:M399,1-$AD$591)</f>
        <v>0.93982023408825821</v>
      </c>
      <c r="AB400">
        <f t="shared" si="97"/>
        <v>0</v>
      </c>
      <c r="AE400">
        <f t="shared" si="91"/>
        <v>1.0116632855037455</v>
      </c>
    </row>
    <row r="401" spans="1:31" x14ac:dyDescent="0.25">
      <c r="A401" s="1">
        <v>42972</v>
      </c>
      <c r="B401">
        <v>37889.01</v>
      </c>
      <c r="C401">
        <v>9784.15</v>
      </c>
      <c r="D401">
        <v>43892.59</v>
      </c>
      <c r="E401">
        <v>45490.76</v>
      </c>
      <c r="F401">
        <v>9002.73</v>
      </c>
      <c r="G401" s="1">
        <f t="shared" si="82"/>
        <v>42972</v>
      </c>
      <c r="H401">
        <f t="shared" si="83"/>
        <v>0.99678463443566545</v>
      </c>
      <c r="I401">
        <f t="shared" si="84"/>
        <v>1.0038732249856357</v>
      </c>
      <c r="J401">
        <f t="shared" si="85"/>
        <v>1.0151084742101573</v>
      </c>
      <c r="K401">
        <f t="shared" si="86"/>
        <v>1.015826441058264</v>
      </c>
      <c r="L401">
        <f t="shared" si="87"/>
        <v>0.99805549057844156</v>
      </c>
      <c r="M401" s="8">
        <f t="shared" si="88"/>
        <v>1.0059296530536328</v>
      </c>
      <c r="N401" s="10">
        <f t="shared" si="89"/>
        <v>5.9121418504393458E-3</v>
      </c>
      <c r="O401" s="8">
        <f t="shared" si="92"/>
        <v>2.3804892654267034E-2</v>
      </c>
      <c r="P401" s="10">
        <f t="shared" si="93"/>
        <v>-2.925207236737613E-2</v>
      </c>
      <c r="Q401" s="8">
        <f t="shared" si="94"/>
        <v>0</v>
      </c>
      <c r="T401" s="8">
        <f t="shared" si="98"/>
        <v>2.3781218180525501E-2</v>
      </c>
      <c r="U401" s="8">
        <f>NORMSINV($T$590)*T401</f>
        <v>3.0476857389810173E-2</v>
      </c>
      <c r="V401" s="8">
        <f t="shared" si="95"/>
        <v>0.96952314261018979</v>
      </c>
      <c r="W401" s="8">
        <f t="shared" si="96"/>
        <v>0</v>
      </c>
      <c r="Z401">
        <f t="shared" si="90"/>
        <v>5.9121418504393458E-3</v>
      </c>
      <c r="AA401">
        <f>PERCENTILE(M201:M400,1-$AD$591)</f>
        <v>0.93982023408825821</v>
      </c>
      <c r="AB401">
        <f t="shared" si="97"/>
        <v>0</v>
      </c>
      <c r="AE401">
        <f t="shared" si="91"/>
        <v>1.0059296530536328</v>
      </c>
    </row>
    <row r="402" spans="1:31" x14ac:dyDescent="0.25">
      <c r="A402" s="1">
        <v>42979</v>
      </c>
      <c r="B402">
        <v>38718.379999999997</v>
      </c>
      <c r="C402">
        <v>9972.89</v>
      </c>
      <c r="D402">
        <v>43867.94</v>
      </c>
      <c r="E402">
        <v>45994.75</v>
      </c>
      <c r="F402">
        <v>9069.6200000000008</v>
      </c>
      <c r="G402" s="1">
        <f t="shared" si="82"/>
        <v>42979</v>
      </c>
      <c r="H402">
        <f t="shared" si="83"/>
        <v>1.0218894608225444</v>
      </c>
      <c r="I402">
        <f t="shared" si="84"/>
        <v>1.0192903829152251</v>
      </c>
      <c r="J402">
        <f t="shared" si="85"/>
        <v>0.99943840178945931</v>
      </c>
      <c r="K402">
        <f t="shared" si="86"/>
        <v>1.0110789531764253</v>
      </c>
      <c r="L402">
        <f t="shared" si="87"/>
        <v>1.0074299684651213</v>
      </c>
      <c r="M402" s="8">
        <f t="shared" si="88"/>
        <v>1.0118254334337551</v>
      </c>
      <c r="N402" s="10">
        <f t="shared" si="89"/>
        <v>1.1756059379061611E-2</v>
      </c>
      <c r="O402" s="8">
        <f t="shared" si="92"/>
        <v>2.3806090694366608E-2</v>
      </c>
      <c r="P402" s="10">
        <f t="shared" si="93"/>
        <v>-2.9253636237474942E-2</v>
      </c>
      <c r="Q402" s="8">
        <f t="shared" si="94"/>
        <v>0</v>
      </c>
      <c r="T402" s="8">
        <f t="shared" si="98"/>
        <v>2.3782284485922036E-2</v>
      </c>
      <c r="U402" s="8">
        <f>NORMSINV($T$590)*T402</f>
        <v>3.0478223915160453E-2</v>
      </c>
      <c r="V402" s="8">
        <f t="shared" si="95"/>
        <v>0.96952177608483958</v>
      </c>
      <c r="W402" s="8">
        <f t="shared" si="96"/>
        <v>0</v>
      </c>
      <c r="Z402">
        <f t="shared" si="90"/>
        <v>1.1756059379061611E-2</v>
      </c>
      <c r="AA402">
        <f>PERCENTILE(M202:M401,1-$AD$591)</f>
        <v>0.93982023408825821</v>
      </c>
      <c r="AB402">
        <f t="shared" si="97"/>
        <v>0</v>
      </c>
      <c r="AE402">
        <f t="shared" si="91"/>
        <v>1.0118254334337551</v>
      </c>
    </row>
    <row r="403" spans="1:31" x14ac:dyDescent="0.25">
      <c r="A403" s="1">
        <v>42986</v>
      </c>
      <c r="B403">
        <v>38404.089999999997</v>
      </c>
      <c r="C403">
        <v>10052.16</v>
      </c>
      <c r="D403">
        <v>44028.18</v>
      </c>
      <c r="E403">
        <v>46189.01</v>
      </c>
      <c r="F403">
        <v>9014.7900000000009</v>
      </c>
      <c r="G403" s="1">
        <f t="shared" si="82"/>
        <v>42986</v>
      </c>
      <c r="H403">
        <f t="shared" si="83"/>
        <v>0.99188266657850865</v>
      </c>
      <c r="I403">
        <f t="shared" si="84"/>
        <v>1.0079485485150244</v>
      </c>
      <c r="J403">
        <f t="shared" si="85"/>
        <v>1.0036527815074061</v>
      </c>
      <c r="K403">
        <f t="shared" si="86"/>
        <v>1.0042235255110639</v>
      </c>
      <c r="L403">
        <f t="shared" si="87"/>
        <v>0.99395454274820771</v>
      </c>
      <c r="M403" s="8">
        <f t="shared" si="88"/>
        <v>1.0003324129720421</v>
      </c>
      <c r="N403" s="10">
        <f t="shared" si="89"/>
        <v>3.3235773509077376E-4</v>
      </c>
      <c r="O403" s="8">
        <f t="shared" si="92"/>
        <v>2.3809965309970288E-2</v>
      </c>
      <c r="P403" s="10">
        <f t="shared" si="93"/>
        <v>-2.9258694004124508E-2</v>
      </c>
      <c r="Q403" s="8">
        <f t="shared" si="94"/>
        <v>0</v>
      </c>
      <c r="T403" s="8">
        <f t="shared" si="98"/>
        <v>2.3786097114136227E-2</v>
      </c>
      <c r="U403" s="8">
        <f>NORMSINV($T$590)*T403</f>
        <v>3.0483109994817188E-2</v>
      </c>
      <c r="V403" s="8">
        <f t="shared" si="95"/>
        <v>0.96951689000518282</v>
      </c>
      <c r="W403" s="8">
        <f t="shared" si="96"/>
        <v>0</v>
      </c>
      <c r="Z403">
        <f t="shared" si="90"/>
        <v>3.3235773509077376E-4</v>
      </c>
      <c r="AA403">
        <f>PERCENTILE(M203:M402,1-$AD$591)</f>
        <v>0.93982023408825821</v>
      </c>
      <c r="AB403">
        <f t="shared" si="97"/>
        <v>0</v>
      </c>
      <c r="AE403">
        <f t="shared" si="91"/>
        <v>1.0003324129720421</v>
      </c>
    </row>
    <row r="404" spans="1:31" x14ac:dyDescent="0.25">
      <c r="A404" s="1">
        <v>42993</v>
      </c>
      <c r="B404">
        <v>40158.86</v>
      </c>
      <c r="C404">
        <v>10256</v>
      </c>
      <c r="D404">
        <v>44102.13</v>
      </c>
      <c r="E404">
        <v>47170.75</v>
      </c>
      <c r="F404">
        <v>8922.68</v>
      </c>
      <c r="G404" s="1">
        <f t="shared" si="82"/>
        <v>42993</v>
      </c>
      <c r="H404">
        <f t="shared" si="83"/>
        <v>1.0456922687140875</v>
      </c>
      <c r="I404">
        <f t="shared" si="84"/>
        <v>1.0202782287587941</v>
      </c>
      <c r="J404">
        <f t="shared" si="85"/>
        <v>1.0016796061068161</v>
      </c>
      <c r="K404">
        <f t="shared" si="86"/>
        <v>1.0212548396252701</v>
      </c>
      <c r="L404">
        <f t="shared" si="87"/>
        <v>0.98978234656603203</v>
      </c>
      <c r="M404" s="8">
        <f t="shared" si="88"/>
        <v>1.0157374579542</v>
      </c>
      <c r="N404" s="10">
        <f t="shared" si="89"/>
        <v>1.5614908237919077E-2</v>
      </c>
      <c r="O404" s="8">
        <f t="shared" si="92"/>
        <v>2.3764659595001313E-2</v>
      </c>
      <c r="P404" s="10">
        <f t="shared" si="93"/>
        <v>-2.9199554692980054E-2</v>
      </c>
      <c r="Q404" s="8">
        <f t="shared" si="94"/>
        <v>0</v>
      </c>
      <c r="T404" s="8">
        <f t="shared" si="98"/>
        <v>2.3740366713005556E-2</v>
      </c>
      <c r="U404" s="8">
        <f>NORMSINV($T$590)*T404</f>
        <v>3.0424504127655193E-2</v>
      </c>
      <c r="V404" s="8">
        <f t="shared" si="95"/>
        <v>0.96957549587234482</v>
      </c>
      <c r="W404" s="8">
        <f t="shared" si="96"/>
        <v>0</v>
      </c>
      <c r="Z404">
        <f t="shared" si="90"/>
        <v>1.5614908237919077E-2</v>
      </c>
      <c r="AA404">
        <f>PERCENTILE(M204:M403,1-$AD$591)</f>
        <v>0.93982023408825821</v>
      </c>
      <c r="AB404">
        <f t="shared" si="97"/>
        <v>0</v>
      </c>
      <c r="AE404">
        <f t="shared" si="91"/>
        <v>1.0157374579542</v>
      </c>
    </row>
    <row r="405" spans="1:31" x14ac:dyDescent="0.25">
      <c r="A405" s="1">
        <v>43000</v>
      </c>
      <c r="B405">
        <v>40228.699999999997</v>
      </c>
      <c r="C405">
        <v>10490.03</v>
      </c>
      <c r="D405">
        <v>44607.49</v>
      </c>
      <c r="E405">
        <v>48231.23</v>
      </c>
      <c r="F405">
        <v>9224.23</v>
      </c>
      <c r="G405" s="1">
        <f t="shared" si="82"/>
        <v>43000</v>
      </c>
      <c r="H405">
        <f t="shared" si="83"/>
        <v>1.0017390931913903</v>
      </c>
      <c r="I405">
        <f t="shared" si="84"/>
        <v>1.0228188377535101</v>
      </c>
      <c r="J405">
        <f t="shared" si="85"/>
        <v>1.0114588569758423</v>
      </c>
      <c r="K405">
        <f t="shared" si="86"/>
        <v>1.0224817286136008</v>
      </c>
      <c r="L405">
        <f t="shared" si="87"/>
        <v>1.033795899886581</v>
      </c>
      <c r="M405" s="8">
        <f t="shared" si="88"/>
        <v>1.018458883284185</v>
      </c>
      <c r="N405" s="10">
        <f t="shared" si="89"/>
        <v>1.8290585996676673E-2</v>
      </c>
      <c r="O405" s="8">
        <f t="shared" si="92"/>
        <v>2.3771875200548079E-2</v>
      </c>
      <c r="P405" s="10">
        <f t="shared" si="93"/>
        <v>-2.9208973366006936E-2</v>
      </c>
      <c r="Q405" s="8">
        <f t="shared" si="94"/>
        <v>0</v>
      </c>
      <c r="T405" s="8">
        <f t="shared" si="98"/>
        <v>2.3747578449564228E-2</v>
      </c>
      <c r="U405" s="8">
        <f>NORMSINV($T$590)*T405</f>
        <v>3.0433746339932254E-2</v>
      </c>
      <c r="V405" s="8">
        <f t="shared" si="95"/>
        <v>0.96956625366006777</v>
      </c>
      <c r="W405" s="8">
        <f t="shared" si="96"/>
        <v>0</v>
      </c>
      <c r="Z405">
        <f t="shared" si="90"/>
        <v>1.8290585996676673E-2</v>
      </c>
      <c r="AA405">
        <f>PERCENTILE(M205:M404,1-$AD$591)</f>
        <v>0.93982023408825821</v>
      </c>
      <c r="AB405">
        <f t="shared" si="97"/>
        <v>0</v>
      </c>
      <c r="AE405">
        <f t="shared" si="91"/>
        <v>1.018458883284185</v>
      </c>
    </row>
    <row r="406" spans="1:31" x14ac:dyDescent="0.25">
      <c r="A406" s="1">
        <v>43007</v>
      </c>
      <c r="B406">
        <v>40761.24</v>
      </c>
      <c r="C406">
        <v>10875.05</v>
      </c>
      <c r="D406">
        <v>44348.65</v>
      </c>
      <c r="E406">
        <v>48365.1</v>
      </c>
      <c r="F406">
        <v>9212.17</v>
      </c>
      <c r="G406" s="1">
        <f t="shared" si="82"/>
        <v>43007</v>
      </c>
      <c r="H406">
        <f t="shared" si="83"/>
        <v>1.0132378128052859</v>
      </c>
      <c r="I406">
        <f t="shared" si="84"/>
        <v>1.036703422201843</v>
      </c>
      <c r="J406">
        <f t="shared" si="85"/>
        <v>0.99419738703074312</v>
      </c>
      <c r="K406">
        <f t="shared" si="86"/>
        <v>1.0027755875187092</v>
      </c>
      <c r="L406">
        <f t="shared" si="87"/>
        <v>0.99869257379748777</v>
      </c>
      <c r="M406" s="8">
        <f t="shared" si="88"/>
        <v>1.0091213566708137</v>
      </c>
      <c r="N406" s="10">
        <f t="shared" si="89"/>
        <v>9.0800083420966831E-3</v>
      </c>
      <c r="O406" s="8">
        <f t="shared" si="92"/>
        <v>2.3797760348637762E-2</v>
      </c>
      <c r="P406" s="10">
        <f t="shared" si="93"/>
        <v>-2.9242762191596005E-2</v>
      </c>
      <c r="Q406" s="8">
        <f t="shared" si="94"/>
        <v>0</v>
      </c>
      <c r="T406" s="8">
        <f t="shared" si="98"/>
        <v>2.377297675509708E-2</v>
      </c>
      <c r="U406" s="8">
        <f>NORMSINV($T$590)*T406</f>
        <v>3.046629557815006E-2</v>
      </c>
      <c r="V406" s="8">
        <f t="shared" si="95"/>
        <v>0.96953370442184994</v>
      </c>
      <c r="W406" s="8">
        <f t="shared" si="96"/>
        <v>0</v>
      </c>
      <c r="Z406">
        <f t="shared" si="90"/>
        <v>9.0800083420966831E-3</v>
      </c>
      <c r="AA406">
        <f>PERCENTILE(M206:M405,1-$AD$591)</f>
        <v>0.93982023408825821</v>
      </c>
      <c r="AB406">
        <f t="shared" si="97"/>
        <v>0</v>
      </c>
      <c r="AE406">
        <f t="shared" si="91"/>
        <v>1.0091213566708137</v>
      </c>
    </row>
    <row r="407" spans="1:31" x14ac:dyDescent="0.25">
      <c r="A407" s="1">
        <v>43014</v>
      </c>
      <c r="B407">
        <v>40228.699999999997</v>
      </c>
      <c r="C407">
        <v>10825.98</v>
      </c>
      <c r="D407">
        <v>44558.19</v>
      </c>
      <c r="E407">
        <v>48482.15</v>
      </c>
      <c r="F407">
        <v>9458.9</v>
      </c>
      <c r="G407" s="1">
        <f t="shared" si="82"/>
        <v>43014</v>
      </c>
      <c r="H407">
        <f t="shared" si="83"/>
        <v>0.98693513740013794</v>
      </c>
      <c r="I407">
        <f t="shared" si="84"/>
        <v>0.99548783683753184</v>
      </c>
      <c r="J407">
        <f t="shared" si="85"/>
        <v>1.0047248337886272</v>
      </c>
      <c r="K407">
        <f t="shared" si="86"/>
        <v>1.0024201335260343</v>
      </c>
      <c r="L407">
        <f t="shared" si="87"/>
        <v>1.0267830489450367</v>
      </c>
      <c r="M407" s="8">
        <f t="shared" si="88"/>
        <v>1.0032701980994736</v>
      </c>
      <c r="N407" s="10">
        <f t="shared" si="89"/>
        <v>3.2648626305312252E-3</v>
      </c>
      <c r="O407" s="8">
        <f t="shared" si="92"/>
        <v>2.3801446840552475E-2</v>
      </c>
      <c r="P407" s="10">
        <f t="shared" si="93"/>
        <v>-2.9247574358126895E-2</v>
      </c>
      <c r="Q407" s="8">
        <f t="shared" si="94"/>
        <v>0</v>
      </c>
      <c r="T407" s="8">
        <f t="shared" si="98"/>
        <v>2.3776166943207978E-2</v>
      </c>
      <c r="U407" s="8">
        <f>NORMSINV($T$590)*T407</f>
        <v>3.0470383968717964E-2</v>
      </c>
      <c r="V407" s="8">
        <f t="shared" si="95"/>
        <v>0.96952961603128207</v>
      </c>
      <c r="W407" s="8">
        <f t="shared" si="96"/>
        <v>0</v>
      </c>
      <c r="Z407">
        <f t="shared" si="90"/>
        <v>3.2648626305312252E-3</v>
      </c>
      <c r="AA407">
        <f>PERCENTILE(M207:M406,1-$AD$591)</f>
        <v>0.93982023408825821</v>
      </c>
      <c r="AB407">
        <f t="shared" si="97"/>
        <v>0</v>
      </c>
      <c r="AE407">
        <f t="shared" si="91"/>
        <v>1.0032701980994736</v>
      </c>
    </row>
    <row r="408" spans="1:31" x14ac:dyDescent="0.25">
      <c r="A408" s="1">
        <v>43021</v>
      </c>
      <c r="B408">
        <v>42219.18</v>
      </c>
      <c r="C408">
        <v>11195.91</v>
      </c>
      <c r="D408">
        <v>46468.71</v>
      </c>
      <c r="E408">
        <v>48721.62</v>
      </c>
      <c r="F408">
        <v>9167.2099999999991</v>
      </c>
      <c r="G408" s="1">
        <f t="shared" si="82"/>
        <v>43021</v>
      </c>
      <c r="H408">
        <f t="shared" si="83"/>
        <v>1.0494791032272981</v>
      </c>
      <c r="I408">
        <f t="shared" si="84"/>
        <v>1.0341705785527038</v>
      </c>
      <c r="J408">
        <f t="shared" si="85"/>
        <v>1.0428769660527053</v>
      </c>
      <c r="K408">
        <f t="shared" si="86"/>
        <v>1.0049393436553453</v>
      </c>
      <c r="L408">
        <f t="shared" si="87"/>
        <v>0.96916237617481937</v>
      </c>
      <c r="M408" s="8">
        <f t="shared" si="88"/>
        <v>1.0201256735325743</v>
      </c>
      <c r="N408" s="10">
        <f t="shared" si="89"/>
        <v>1.9925829052192794E-2</v>
      </c>
      <c r="O408" s="8">
        <f t="shared" si="92"/>
        <v>2.3698730715586428E-2</v>
      </c>
      <c r="P408" s="10">
        <f t="shared" si="93"/>
        <v>-2.9113498830283101E-2</v>
      </c>
      <c r="Q408" s="8">
        <f t="shared" si="94"/>
        <v>0</v>
      </c>
      <c r="T408" s="8">
        <f t="shared" si="98"/>
        <v>2.3674091108670279E-2</v>
      </c>
      <c r="U408" s="8">
        <f>NORMSINV($T$590)*T408</f>
        <v>3.0339568523161903E-2</v>
      </c>
      <c r="V408" s="8">
        <f t="shared" si="95"/>
        <v>0.96966043147683811</v>
      </c>
      <c r="W408" s="8">
        <f t="shared" si="96"/>
        <v>0</v>
      </c>
      <c r="Z408">
        <f t="shared" si="90"/>
        <v>1.9925829052192794E-2</v>
      </c>
      <c r="AA408">
        <f>PERCENTILE(M208:M407,1-$AD$591)</f>
        <v>0.93982023408825821</v>
      </c>
      <c r="AB408">
        <f t="shared" si="97"/>
        <v>0</v>
      </c>
      <c r="AE408">
        <f t="shared" si="91"/>
        <v>1.0201256735325743</v>
      </c>
    </row>
    <row r="409" spans="1:31" x14ac:dyDescent="0.25">
      <c r="A409" s="1">
        <v>43028</v>
      </c>
      <c r="B409">
        <v>41494.57</v>
      </c>
      <c r="C409">
        <v>11211.01</v>
      </c>
      <c r="D409">
        <v>45741.48</v>
      </c>
      <c r="E409">
        <v>48913.19</v>
      </c>
      <c r="F409">
        <v>9190.24</v>
      </c>
      <c r="G409" s="1">
        <f t="shared" si="82"/>
        <v>43028</v>
      </c>
      <c r="H409">
        <f t="shared" si="83"/>
        <v>0.98283694756743256</v>
      </c>
      <c r="I409">
        <f t="shared" si="84"/>
        <v>1.0013487068045386</v>
      </c>
      <c r="J409">
        <f t="shared" si="85"/>
        <v>0.98435011430272124</v>
      </c>
      <c r="K409">
        <f t="shared" si="86"/>
        <v>1.0039319300138214</v>
      </c>
      <c r="L409">
        <f t="shared" si="87"/>
        <v>1.0025122147305452</v>
      </c>
      <c r="M409" s="8">
        <f t="shared" si="88"/>
        <v>0.99499598268381173</v>
      </c>
      <c r="N409" s="10">
        <f t="shared" si="89"/>
        <v>-5.0165793354018254E-3</v>
      </c>
      <c r="O409" s="8">
        <f t="shared" si="92"/>
        <v>2.3612751204640948E-2</v>
      </c>
      <c r="P409" s="10">
        <f t="shared" si="93"/>
        <v>-2.900127774438736E-2</v>
      </c>
      <c r="Q409" s="8">
        <f t="shared" si="94"/>
        <v>0</v>
      </c>
      <c r="T409" s="8">
        <f t="shared" si="98"/>
        <v>2.3588927620880645E-2</v>
      </c>
      <c r="U409" s="8">
        <f>NORMSINV($T$590)*T409</f>
        <v>3.0230427122057861E-2</v>
      </c>
      <c r="V409" s="8">
        <f t="shared" si="95"/>
        <v>0.96976957287794219</v>
      </c>
      <c r="W409" s="8">
        <f t="shared" si="96"/>
        <v>0</v>
      </c>
      <c r="Z409">
        <f t="shared" si="90"/>
        <v>-5.0165793354018254E-3</v>
      </c>
      <c r="AA409">
        <f>PERCENTILE(M209:M408,1-$AD$591)</f>
        <v>0.93982023408825821</v>
      </c>
      <c r="AB409">
        <f t="shared" si="97"/>
        <v>0</v>
      </c>
      <c r="AE409">
        <f t="shared" si="91"/>
        <v>0.99499598268381173</v>
      </c>
    </row>
    <row r="410" spans="1:31" x14ac:dyDescent="0.25">
      <c r="A410" s="1">
        <v>43035</v>
      </c>
      <c r="B410">
        <v>44340.61</v>
      </c>
      <c r="C410">
        <v>11573.38</v>
      </c>
      <c r="D410">
        <v>46887.79</v>
      </c>
      <c r="E410">
        <v>50307.360000000001</v>
      </c>
      <c r="F410">
        <v>9022.4699999999993</v>
      </c>
      <c r="G410" s="1">
        <f t="shared" si="82"/>
        <v>43035</v>
      </c>
      <c r="H410">
        <f t="shared" si="83"/>
        <v>1.0685882514266325</v>
      </c>
      <c r="I410">
        <f t="shared" si="84"/>
        <v>1.0323226899271341</v>
      </c>
      <c r="J410">
        <f t="shared" si="85"/>
        <v>1.0250606233117074</v>
      </c>
      <c r="K410">
        <f t="shared" si="86"/>
        <v>1.0285029457289536</v>
      </c>
      <c r="L410">
        <f t="shared" si="87"/>
        <v>0.98174476401051547</v>
      </c>
      <c r="M410" s="8">
        <f t="shared" si="88"/>
        <v>1.0272438548809886</v>
      </c>
      <c r="N410" s="10">
        <f t="shared" si="89"/>
        <v>2.6879346656882807E-2</v>
      </c>
      <c r="O410" s="8">
        <f t="shared" si="92"/>
        <v>2.3504121642611491E-2</v>
      </c>
      <c r="P410" s="10">
        <f t="shared" si="93"/>
        <v>-2.8859504216473285E-2</v>
      </c>
      <c r="Q410" s="8">
        <f t="shared" si="94"/>
        <v>0</v>
      </c>
      <c r="T410" s="8">
        <f t="shared" si="98"/>
        <v>2.3478045305636932E-2</v>
      </c>
      <c r="U410" s="8">
        <f>NORMSINV($T$590)*T410</f>
        <v>3.0088325717366072E-2</v>
      </c>
      <c r="V410" s="8">
        <f t="shared" si="95"/>
        <v>0.96991167428263392</v>
      </c>
      <c r="W410" s="8">
        <f t="shared" si="96"/>
        <v>0</v>
      </c>
      <c r="Z410">
        <f t="shared" si="90"/>
        <v>2.6879346656882807E-2</v>
      </c>
      <c r="AA410">
        <f>PERCENTILE(M210:M409,1-$AD$591)</f>
        <v>0.93982023408825821</v>
      </c>
      <c r="AB410">
        <f t="shared" si="97"/>
        <v>0</v>
      </c>
      <c r="AE410">
        <f t="shared" si="91"/>
        <v>1.0272438548809886</v>
      </c>
    </row>
    <row r="411" spans="1:31" x14ac:dyDescent="0.25">
      <c r="A411" s="1">
        <v>43042</v>
      </c>
      <c r="B411">
        <v>45073.93</v>
      </c>
      <c r="C411">
        <v>11898.01</v>
      </c>
      <c r="D411">
        <v>47479.43</v>
      </c>
      <c r="E411">
        <v>51589.79</v>
      </c>
      <c r="F411">
        <v>8664.99</v>
      </c>
      <c r="G411" s="1">
        <f t="shared" si="82"/>
        <v>43042</v>
      </c>
      <c r="H411">
        <f t="shared" si="83"/>
        <v>1.0165383381058584</v>
      </c>
      <c r="I411">
        <f t="shared" si="84"/>
        <v>1.0280497140852543</v>
      </c>
      <c r="J411">
        <f t="shared" si="85"/>
        <v>1.0126182104125616</v>
      </c>
      <c r="K411">
        <f t="shared" si="86"/>
        <v>1.0254918962155837</v>
      </c>
      <c r="L411">
        <f t="shared" si="87"/>
        <v>0.9603789206281651</v>
      </c>
      <c r="M411" s="8">
        <f t="shared" si="88"/>
        <v>1.0086154158894844</v>
      </c>
      <c r="N411" s="10">
        <f t="shared" si="89"/>
        <v>8.5785149869542637E-3</v>
      </c>
      <c r="O411" s="8">
        <f t="shared" si="92"/>
        <v>2.3540901330686904E-2</v>
      </c>
      <c r="P411" s="10">
        <f t="shared" si="93"/>
        <v>-2.8907504433941803E-2</v>
      </c>
      <c r="Q411" s="8">
        <f t="shared" si="94"/>
        <v>0</v>
      </c>
      <c r="T411" s="8">
        <f t="shared" si="98"/>
        <v>2.3515675688105055E-2</v>
      </c>
      <c r="U411" s="8">
        <f>NORMSINV($T$590)*T411</f>
        <v>3.0136550992930135E-2</v>
      </c>
      <c r="V411" s="8">
        <f t="shared" si="95"/>
        <v>0.96986344900706989</v>
      </c>
      <c r="W411" s="8">
        <f t="shared" si="96"/>
        <v>0</v>
      </c>
      <c r="Z411">
        <f t="shared" si="90"/>
        <v>8.5785149869542637E-3</v>
      </c>
      <c r="AA411">
        <f>PERCENTILE(M211:M410,1-$AD$591)</f>
        <v>0.93982023408825821</v>
      </c>
      <c r="AB411">
        <f t="shared" si="97"/>
        <v>0</v>
      </c>
      <c r="AE411">
        <f t="shared" si="91"/>
        <v>1.0086154158894844</v>
      </c>
    </row>
    <row r="412" spans="1:31" x14ac:dyDescent="0.25">
      <c r="A412" s="1">
        <v>43049</v>
      </c>
      <c r="B412">
        <v>43389.02</v>
      </c>
      <c r="C412">
        <v>11550.73</v>
      </c>
      <c r="D412">
        <v>45901.71</v>
      </c>
      <c r="E412">
        <v>51137.48</v>
      </c>
      <c r="F412">
        <v>8490.64</v>
      </c>
      <c r="G412" s="1">
        <f t="shared" si="82"/>
        <v>43049</v>
      </c>
      <c r="H412">
        <f t="shared" si="83"/>
        <v>0.96261896843696559</v>
      </c>
      <c r="I412">
        <f t="shared" si="84"/>
        <v>0.97081192569177532</v>
      </c>
      <c r="J412">
        <f t="shared" si="85"/>
        <v>0.96677045196203915</v>
      </c>
      <c r="K412">
        <f t="shared" si="86"/>
        <v>0.99123256752935029</v>
      </c>
      <c r="L412">
        <f t="shared" si="87"/>
        <v>0.9798787996293129</v>
      </c>
      <c r="M412" s="8">
        <f t="shared" si="88"/>
        <v>0.97426254264988854</v>
      </c>
      <c r="N412" s="10">
        <f t="shared" si="89"/>
        <v>-2.6074460686694171E-2</v>
      </c>
      <c r="O412" s="8">
        <f t="shared" si="92"/>
        <v>2.353082540082466E-2</v>
      </c>
      <c r="P412" s="10">
        <f t="shared" si="93"/>
        <v>-2.8894354464544008E-2</v>
      </c>
      <c r="Q412" s="8">
        <f t="shared" si="94"/>
        <v>0</v>
      </c>
      <c r="T412" s="8">
        <f t="shared" si="98"/>
        <v>2.3504704338153024E-2</v>
      </c>
      <c r="U412" s="8">
        <f>NORMSINV($T$590)*T412</f>
        <v>3.0122490642222974E-2</v>
      </c>
      <c r="V412" s="8">
        <f t="shared" si="95"/>
        <v>0.96987750935777706</v>
      </c>
      <c r="W412" s="8">
        <f t="shared" si="96"/>
        <v>0</v>
      </c>
      <c r="Z412">
        <f t="shared" si="90"/>
        <v>-2.6074460686694171E-2</v>
      </c>
      <c r="AA412">
        <f>PERCENTILE(M212:M411,1-$AD$591)</f>
        <v>0.93982023408825821</v>
      </c>
      <c r="AB412">
        <f t="shared" si="97"/>
        <v>0</v>
      </c>
      <c r="AE412">
        <f t="shared" si="91"/>
        <v>0.97426254264988854</v>
      </c>
    </row>
    <row r="413" spans="1:31" x14ac:dyDescent="0.25">
      <c r="A413" s="1">
        <v>43056</v>
      </c>
      <c r="B413">
        <v>43057.279999999999</v>
      </c>
      <c r="C413">
        <v>11539.41</v>
      </c>
      <c r="D413">
        <v>45704.5</v>
      </c>
      <c r="E413">
        <v>49259.07</v>
      </c>
      <c r="F413">
        <v>8271.32</v>
      </c>
      <c r="G413" s="1">
        <f t="shared" si="82"/>
        <v>43056</v>
      </c>
      <c r="H413">
        <f t="shared" si="83"/>
        <v>0.99235428686796801</v>
      </c>
      <c r="I413">
        <f t="shared" si="84"/>
        <v>0.99901997536086462</v>
      </c>
      <c r="J413">
        <f t="shared" si="85"/>
        <v>0.99570364589903082</v>
      </c>
      <c r="K413">
        <f t="shared" si="86"/>
        <v>0.96326745080125176</v>
      </c>
      <c r="L413">
        <f t="shared" si="87"/>
        <v>0.97416920279272234</v>
      </c>
      <c r="M413" s="8">
        <f t="shared" si="88"/>
        <v>0.98490291234436755</v>
      </c>
      <c r="N413" s="10">
        <f t="shared" si="89"/>
        <v>-1.5212208815860344E-2</v>
      </c>
      <c r="O413" s="8">
        <f t="shared" si="92"/>
        <v>2.3538625975022341E-2</v>
      </c>
      <c r="P413" s="10">
        <f t="shared" si="93"/>
        <v>-2.8904534886993141E-2</v>
      </c>
      <c r="Q413" s="8">
        <f t="shared" si="94"/>
        <v>0</v>
      </c>
      <c r="T413" s="8">
        <f t="shared" si="98"/>
        <v>2.351230653212048E-2</v>
      </c>
      <c r="U413" s="8">
        <f>NORMSINV($T$590)*T413</f>
        <v>3.0132233245803539E-2</v>
      </c>
      <c r="V413" s="8">
        <f t="shared" si="95"/>
        <v>0.9698677667541965</v>
      </c>
      <c r="W413" s="8">
        <f t="shared" si="96"/>
        <v>0</v>
      </c>
      <c r="Z413">
        <f t="shared" si="90"/>
        <v>-1.5212208815860344E-2</v>
      </c>
      <c r="AA413">
        <f>PERCENTILE(M213:M412,1-$AD$591)</f>
        <v>0.93982023408825821</v>
      </c>
      <c r="AB413">
        <f t="shared" si="97"/>
        <v>0</v>
      </c>
      <c r="AE413">
        <f t="shared" si="91"/>
        <v>0.98490291234436755</v>
      </c>
    </row>
    <row r="414" spans="1:31" x14ac:dyDescent="0.25">
      <c r="A414" s="1">
        <v>43063</v>
      </c>
      <c r="B414">
        <v>43581.09</v>
      </c>
      <c r="C414">
        <v>11762.12</v>
      </c>
      <c r="D414">
        <v>46148.23</v>
      </c>
      <c r="E414">
        <v>50392.51</v>
      </c>
      <c r="F414">
        <v>8492.83</v>
      </c>
      <c r="G414" s="1">
        <f t="shared" si="82"/>
        <v>43063</v>
      </c>
      <c r="H414">
        <f t="shared" si="83"/>
        <v>1.0121654224326293</v>
      </c>
      <c r="I414">
        <f t="shared" si="84"/>
        <v>1.0192999468777</v>
      </c>
      <c r="J414">
        <f t="shared" si="85"/>
        <v>1.0097086720126027</v>
      </c>
      <c r="K414">
        <f t="shared" si="86"/>
        <v>1.0230097726164948</v>
      </c>
      <c r="L414">
        <f t="shared" si="87"/>
        <v>1.0267804896920927</v>
      </c>
      <c r="M414" s="8">
        <f t="shared" si="88"/>
        <v>1.018192860726304</v>
      </c>
      <c r="N414" s="10">
        <f t="shared" si="89"/>
        <v>1.8029350800059286E-2</v>
      </c>
      <c r="O414" s="8">
        <f t="shared" si="92"/>
        <v>2.3570993769073869E-2</v>
      </c>
      <c r="P414" s="10">
        <f t="shared" si="93"/>
        <v>-2.8946778301367965E-2</v>
      </c>
      <c r="Q414" s="8">
        <f t="shared" si="94"/>
        <v>0</v>
      </c>
      <c r="T414" s="8">
        <f t="shared" si="98"/>
        <v>2.3545049203350682E-2</v>
      </c>
      <c r="U414" s="8">
        <f>NORMSINV($T$590)*T414</f>
        <v>3.0174194667378716E-2</v>
      </c>
      <c r="V414" s="8">
        <f t="shared" si="95"/>
        <v>0.9698258053326213</v>
      </c>
      <c r="W414" s="8">
        <f t="shared" si="96"/>
        <v>0</v>
      </c>
      <c r="Z414">
        <f t="shared" si="90"/>
        <v>1.8029350800059286E-2</v>
      </c>
      <c r="AA414">
        <f>PERCENTILE(M214:M413,1-$AD$591)</f>
        <v>0.93982023408825821</v>
      </c>
      <c r="AB414">
        <f t="shared" si="97"/>
        <v>0</v>
      </c>
      <c r="AE414">
        <f t="shared" si="91"/>
        <v>1.018192860726304</v>
      </c>
    </row>
    <row r="415" spans="1:31" x14ac:dyDescent="0.25">
      <c r="A415" s="1">
        <v>43070</v>
      </c>
      <c r="B415">
        <v>42481.09</v>
      </c>
      <c r="C415">
        <v>10882.6</v>
      </c>
      <c r="D415">
        <v>45507.29</v>
      </c>
      <c r="E415">
        <v>50440.39</v>
      </c>
      <c r="F415">
        <v>8204.44</v>
      </c>
      <c r="G415" s="1">
        <f t="shared" si="82"/>
        <v>43070</v>
      </c>
      <c r="H415">
        <f t="shared" si="83"/>
        <v>0.97475969508793836</v>
      </c>
      <c r="I415">
        <f t="shared" si="84"/>
        <v>0.92522436431527644</v>
      </c>
      <c r="J415">
        <f t="shared" si="85"/>
        <v>0.98611127664051246</v>
      </c>
      <c r="K415">
        <f t="shared" si="86"/>
        <v>1.0009501412015396</v>
      </c>
      <c r="L415">
        <f t="shared" si="87"/>
        <v>0.96604312107978152</v>
      </c>
      <c r="M415" s="8">
        <f t="shared" si="88"/>
        <v>0.97061771966500965</v>
      </c>
      <c r="N415" s="10">
        <f t="shared" si="89"/>
        <v>-2.9822585774401684E-2</v>
      </c>
      <c r="O415" s="8">
        <f t="shared" si="92"/>
        <v>2.357251288451305E-2</v>
      </c>
      <c r="P415" s="10">
        <f t="shared" si="93"/>
        <v>-2.8948760934351697E-2</v>
      </c>
      <c r="Q415" s="8">
        <f t="shared" si="94"/>
        <v>1</v>
      </c>
      <c r="T415" s="8">
        <f t="shared" si="98"/>
        <v>2.3545525083182847E-2</v>
      </c>
      <c r="U415" s="8">
        <f>NORMSINV($T$590)*T415</f>
        <v>3.0174804531922641E-2</v>
      </c>
      <c r="V415" s="8">
        <f t="shared" si="95"/>
        <v>0.96982519546807733</v>
      </c>
      <c r="W415" s="8">
        <f t="shared" si="96"/>
        <v>0</v>
      </c>
      <c r="Z415">
        <f t="shared" si="90"/>
        <v>-2.9822585774401684E-2</v>
      </c>
      <c r="AA415">
        <f>PERCENTILE(M215:M414,1-$AD$591)</f>
        <v>0.93982023408825821</v>
      </c>
      <c r="AB415">
        <f t="shared" si="97"/>
        <v>0</v>
      </c>
      <c r="AE415">
        <f t="shared" si="91"/>
        <v>0.97061771966500965</v>
      </c>
    </row>
    <row r="416" spans="1:31" x14ac:dyDescent="0.25">
      <c r="A416" s="1">
        <v>43077</v>
      </c>
      <c r="B416">
        <v>43478.03</v>
      </c>
      <c r="C416">
        <v>11086.44</v>
      </c>
      <c r="D416">
        <v>46444.05</v>
      </c>
      <c r="E416">
        <v>50046.61</v>
      </c>
      <c r="F416">
        <v>8024.6</v>
      </c>
      <c r="G416" s="1">
        <f t="shared" si="82"/>
        <v>43077</v>
      </c>
      <c r="H416">
        <f t="shared" si="83"/>
        <v>1.0234678535790867</v>
      </c>
      <c r="I416">
        <f t="shared" si="84"/>
        <v>1.0187308180030508</v>
      </c>
      <c r="J416">
        <f t="shared" si="85"/>
        <v>1.0205848337705894</v>
      </c>
      <c r="K416">
        <f t="shared" si="86"/>
        <v>0.99219316107587596</v>
      </c>
      <c r="L416">
        <f t="shared" si="87"/>
        <v>0.9780801614735436</v>
      </c>
      <c r="M416" s="8">
        <f t="shared" si="88"/>
        <v>1.0066113655804292</v>
      </c>
      <c r="N416" s="10">
        <f t="shared" si="89"/>
        <v>6.5896063558159362E-3</v>
      </c>
      <c r="O416" s="8">
        <f t="shared" si="92"/>
        <v>2.3686565253642211E-2</v>
      </c>
      <c r="P416" s="10">
        <f t="shared" si="93"/>
        <v>-2.9097619931475503E-2</v>
      </c>
      <c r="Q416" s="8">
        <f t="shared" si="94"/>
        <v>0</v>
      </c>
      <c r="T416" s="8">
        <f t="shared" si="98"/>
        <v>2.3658628488361866E-2</v>
      </c>
      <c r="U416" s="8">
        <f>NORMSINV($T$590)*T416</f>
        <v>3.0319752377898235E-2</v>
      </c>
      <c r="V416" s="8">
        <f t="shared" si="95"/>
        <v>0.96968024762210181</v>
      </c>
      <c r="W416" s="8">
        <f t="shared" si="96"/>
        <v>0</v>
      </c>
      <c r="Z416">
        <f t="shared" si="90"/>
        <v>6.5896063558159362E-3</v>
      </c>
      <c r="AA416">
        <f>PERCENTILE(M216:M415,1-$AD$591)</f>
        <v>0.93982023408825821</v>
      </c>
      <c r="AB416">
        <f t="shared" si="97"/>
        <v>0</v>
      </c>
      <c r="AE416">
        <f t="shared" si="91"/>
        <v>1.0066113655804292</v>
      </c>
    </row>
    <row r="417" spans="1:31" x14ac:dyDescent="0.25">
      <c r="A417" s="1">
        <v>43084</v>
      </c>
      <c r="B417">
        <v>43082.62</v>
      </c>
      <c r="C417">
        <v>11010.95</v>
      </c>
      <c r="D417">
        <v>46160.56</v>
      </c>
      <c r="E417">
        <v>49498.52</v>
      </c>
      <c r="F417">
        <v>8065.18</v>
      </c>
      <c r="G417" s="1">
        <f t="shared" si="82"/>
        <v>43084</v>
      </c>
      <c r="H417">
        <f t="shared" si="83"/>
        <v>0.99090552170832036</v>
      </c>
      <c r="I417">
        <f t="shared" si="84"/>
        <v>0.99319078080970991</v>
      </c>
      <c r="J417">
        <f t="shared" si="85"/>
        <v>0.99389609648598676</v>
      </c>
      <c r="K417">
        <f t="shared" si="86"/>
        <v>0.98904840907306202</v>
      </c>
      <c r="L417">
        <f t="shared" si="87"/>
        <v>1.0050569498791218</v>
      </c>
      <c r="M417" s="8">
        <f t="shared" si="88"/>
        <v>0.99441955159124018</v>
      </c>
      <c r="N417" s="10">
        <f t="shared" si="89"/>
        <v>-5.5960772821823856E-3</v>
      </c>
      <c r="O417" s="8">
        <f t="shared" si="92"/>
        <v>2.3686563571157029E-2</v>
      </c>
      <c r="P417" s="10">
        <f t="shared" si="93"/>
        <v>-2.909761773543169E-2</v>
      </c>
      <c r="Q417" s="8">
        <f t="shared" si="94"/>
        <v>0</v>
      </c>
      <c r="T417" s="8">
        <f t="shared" si="98"/>
        <v>2.3658626911195628E-2</v>
      </c>
      <c r="U417" s="8">
        <f>NORMSINV($T$590)*T417</f>
        <v>3.0319750356678374E-2</v>
      </c>
      <c r="V417" s="8">
        <f t="shared" si="95"/>
        <v>0.96968024964332167</v>
      </c>
      <c r="W417" s="8">
        <f t="shared" si="96"/>
        <v>0</v>
      </c>
      <c r="Z417">
        <f t="shared" si="90"/>
        <v>-5.5960772821823856E-3</v>
      </c>
      <c r="AA417">
        <f>PERCENTILE(M217:M416,1-$AD$591)</f>
        <v>0.93982023408825821</v>
      </c>
      <c r="AB417">
        <f t="shared" si="97"/>
        <v>0</v>
      </c>
      <c r="AE417">
        <f t="shared" si="91"/>
        <v>0.99441955159124018</v>
      </c>
    </row>
    <row r="418" spans="1:31" x14ac:dyDescent="0.25">
      <c r="A418" s="1">
        <v>43091</v>
      </c>
      <c r="B418">
        <v>43847.09</v>
      </c>
      <c r="C418">
        <v>11097.77</v>
      </c>
      <c r="D418">
        <v>46049.63</v>
      </c>
      <c r="E418">
        <v>50120.37</v>
      </c>
      <c r="F418">
        <v>7955.52</v>
      </c>
      <c r="G418" s="1">
        <f t="shared" si="82"/>
        <v>43091</v>
      </c>
      <c r="H418">
        <f t="shared" si="83"/>
        <v>1.0177442783191921</v>
      </c>
      <c r="I418">
        <f t="shared" si="84"/>
        <v>1.007884878234848</v>
      </c>
      <c r="J418">
        <f t="shared" si="85"/>
        <v>0.99759686624252386</v>
      </c>
      <c r="K418">
        <f t="shared" si="86"/>
        <v>1.0125630018836929</v>
      </c>
      <c r="L418">
        <f t="shared" si="87"/>
        <v>0.98640327928204952</v>
      </c>
      <c r="M418" s="8">
        <f t="shared" si="88"/>
        <v>1.0044384607924612</v>
      </c>
      <c r="N418" s="10">
        <f t="shared" si="89"/>
        <v>4.4286398744747095E-3</v>
      </c>
      <c r="O418" s="8">
        <f t="shared" si="92"/>
        <v>2.3675872598760937E-2</v>
      </c>
      <c r="P418" s="10">
        <f t="shared" si="93"/>
        <v>-2.908366352777143E-2</v>
      </c>
      <c r="Q418" s="8">
        <f t="shared" si="94"/>
        <v>0</v>
      </c>
      <c r="T418" s="8">
        <f t="shared" si="98"/>
        <v>2.364883903474543E-2</v>
      </c>
      <c r="U418" s="8">
        <f>NORMSINV($T$590)*T418</f>
        <v>3.0307206688290268E-2</v>
      </c>
      <c r="V418" s="8">
        <f t="shared" si="95"/>
        <v>0.96969279331170977</v>
      </c>
      <c r="W418" s="8">
        <f t="shared" si="96"/>
        <v>0</v>
      </c>
      <c r="Z418">
        <f t="shared" si="90"/>
        <v>4.4286398744747095E-3</v>
      </c>
      <c r="AA418">
        <f>PERCENTILE(M218:M417,1-$AD$591)</f>
        <v>0.93982023408825821</v>
      </c>
      <c r="AB418">
        <f t="shared" si="97"/>
        <v>0</v>
      </c>
      <c r="AE418">
        <f t="shared" si="91"/>
        <v>1.0044384607924612</v>
      </c>
    </row>
    <row r="419" spans="1:31" x14ac:dyDescent="0.25">
      <c r="A419" s="1">
        <v>43098</v>
      </c>
      <c r="B419">
        <v>43126.55</v>
      </c>
      <c r="C419">
        <v>10958.1</v>
      </c>
      <c r="D419">
        <v>45593.57</v>
      </c>
      <c r="E419">
        <v>49661.98</v>
      </c>
      <c r="F419">
        <v>7878.76</v>
      </c>
      <c r="G419" s="1">
        <f t="shared" si="82"/>
        <v>43098</v>
      </c>
      <c r="H419">
        <f t="shared" si="83"/>
        <v>0.98356698243828733</v>
      </c>
      <c r="I419">
        <f t="shared" si="84"/>
        <v>0.98741458869664811</v>
      </c>
      <c r="J419">
        <f t="shared" si="85"/>
        <v>0.99009633736470848</v>
      </c>
      <c r="K419">
        <f t="shared" si="86"/>
        <v>0.99085421755665415</v>
      </c>
      <c r="L419">
        <f t="shared" si="87"/>
        <v>0.99035135352560233</v>
      </c>
      <c r="M419" s="8">
        <f t="shared" si="88"/>
        <v>0.98845669591638008</v>
      </c>
      <c r="N419" s="10">
        <f t="shared" si="89"/>
        <v>-1.1610445205231305E-2</v>
      </c>
      <c r="O419" s="8">
        <f t="shared" si="92"/>
        <v>2.367054267135257E-2</v>
      </c>
      <c r="P419" s="10">
        <f t="shared" si="93"/>
        <v>-2.9076706774478784E-2</v>
      </c>
      <c r="Q419" s="8">
        <f t="shared" si="94"/>
        <v>0</v>
      </c>
      <c r="T419" s="8">
        <f t="shared" si="98"/>
        <v>2.3643766234266009E-2</v>
      </c>
      <c r="U419" s="8">
        <f>NORMSINV($T$590)*T419</f>
        <v>3.0300705632894172E-2</v>
      </c>
      <c r="V419" s="8">
        <f t="shared" si="95"/>
        <v>0.96969929436710578</v>
      </c>
      <c r="W419" s="8">
        <f t="shared" si="96"/>
        <v>0</v>
      </c>
      <c r="Z419">
        <f t="shared" si="90"/>
        <v>-1.1610445205231305E-2</v>
      </c>
      <c r="AA419">
        <f>PERCENTILE(M219:M418,1-$AD$591)</f>
        <v>0.93982023408825821</v>
      </c>
      <c r="AB419">
        <f t="shared" si="97"/>
        <v>0</v>
      </c>
      <c r="AE419">
        <f t="shared" si="91"/>
        <v>0.98845669591638008</v>
      </c>
    </row>
    <row r="420" spans="1:31" x14ac:dyDescent="0.25">
      <c r="A420" s="1">
        <v>43105</v>
      </c>
      <c r="B420">
        <v>43847.09</v>
      </c>
      <c r="C420">
        <v>11463.91</v>
      </c>
      <c r="D420">
        <v>46074.27</v>
      </c>
      <c r="E420">
        <v>51581.8</v>
      </c>
      <c r="F420">
        <v>8154</v>
      </c>
      <c r="G420" s="1">
        <f t="shared" si="82"/>
        <v>43105</v>
      </c>
      <c r="H420">
        <f t="shared" si="83"/>
        <v>1.0167075734089557</v>
      </c>
      <c r="I420">
        <f t="shared" si="84"/>
        <v>1.046158549383561</v>
      </c>
      <c r="J420">
        <f t="shared" si="85"/>
        <v>1.0105431533437719</v>
      </c>
      <c r="K420">
        <f t="shared" si="86"/>
        <v>1.0386577417976488</v>
      </c>
      <c r="L420">
        <f t="shared" si="87"/>
        <v>1.0349344313064492</v>
      </c>
      <c r="M420" s="8">
        <f t="shared" si="88"/>
        <v>1.0294002898480774</v>
      </c>
      <c r="N420" s="10">
        <f t="shared" si="89"/>
        <v>2.8976389806399168E-2</v>
      </c>
      <c r="O420" s="8">
        <f t="shared" si="92"/>
        <v>2.3692047578135044E-2</v>
      </c>
      <c r="P420" s="10">
        <f t="shared" si="93"/>
        <v>-2.9104775685476897E-2</v>
      </c>
      <c r="Q420" s="8">
        <f t="shared" si="94"/>
        <v>0</v>
      </c>
      <c r="T420" s="8">
        <f t="shared" si="98"/>
        <v>2.3665871506319765E-2</v>
      </c>
      <c r="U420" s="8">
        <f>NORMSINV($T$590)*T420</f>
        <v>3.032903467890145E-2</v>
      </c>
      <c r="V420" s="8">
        <f t="shared" si="95"/>
        <v>0.96967096532109853</v>
      </c>
      <c r="W420" s="8">
        <f t="shared" si="96"/>
        <v>0</v>
      </c>
      <c r="Z420">
        <f t="shared" si="90"/>
        <v>2.8976389806399168E-2</v>
      </c>
      <c r="AA420">
        <f>PERCENTILE(M220:M419,1-$AD$591)</f>
        <v>0.93982023408825821</v>
      </c>
      <c r="AB420">
        <f t="shared" si="97"/>
        <v>0</v>
      </c>
      <c r="AE420">
        <f t="shared" si="91"/>
        <v>1.0294002898480774</v>
      </c>
    </row>
    <row r="421" spans="1:31" x14ac:dyDescent="0.25">
      <c r="A421" s="1">
        <v>43112</v>
      </c>
      <c r="B421">
        <v>42555.39</v>
      </c>
      <c r="C421">
        <v>11275.18</v>
      </c>
      <c r="D421">
        <v>45371.7</v>
      </c>
      <c r="E421">
        <v>52428.47</v>
      </c>
      <c r="F421">
        <v>8078.33</v>
      </c>
      <c r="G421" s="1">
        <f t="shared" si="82"/>
        <v>43112</v>
      </c>
      <c r="H421">
        <f t="shared" si="83"/>
        <v>0.97054080441826363</v>
      </c>
      <c r="I421">
        <f t="shared" si="84"/>
        <v>0.98353703055938158</v>
      </c>
      <c r="J421">
        <f t="shared" si="85"/>
        <v>0.98475135905571587</v>
      </c>
      <c r="K421">
        <f t="shared" si="86"/>
        <v>1.0164141228107588</v>
      </c>
      <c r="L421">
        <f t="shared" si="87"/>
        <v>0.99071989207750799</v>
      </c>
      <c r="M421" s="8">
        <f t="shared" si="88"/>
        <v>0.98919264178432553</v>
      </c>
      <c r="N421" s="10">
        <f t="shared" si="89"/>
        <v>-1.0866181914578539E-2</v>
      </c>
      <c r="O421" s="8">
        <f t="shared" si="92"/>
        <v>2.3758264866104984E-2</v>
      </c>
      <c r="P421" s="10">
        <f t="shared" si="93"/>
        <v>-2.9191207570042583E-2</v>
      </c>
      <c r="Q421" s="8">
        <f t="shared" si="94"/>
        <v>0</v>
      </c>
      <c r="T421" s="8">
        <f t="shared" si="98"/>
        <v>2.3732479285193921E-2</v>
      </c>
      <c r="U421" s="8">
        <f>NORMSINV($T$590)*T421</f>
        <v>3.0414395982195072E-2</v>
      </c>
      <c r="V421" s="8">
        <f t="shared" si="95"/>
        <v>0.96958560401780491</v>
      </c>
      <c r="W421" s="8">
        <f t="shared" si="96"/>
        <v>0</v>
      </c>
      <c r="Z421">
        <f t="shared" si="90"/>
        <v>-1.0866181914578539E-2</v>
      </c>
      <c r="AA421">
        <f>PERCENTILE(M221:M420,1-$AD$591)</f>
        <v>0.93982023408825821</v>
      </c>
      <c r="AB421">
        <f t="shared" si="97"/>
        <v>0</v>
      </c>
      <c r="AE421">
        <f t="shared" si="91"/>
        <v>0.98919264178432553</v>
      </c>
    </row>
    <row r="422" spans="1:31" x14ac:dyDescent="0.25">
      <c r="A422" s="1">
        <v>43119</v>
      </c>
      <c r="B422">
        <v>42344.51</v>
      </c>
      <c r="C422">
        <v>12600.11</v>
      </c>
      <c r="D422">
        <v>45803.11</v>
      </c>
      <c r="E422">
        <v>51004.78</v>
      </c>
      <c r="F422">
        <v>7999.38</v>
      </c>
      <c r="G422" s="1">
        <f t="shared" si="82"/>
        <v>43119</v>
      </c>
      <c r="H422">
        <f t="shared" si="83"/>
        <v>0.99504457602197993</v>
      </c>
      <c r="I422">
        <f t="shared" si="84"/>
        <v>1.1175085453181235</v>
      </c>
      <c r="J422">
        <f t="shared" si="85"/>
        <v>1.0095083499185618</v>
      </c>
      <c r="K422">
        <f t="shared" si="86"/>
        <v>0.97284509732975233</v>
      </c>
      <c r="L422">
        <f t="shared" si="87"/>
        <v>0.99022694046913162</v>
      </c>
      <c r="M422" s="8">
        <f t="shared" si="88"/>
        <v>1.0170267018115098</v>
      </c>
      <c r="N422" s="10">
        <f t="shared" si="89"/>
        <v>1.6883372190298642E-2</v>
      </c>
      <c r="O422" s="8">
        <f t="shared" si="92"/>
        <v>2.368237938479378E-2</v>
      </c>
      <c r="P422" s="10">
        <f t="shared" si="93"/>
        <v>-2.9092156384604759E-2</v>
      </c>
      <c r="Q422" s="8">
        <f t="shared" si="94"/>
        <v>0</v>
      </c>
      <c r="T422" s="8">
        <f t="shared" si="98"/>
        <v>2.3657703345010238E-2</v>
      </c>
      <c r="U422" s="8">
        <f>NORMSINV($T$590)*T422</f>
        <v>3.0318566758987604E-2</v>
      </c>
      <c r="V422" s="8">
        <f t="shared" si="95"/>
        <v>0.96968143324101241</v>
      </c>
      <c r="W422" s="8">
        <f t="shared" si="96"/>
        <v>0</v>
      </c>
      <c r="Z422">
        <f t="shared" si="90"/>
        <v>1.6883372190298642E-2</v>
      </c>
      <c r="AA422">
        <f>PERCENTILE(M222:M421,1-$AD$591)</f>
        <v>0.93982023408825821</v>
      </c>
      <c r="AB422">
        <f t="shared" si="97"/>
        <v>0</v>
      </c>
      <c r="AE422">
        <f t="shared" si="91"/>
        <v>1.0170267018115098</v>
      </c>
    </row>
    <row r="423" spans="1:31" x14ac:dyDescent="0.25">
      <c r="A423" s="1">
        <v>43126</v>
      </c>
      <c r="B423">
        <v>44268.86</v>
      </c>
      <c r="C423">
        <v>12517.07</v>
      </c>
      <c r="D423">
        <v>45014.25</v>
      </c>
      <c r="E423">
        <v>51252.86</v>
      </c>
      <c r="F423">
        <v>8057.5</v>
      </c>
      <c r="G423" s="1">
        <f t="shared" si="82"/>
        <v>43126</v>
      </c>
      <c r="H423">
        <f t="shared" si="83"/>
        <v>1.0454450883951663</v>
      </c>
      <c r="I423">
        <f t="shared" si="84"/>
        <v>0.99340958134492474</v>
      </c>
      <c r="J423">
        <f t="shared" si="85"/>
        <v>0.98277715203181615</v>
      </c>
      <c r="K423">
        <f t="shared" si="86"/>
        <v>1.0048638578580282</v>
      </c>
      <c r="L423">
        <f t="shared" si="87"/>
        <v>1.0072655630811387</v>
      </c>
      <c r="M423" s="8">
        <f t="shared" si="88"/>
        <v>1.0067522485422149</v>
      </c>
      <c r="N423" s="10">
        <f t="shared" si="89"/>
        <v>6.7295542132495721E-3</v>
      </c>
      <c r="O423" s="8">
        <f t="shared" si="92"/>
        <v>2.3653418368021987E-2</v>
      </c>
      <c r="P423" s="10">
        <f t="shared" si="93"/>
        <v>-2.9054355901804791E-2</v>
      </c>
      <c r="Q423" s="8">
        <f t="shared" si="94"/>
        <v>0</v>
      </c>
      <c r="T423" s="8">
        <f t="shared" si="98"/>
        <v>2.3628203787155883E-2</v>
      </c>
      <c r="U423" s="8">
        <f>NORMSINV($T$590)*T423</f>
        <v>3.0280761554436483E-2</v>
      </c>
      <c r="V423" s="8">
        <f t="shared" si="95"/>
        <v>0.96971923844556351</v>
      </c>
      <c r="W423" s="8">
        <f t="shared" si="96"/>
        <v>0</v>
      </c>
      <c r="Z423">
        <f t="shared" si="90"/>
        <v>6.7295542132495721E-3</v>
      </c>
      <c r="AA423">
        <f>PERCENTILE(M223:M422,1-$AD$591)</f>
        <v>0.93982023408825821</v>
      </c>
      <c r="AB423">
        <f t="shared" si="97"/>
        <v>0</v>
      </c>
      <c r="AE423">
        <f t="shared" si="91"/>
        <v>1.0067522485422149</v>
      </c>
    </row>
    <row r="424" spans="1:31" x14ac:dyDescent="0.25">
      <c r="A424" s="1">
        <v>43133</v>
      </c>
      <c r="B424">
        <v>43565.9</v>
      </c>
      <c r="C424">
        <v>11939.53</v>
      </c>
      <c r="D424">
        <v>44533.54</v>
      </c>
      <c r="E424">
        <v>49759.05</v>
      </c>
      <c r="F424">
        <v>7670.41</v>
      </c>
      <c r="G424" s="1">
        <f t="shared" si="82"/>
        <v>43133</v>
      </c>
      <c r="H424">
        <f t="shared" si="83"/>
        <v>0.98412066631035899</v>
      </c>
      <c r="I424">
        <f t="shared" si="84"/>
        <v>0.95385980904476853</v>
      </c>
      <c r="J424">
        <f t="shared" si="85"/>
        <v>0.98932093725875692</v>
      </c>
      <c r="K424">
        <f t="shared" si="86"/>
        <v>0.97085411428747592</v>
      </c>
      <c r="L424">
        <f t="shared" si="87"/>
        <v>0.95195904436860068</v>
      </c>
      <c r="M424" s="8">
        <f t="shared" si="88"/>
        <v>0.97002291425399223</v>
      </c>
      <c r="N424" s="10">
        <f t="shared" si="89"/>
        <v>-3.0435584821465821E-2</v>
      </c>
      <c r="O424" s="8">
        <f t="shared" si="92"/>
        <v>2.3611903905497639E-2</v>
      </c>
      <c r="P424" s="10">
        <f t="shared" si="93"/>
        <v>-2.9000171880138856E-2</v>
      </c>
      <c r="Q424" s="8">
        <f t="shared" si="94"/>
        <v>1</v>
      </c>
      <c r="T424" s="8">
        <f t="shared" si="98"/>
        <v>2.3586505520301681E-2</v>
      </c>
      <c r="U424" s="8">
        <f>NORMSINV($T$590)*T424</f>
        <v>3.0227323075268982E-2</v>
      </c>
      <c r="V424" s="8">
        <f t="shared" si="95"/>
        <v>0.96977267692473101</v>
      </c>
      <c r="W424" s="8">
        <f t="shared" si="96"/>
        <v>0</v>
      </c>
      <c r="Z424">
        <f t="shared" si="90"/>
        <v>-3.0435584821465821E-2</v>
      </c>
      <c r="AA424">
        <f>PERCENTILE(M224:M423,1-$AD$591)</f>
        <v>0.93982023408825821</v>
      </c>
      <c r="AB424">
        <f t="shared" si="97"/>
        <v>0</v>
      </c>
      <c r="AE424">
        <f t="shared" si="91"/>
        <v>0.97002291425399223</v>
      </c>
    </row>
    <row r="425" spans="1:31" x14ac:dyDescent="0.25">
      <c r="A425" s="1">
        <v>43140</v>
      </c>
      <c r="B425">
        <v>41281.279999999999</v>
      </c>
      <c r="C425">
        <v>11112.86</v>
      </c>
      <c r="D425">
        <v>42487.44</v>
      </c>
      <c r="E425">
        <v>48216.72</v>
      </c>
      <c r="F425">
        <v>6951.07</v>
      </c>
      <c r="G425" s="1">
        <f t="shared" si="82"/>
        <v>43140</v>
      </c>
      <c r="H425">
        <f t="shared" si="83"/>
        <v>0.94755944442786666</v>
      </c>
      <c r="I425">
        <f t="shared" si="84"/>
        <v>0.93076193116479455</v>
      </c>
      <c r="J425">
        <f t="shared" si="85"/>
        <v>0.95405485393705514</v>
      </c>
      <c r="K425">
        <f t="shared" si="86"/>
        <v>0.96900403042260652</v>
      </c>
      <c r="L425">
        <f t="shared" si="87"/>
        <v>0.90621883315233476</v>
      </c>
      <c r="M425" s="8">
        <f t="shared" si="88"/>
        <v>0.94151981862093159</v>
      </c>
      <c r="N425" s="10">
        <f t="shared" si="89"/>
        <v>-6.0259881057693573E-2</v>
      </c>
      <c r="O425" s="8">
        <f t="shared" si="92"/>
        <v>2.3728441071161975E-2</v>
      </c>
      <c r="P425" s="10">
        <f t="shared" si="93"/>
        <v>-2.9152278722052696E-2</v>
      </c>
      <c r="Q425" s="8">
        <f t="shared" si="94"/>
        <v>1</v>
      </c>
      <c r="T425" s="8">
        <f t="shared" si="98"/>
        <v>2.3701919916693549E-2</v>
      </c>
      <c r="U425" s="8">
        <f>NORMSINV($T$590)*T425</f>
        <v>3.0375232575651369E-2</v>
      </c>
      <c r="V425" s="8">
        <f t="shared" si="95"/>
        <v>0.96962476742434867</v>
      </c>
      <c r="W425" s="8">
        <f t="shared" si="96"/>
        <v>1</v>
      </c>
      <c r="Z425">
        <f t="shared" si="90"/>
        <v>-6.0259881057693573E-2</v>
      </c>
      <c r="AA425">
        <f>PERCENTILE(M225:M424,1-$AD$591)</f>
        <v>0.93982023408825821</v>
      </c>
      <c r="AB425">
        <f t="shared" si="97"/>
        <v>0</v>
      </c>
      <c r="AE425">
        <f t="shared" si="91"/>
        <v>0.94151981862093159</v>
      </c>
    </row>
    <row r="426" spans="1:31" x14ac:dyDescent="0.25">
      <c r="A426" s="1">
        <v>43147</v>
      </c>
      <c r="B426">
        <v>43671.34</v>
      </c>
      <c r="C426">
        <v>11762.12</v>
      </c>
      <c r="D426">
        <v>43584.44</v>
      </c>
      <c r="E426">
        <v>49505.59</v>
      </c>
      <c r="F426">
        <v>7072.79</v>
      </c>
      <c r="G426" s="1">
        <f t="shared" si="82"/>
        <v>43147</v>
      </c>
      <c r="H426">
        <f t="shared" si="83"/>
        <v>1.0578969450559672</v>
      </c>
      <c r="I426">
        <f t="shared" si="84"/>
        <v>1.0584242040302856</v>
      </c>
      <c r="J426">
        <f t="shared" si="85"/>
        <v>1.0258193950965273</v>
      </c>
      <c r="K426">
        <f t="shared" si="86"/>
        <v>1.0267307689116969</v>
      </c>
      <c r="L426">
        <f t="shared" si="87"/>
        <v>1.0175109731307554</v>
      </c>
      <c r="M426" s="8">
        <f t="shared" si="88"/>
        <v>1.0372764572450464</v>
      </c>
      <c r="N426" s="10">
        <f t="shared" si="89"/>
        <v>3.6598487010910827E-2</v>
      </c>
      <c r="O426" s="8">
        <f t="shared" si="92"/>
        <v>2.4121765083473041E-2</v>
      </c>
      <c r="P426" s="10">
        <f t="shared" si="93"/>
        <v>-2.9665754043333548E-2</v>
      </c>
      <c r="Q426" s="8">
        <f t="shared" si="94"/>
        <v>0</v>
      </c>
      <c r="T426" s="8">
        <f t="shared" si="98"/>
        <v>2.4075724571148312E-2</v>
      </c>
      <c r="U426" s="8">
        <f>NORMSINV($T$590)*T426</f>
        <v>3.0854282515775728E-2</v>
      </c>
      <c r="V426" s="8">
        <f t="shared" si="95"/>
        <v>0.96914571748422429</v>
      </c>
      <c r="W426" s="8">
        <f t="shared" si="96"/>
        <v>0</v>
      </c>
      <c r="Z426">
        <f t="shared" si="90"/>
        <v>3.6598487010910827E-2</v>
      </c>
      <c r="AA426">
        <f>PERCENTILE(M226:M425,1-$AD$591)</f>
        <v>0.93982023408825821</v>
      </c>
      <c r="AB426">
        <f t="shared" si="97"/>
        <v>0</v>
      </c>
      <c r="AE426">
        <f t="shared" si="91"/>
        <v>1.0372764572450464</v>
      </c>
    </row>
    <row r="427" spans="1:31" x14ac:dyDescent="0.25">
      <c r="A427" s="1">
        <v>43154</v>
      </c>
      <c r="B427">
        <v>43363.8</v>
      </c>
      <c r="C427">
        <v>11969.73</v>
      </c>
      <c r="D427">
        <v>44052.82</v>
      </c>
      <c r="E427">
        <v>50767.51</v>
      </c>
      <c r="F427">
        <v>7133.1</v>
      </c>
      <c r="G427" s="1">
        <f t="shared" si="82"/>
        <v>43154</v>
      </c>
      <c r="H427">
        <f t="shared" si="83"/>
        <v>0.99295785290765082</v>
      </c>
      <c r="I427">
        <f t="shared" si="84"/>
        <v>1.0176507296303727</v>
      </c>
      <c r="J427">
        <f t="shared" si="85"/>
        <v>1.0107464957677557</v>
      </c>
      <c r="K427">
        <f t="shared" si="86"/>
        <v>1.0254904547143062</v>
      </c>
      <c r="L427">
        <f t="shared" si="87"/>
        <v>1.0085270451971571</v>
      </c>
      <c r="M427" s="8">
        <f t="shared" si="88"/>
        <v>1.0110745156434486</v>
      </c>
      <c r="N427" s="10">
        <f t="shared" si="89"/>
        <v>1.1013642211924791E-2</v>
      </c>
      <c r="O427" s="8">
        <f t="shared" si="92"/>
        <v>2.4240915595909178E-2</v>
      </c>
      <c r="P427" s="10">
        <f t="shared" si="93"/>
        <v>-2.9821332788174389E-2</v>
      </c>
      <c r="Q427" s="8">
        <f t="shared" si="94"/>
        <v>0</v>
      </c>
      <c r="T427" s="8">
        <f t="shared" si="98"/>
        <v>2.4198083600018551E-2</v>
      </c>
      <c r="U427" s="8">
        <f>NORMSINV($T$590)*T427</f>
        <v>3.1011091920782899E-2</v>
      </c>
      <c r="V427" s="8">
        <f t="shared" si="95"/>
        <v>0.96898890807921711</v>
      </c>
      <c r="W427" s="8">
        <f t="shared" si="96"/>
        <v>0</v>
      </c>
      <c r="Z427">
        <f t="shared" si="90"/>
        <v>1.1013642211924791E-2</v>
      </c>
      <c r="AA427">
        <f>PERCENTILE(M227:M426,1-$AD$591)</f>
        <v>0.93982023408825821</v>
      </c>
      <c r="AB427">
        <f t="shared" si="97"/>
        <v>0</v>
      </c>
      <c r="AE427">
        <f t="shared" si="91"/>
        <v>1.0110745156434486</v>
      </c>
    </row>
    <row r="428" spans="1:31" x14ac:dyDescent="0.25">
      <c r="A428" s="1">
        <v>43161</v>
      </c>
      <c r="B428">
        <v>41957.88</v>
      </c>
      <c r="C428">
        <v>11652.65</v>
      </c>
      <c r="D428">
        <v>42179.29</v>
      </c>
      <c r="E428">
        <v>49074.17</v>
      </c>
      <c r="F428">
        <v>6952.17</v>
      </c>
      <c r="G428" s="1">
        <f t="shared" si="82"/>
        <v>43161</v>
      </c>
      <c r="H428">
        <f t="shared" si="83"/>
        <v>0.96757848712520567</v>
      </c>
      <c r="I428">
        <f t="shared" si="84"/>
        <v>0.97350984525131312</v>
      </c>
      <c r="J428">
        <f t="shared" si="85"/>
        <v>0.95747082706623554</v>
      </c>
      <c r="K428">
        <f t="shared" si="86"/>
        <v>0.96664520280785871</v>
      </c>
      <c r="L428">
        <f t="shared" si="87"/>
        <v>0.9746351516171089</v>
      </c>
      <c r="M428" s="8">
        <f t="shared" si="88"/>
        <v>0.96796790277354439</v>
      </c>
      <c r="N428" s="10">
        <f t="shared" si="89"/>
        <v>-3.2556350547101334E-2</v>
      </c>
      <c r="O428" s="8">
        <f t="shared" si="92"/>
        <v>2.4246297791341222E-2</v>
      </c>
      <c r="P428" s="10">
        <f t="shared" si="93"/>
        <v>-2.9828360832985595E-2</v>
      </c>
      <c r="Q428" s="8">
        <f t="shared" si="94"/>
        <v>1</v>
      </c>
      <c r="T428" s="8">
        <f t="shared" si="98"/>
        <v>2.4203311952176468E-2</v>
      </c>
      <c r="U428" s="8">
        <f>NORMSINV($T$590)*T428</f>
        <v>3.1017792323676095E-2</v>
      </c>
      <c r="V428" s="8">
        <f t="shared" si="95"/>
        <v>0.96898220767632393</v>
      </c>
      <c r="W428" s="8">
        <f t="shared" si="96"/>
        <v>1</v>
      </c>
      <c r="Z428">
        <f t="shared" si="90"/>
        <v>-3.2556350547101334E-2</v>
      </c>
      <c r="AA428">
        <f>PERCENTILE(M228:M427,1-$AD$591)</f>
        <v>0.93982023408825821</v>
      </c>
      <c r="AB428">
        <f t="shared" si="97"/>
        <v>0</v>
      </c>
      <c r="AE428">
        <f t="shared" si="91"/>
        <v>0.96796790277354439</v>
      </c>
    </row>
    <row r="429" spans="1:31" x14ac:dyDescent="0.25">
      <c r="A429" s="1">
        <v>43168</v>
      </c>
      <c r="B429">
        <v>43223.21</v>
      </c>
      <c r="C429">
        <v>12773.75</v>
      </c>
      <c r="D429">
        <v>44780.05</v>
      </c>
      <c r="E429">
        <v>50109.59</v>
      </c>
      <c r="F429">
        <v>7191.22</v>
      </c>
      <c r="G429" s="1">
        <f t="shared" si="82"/>
        <v>43168</v>
      </c>
      <c r="H429">
        <f t="shared" si="83"/>
        <v>1.0301571480732583</v>
      </c>
      <c r="I429">
        <f t="shared" si="84"/>
        <v>1.0962098750069726</v>
      </c>
      <c r="J429">
        <f t="shared" si="85"/>
        <v>1.0616596438678794</v>
      </c>
      <c r="K429">
        <f t="shared" si="86"/>
        <v>1.0210990832855655</v>
      </c>
      <c r="L429">
        <f t="shared" si="87"/>
        <v>1.034384947433679</v>
      </c>
      <c r="M429" s="8">
        <f t="shared" si="88"/>
        <v>1.048702139533471</v>
      </c>
      <c r="N429" s="10">
        <f t="shared" si="89"/>
        <v>4.7553342032999268E-2</v>
      </c>
      <c r="O429" s="8">
        <f t="shared" si="92"/>
        <v>2.4364944776495416E-2</v>
      </c>
      <c r="P429" s="10">
        <f t="shared" si="93"/>
        <v>-2.9983296851244734E-2</v>
      </c>
      <c r="Q429" s="8">
        <f t="shared" si="94"/>
        <v>0</v>
      </c>
      <c r="T429" s="8">
        <f t="shared" si="98"/>
        <v>2.4320946046460311E-2</v>
      </c>
      <c r="U429" s="8">
        <f>NORMSINV($T$590)*T429</f>
        <v>3.1168546481366976E-2</v>
      </c>
      <c r="V429" s="8">
        <f t="shared" si="95"/>
        <v>0.96883145351863298</v>
      </c>
      <c r="W429" s="8">
        <f t="shared" si="96"/>
        <v>0</v>
      </c>
      <c r="Z429">
        <f t="shared" si="90"/>
        <v>4.7553342032999268E-2</v>
      </c>
      <c r="AA429">
        <f>PERCENTILE(M229:M428,1-$AD$591)</f>
        <v>0.93982023408825821</v>
      </c>
      <c r="AB429">
        <f t="shared" si="97"/>
        <v>0</v>
      </c>
      <c r="AE429">
        <f t="shared" si="91"/>
        <v>1.048702139533471</v>
      </c>
    </row>
    <row r="430" spans="1:31" x14ac:dyDescent="0.25">
      <c r="A430" s="1">
        <v>43175</v>
      </c>
      <c r="B430">
        <v>43495.61</v>
      </c>
      <c r="C430">
        <v>13151.23</v>
      </c>
      <c r="D430">
        <v>44385.63</v>
      </c>
      <c r="E430">
        <v>51533.27</v>
      </c>
      <c r="F430">
        <v>7255.91</v>
      </c>
      <c r="G430" s="1">
        <f t="shared" si="82"/>
        <v>43175</v>
      </c>
      <c r="H430">
        <f t="shared" si="83"/>
        <v>1.0063021695982322</v>
      </c>
      <c r="I430">
        <f t="shared" si="84"/>
        <v>1.0295512281045112</v>
      </c>
      <c r="J430">
        <f t="shared" si="85"/>
        <v>0.99119205985701209</v>
      </c>
      <c r="K430">
        <f t="shared" si="86"/>
        <v>1.0284113280511775</v>
      </c>
      <c r="L430">
        <f t="shared" si="87"/>
        <v>1.0089956919688174</v>
      </c>
      <c r="M430" s="8">
        <f t="shared" si="88"/>
        <v>1.0128904955159501</v>
      </c>
      <c r="N430" s="10">
        <f t="shared" si="89"/>
        <v>1.2808120228886196E-2</v>
      </c>
      <c r="O430" s="8">
        <f t="shared" si="92"/>
        <v>2.4562882124730286E-2</v>
      </c>
      <c r="P430" s="10">
        <f t="shared" si="93"/>
        <v>-3.0241806091910746E-2</v>
      </c>
      <c r="Q430" s="8">
        <f t="shared" si="94"/>
        <v>0</v>
      </c>
      <c r="T430" s="8">
        <f t="shared" si="98"/>
        <v>2.4527621756253136E-2</v>
      </c>
      <c r="U430" s="8">
        <f>NORMSINV($T$590)*T430</f>
        <v>3.1433412060812009E-2</v>
      </c>
      <c r="V430" s="8">
        <f t="shared" si="95"/>
        <v>0.96856658793918804</v>
      </c>
      <c r="W430" s="8">
        <f t="shared" si="96"/>
        <v>0</v>
      </c>
      <c r="Z430">
        <f t="shared" si="90"/>
        <v>1.2808120228886196E-2</v>
      </c>
      <c r="AA430">
        <f>PERCENTILE(M230:M429,1-$AD$591)</f>
        <v>0.93982023408825821</v>
      </c>
      <c r="AB430">
        <f t="shared" si="97"/>
        <v>0</v>
      </c>
      <c r="AE430">
        <f t="shared" si="91"/>
        <v>1.0128904955159501</v>
      </c>
    </row>
    <row r="431" spans="1:31" x14ac:dyDescent="0.25">
      <c r="A431" s="1">
        <v>43182</v>
      </c>
      <c r="B431">
        <v>42687.199999999997</v>
      </c>
      <c r="C431">
        <v>12343.43</v>
      </c>
      <c r="D431">
        <v>43374.9</v>
      </c>
      <c r="E431">
        <v>50066.18</v>
      </c>
      <c r="F431">
        <v>6986.16</v>
      </c>
      <c r="G431" s="1">
        <f t="shared" si="82"/>
        <v>43182</v>
      </c>
      <c r="H431">
        <f t="shared" si="83"/>
        <v>0.98141398637701593</v>
      </c>
      <c r="I431">
        <f t="shared" si="84"/>
        <v>0.93857608755987088</v>
      </c>
      <c r="J431">
        <f t="shared" si="85"/>
        <v>0.97722844082645677</v>
      </c>
      <c r="K431">
        <f t="shared" si="86"/>
        <v>0.97153120692709782</v>
      </c>
      <c r="L431">
        <f t="shared" si="87"/>
        <v>0.96282340877987738</v>
      </c>
      <c r="M431" s="8">
        <f t="shared" si="88"/>
        <v>0.96631462609406382</v>
      </c>
      <c r="N431" s="10">
        <f t="shared" si="89"/>
        <v>-3.4265797907979137E-2</v>
      </c>
      <c r="O431" s="8">
        <f t="shared" si="92"/>
        <v>2.4565699431189098E-2</v>
      </c>
      <c r="P431" s="10">
        <f t="shared" si="93"/>
        <v>-3.0245485820548718E-2</v>
      </c>
      <c r="Q431" s="8">
        <f t="shared" si="94"/>
        <v>1</v>
      </c>
      <c r="T431" s="8">
        <f t="shared" si="98"/>
        <v>2.4530409082519508E-2</v>
      </c>
      <c r="U431" s="8">
        <f>NORMSINV($T$590)*T431</f>
        <v>3.1436984163152368E-2</v>
      </c>
      <c r="V431" s="8">
        <f t="shared" si="95"/>
        <v>0.96856301583684767</v>
      </c>
      <c r="W431" s="8">
        <f t="shared" si="96"/>
        <v>1</v>
      </c>
      <c r="Z431">
        <f t="shared" si="90"/>
        <v>-3.4265797907979137E-2</v>
      </c>
      <c r="AA431">
        <f>PERCENTILE(M231:M430,1-$AD$591)</f>
        <v>0.93982023408825821</v>
      </c>
      <c r="AB431">
        <f t="shared" si="97"/>
        <v>0</v>
      </c>
      <c r="AE431">
        <f t="shared" si="91"/>
        <v>0.96631462609406382</v>
      </c>
    </row>
    <row r="432" spans="1:31" x14ac:dyDescent="0.25">
      <c r="A432" s="1">
        <v>43189</v>
      </c>
      <c r="B432">
        <v>43970.1</v>
      </c>
      <c r="C432">
        <v>12090.52</v>
      </c>
      <c r="D432">
        <v>45199.14</v>
      </c>
      <c r="E432">
        <v>50421.43</v>
      </c>
      <c r="F432">
        <v>7163.8</v>
      </c>
      <c r="G432" s="1">
        <f t="shared" si="82"/>
        <v>43189</v>
      </c>
      <c r="H432">
        <f t="shared" si="83"/>
        <v>1.030053505500478</v>
      </c>
      <c r="I432">
        <f t="shared" si="84"/>
        <v>0.97951055743824855</v>
      </c>
      <c r="J432">
        <f t="shared" si="85"/>
        <v>1.0420575033026012</v>
      </c>
      <c r="K432">
        <f t="shared" si="86"/>
        <v>1.0070956082529163</v>
      </c>
      <c r="L432">
        <f t="shared" si="87"/>
        <v>1.0254274164920358</v>
      </c>
      <c r="M432" s="8">
        <f t="shared" si="88"/>
        <v>1.0168289181972561</v>
      </c>
      <c r="N432" s="10">
        <f t="shared" si="89"/>
        <v>1.6688880887247032E-2</v>
      </c>
      <c r="O432" s="8">
        <f t="shared" si="92"/>
        <v>2.4700969673597497E-2</v>
      </c>
      <c r="P432" s="10">
        <f t="shared" si="93"/>
        <v>-3.0422173768615026E-2</v>
      </c>
      <c r="Q432" s="8">
        <f t="shared" si="94"/>
        <v>0</v>
      </c>
      <c r="T432" s="8">
        <f t="shared" si="98"/>
        <v>2.4664057691566304E-2</v>
      </c>
      <c r="U432" s="8">
        <f>NORMSINV($T$590)*T432</f>
        <v>3.1608261747309144E-2</v>
      </c>
      <c r="V432" s="8">
        <f t="shared" si="95"/>
        <v>0.96839173825269087</v>
      </c>
      <c r="W432" s="8">
        <f t="shared" si="96"/>
        <v>0</v>
      </c>
      <c r="Z432">
        <f t="shared" si="90"/>
        <v>1.6688880887247032E-2</v>
      </c>
      <c r="AA432">
        <f>PERCENTILE(M232:M431,1-$AD$591)</f>
        <v>0.93982023408825821</v>
      </c>
      <c r="AB432">
        <f t="shared" si="97"/>
        <v>0</v>
      </c>
      <c r="AE432">
        <f t="shared" si="91"/>
        <v>1.0168289181972561</v>
      </c>
    </row>
    <row r="433" spans="1:31" x14ac:dyDescent="0.25">
      <c r="A433" s="1">
        <v>43196</v>
      </c>
      <c r="B433">
        <v>46149.29</v>
      </c>
      <c r="C433">
        <v>12169.79</v>
      </c>
      <c r="D433">
        <v>46900.11</v>
      </c>
      <c r="E433">
        <v>52984.58</v>
      </c>
      <c r="F433">
        <v>7248.24</v>
      </c>
      <c r="G433" s="1">
        <f t="shared" si="82"/>
        <v>43196</v>
      </c>
      <c r="H433">
        <f t="shared" si="83"/>
        <v>1.0495607242194127</v>
      </c>
      <c r="I433">
        <f t="shared" si="84"/>
        <v>1.0065563764006842</v>
      </c>
      <c r="J433">
        <f t="shared" si="85"/>
        <v>1.0376327956682363</v>
      </c>
      <c r="K433">
        <f t="shared" si="86"/>
        <v>1.0508345360296207</v>
      </c>
      <c r="L433">
        <f t="shared" si="87"/>
        <v>1.0117870403975544</v>
      </c>
      <c r="M433" s="8">
        <f t="shared" si="88"/>
        <v>1.0312742945431015</v>
      </c>
      <c r="N433" s="10">
        <f t="shared" si="89"/>
        <v>3.0795216734085928E-2</v>
      </c>
      <c r="O433" s="8">
        <f t="shared" si="92"/>
        <v>2.4717459493955693E-2</v>
      </c>
      <c r="P433" s="10">
        <f t="shared" si="93"/>
        <v>-3.04437137742203E-2</v>
      </c>
      <c r="Q433" s="8">
        <f t="shared" si="94"/>
        <v>0</v>
      </c>
      <c r="T433" s="8">
        <f t="shared" si="98"/>
        <v>2.4680441933895084E-2</v>
      </c>
      <c r="U433" s="8">
        <f>NORMSINV($T$590)*T433</f>
        <v>3.1629258998715853E-2</v>
      </c>
      <c r="V433" s="8">
        <f t="shared" si="95"/>
        <v>0.96837074100128417</v>
      </c>
      <c r="W433" s="8">
        <f t="shared" si="96"/>
        <v>0</v>
      </c>
      <c r="Z433">
        <f t="shared" si="90"/>
        <v>3.0795216734085928E-2</v>
      </c>
      <c r="AA433">
        <f>PERCENTILE(M233:M432,1-$AD$591)</f>
        <v>0.93982023408825821</v>
      </c>
      <c r="AB433">
        <f t="shared" si="97"/>
        <v>0</v>
      </c>
      <c r="AE433">
        <f t="shared" si="91"/>
        <v>1.0312742945431015</v>
      </c>
    </row>
    <row r="434" spans="1:31" x14ac:dyDescent="0.25">
      <c r="A434" s="1">
        <v>43203</v>
      </c>
      <c r="B434">
        <v>49532.29</v>
      </c>
      <c r="C434">
        <v>12645.41</v>
      </c>
      <c r="D434">
        <v>47121.98</v>
      </c>
      <c r="E434">
        <v>53121.21</v>
      </c>
      <c r="F434">
        <v>7236.18</v>
      </c>
      <c r="G434" s="1">
        <f t="shared" si="82"/>
        <v>43203</v>
      </c>
      <c r="H434">
        <f t="shared" si="83"/>
        <v>1.0733055698148335</v>
      </c>
      <c r="I434">
        <f t="shared" si="84"/>
        <v>1.0390820219576509</v>
      </c>
      <c r="J434">
        <f t="shared" si="85"/>
        <v>1.0047306925292927</v>
      </c>
      <c r="K434">
        <f t="shared" si="86"/>
        <v>1.0025786747766992</v>
      </c>
      <c r="L434">
        <f t="shared" si="87"/>
        <v>0.99833614780967528</v>
      </c>
      <c r="M434" s="8">
        <f t="shared" si="88"/>
        <v>1.0236066213776303</v>
      </c>
      <c r="N434" s="10">
        <f t="shared" si="89"/>
        <v>2.3332293998508846E-2</v>
      </c>
      <c r="O434" s="8">
        <f t="shared" si="92"/>
        <v>2.4796368441243392E-2</v>
      </c>
      <c r="P434" s="10">
        <f t="shared" si="93"/>
        <v>-3.0546793201171599E-2</v>
      </c>
      <c r="Q434" s="8">
        <f t="shared" si="94"/>
        <v>0</v>
      </c>
      <c r="T434" s="8">
        <f t="shared" si="98"/>
        <v>2.4760755850702029E-2</v>
      </c>
      <c r="U434" s="8">
        <f>NORMSINV($T$590)*T434</f>
        <v>3.1732185424534813E-2</v>
      </c>
      <c r="V434" s="8">
        <f t="shared" si="95"/>
        <v>0.96826781457546518</v>
      </c>
      <c r="W434" s="8">
        <f t="shared" si="96"/>
        <v>0</v>
      </c>
      <c r="Z434">
        <f t="shared" si="90"/>
        <v>2.3332293998508846E-2</v>
      </c>
      <c r="AA434">
        <f>PERCENTILE(M234:M433,1-$AD$591)</f>
        <v>0.93982023408825821</v>
      </c>
      <c r="AB434">
        <f t="shared" si="97"/>
        <v>0</v>
      </c>
      <c r="AE434">
        <f t="shared" si="91"/>
        <v>1.0236066213776303</v>
      </c>
    </row>
    <row r="435" spans="1:31" x14ac:dyDescent="0.25">
      <c r="A435" s="1">
        <v>43210</v>
      </c>
      <c r="B435">
        <v>49672.86</v>
      </c>
      <c r="C435">
        <v>11931.98</v>
      </c>
      <c r="D435">
        <v>47183.61</v>
      </c>
      <c r="E435">
        <v>55350.98</v>
      </c>
      <c r="F435">
        <v>7158.32</v>
      </c>
      <c r="G435" s="1">
        <f t="shared" si="82"/>
        <v>43210</v>
      </c>
      <c r="H435">
        <f t="shared" si="83"/>
        <v>1.0028379467212196</v>
      </c>
      <c r="I435">
        <f t="shared" si="84"/>
        <v>0.94358190046823309</v>
      </c>
      <c r="J435">
        <f t="shared" si="85"/>
        <v>1.0013078822239643</v>
      </c>
      <c r="K435">
        <f t="shared" si="86"/>
        <v>1.0419751357320364</v>
      </c>
      <c r="L435">
        <f t="shared" si="87"/>
        <v>0.98924017921057783</v>
      </c>
      <c r="M435" s="8">
        <f t="shared" si="88"/>
        <v>0.99578860887120624</v>
      </c>
      <c r="N435" s="10">
        <f t="shared" si="89"/>
        <v>-4.2202840128042563E-3</v>
      </c>
      <c r="O435" s="8">
        <f t="shared" si="92"/>
        <v>2.4833381164224667E-2</v>
      </c>
      <c r="P435" s="10">
        <f t="shared" si="93"/>
        <v>-3.0595145380340215E-2</v>
      </c>
      <c r="Q435" s="8">
        <f t="shared" si="94"/>
        <v>0</v>
      </c>
      <c r="T435" s="8">
        <f t="shared" si="98"/>
        <v>2.4798090285575954E-2</v>
      </c>
      <c r="U435" s="8">
        <f>NORMSINV($T$590)*T435</f>
        <v>3.1780031427996215E-2</v>
      </c>
      <c r="V435" s="8">
        <f t="shared" si="95"/>
        <v>0.96821996857200376</v>
      </c>
      <c r="W435" s="8">
        <f t="shared" si="96"/>
        <v>0</v>
      </c>
      <c r="Z435">
        <f t="shared" si="90"/>
        <v>-4.2202840128042563E-3</v>
      </c>
      <c r="AA435">
        <f>PERCENTILE(M235:M434,1-$AD$591)</f>
        <v>0.93982023408825821</v>
      </c>
      <c r="AB435">
        <f t="shared" si="97"/>
        <v>0</v>
      </c>
      <c r="AE435">
        <f t="shared" si="91"/>
        <v>0.99578860887120624</v>
      </c>
    </row>
    <row r="436" spans="1:31" x14ac:dyDescent="0.25">
      <c r="A436" s="1">
        <v>43217</v>
      </c>
      <c r="B436">
        <v>50588.92</v>
      </c>
      <c r="C436">
        <v>12128.27</v>
      </c>
      <c r="D436">
        <v>49444.95</v>
      </c>
      <c r="E436">
        <v>56946.81</v>
      </c>
      <c r="F436">
        <v>7145.16</v>
      </c>
      <c r="G436" s="1">
        <f t="shared" si="82"/>
        <v>43217</v>
      </c>
      <c r="H436">
        <f t="shared" si="83"/>
        <v>1.0184418614108388</v>
      </c>
      <c r="I436">
        <f t="shared" si="84"/>
        <v>1.0164507483250895</v>
      </c>
      <c r="J436">
        <f t="shared" si="85"/>
        <v>1.0479263879978662</v>
      </c>
      <c r="K436">
        <f t="shared" si="86"/>
        <v>1.0288311065133806</v>
      </c>
      <c r="L436">
        <f t="shared" si="87"/>
        <v>0.99816157981202291</v>
      </c>
      <c r="M436" s="8">
        <f t="shared" si="88"/>
        <v>1.0219623368118396</v>
      </c>
      <c r="N436" s="10">
        <f t="shared" si="89"/>
        <v>2.172463866784579E-2</v>
      </c>
      <c r="O436" s="8">
        <f t="shared" si="92"/>
        <v>2.4808281141204629E-2</v>
      </c>
      <c r="P436" s="10">
        <f t="shared" si="93"/>
        <v>-3.0562355403110367E-2</v>
      </c>
      <c r="Q436" s="8">
        <f t="shared" si="94"/>
        <v>0</v>
      </c>
      <c r="T436" s="8">
        <f t="shared" si="98"/>
        <v>2.4773774810966938E-2</v>
      </c>
      <c r="U436" s="8">
        <f>NORMSINV($T$590)*T436</f>
        <v>3.1748869893444068E-2</v>
      </c>
      <c r="V436" s="8">
        <f t="shared" si="95"/>
        <v>0.96825113010655595</v>
      </c>
      <c r="W436" s="8">
        <f t="shared" si="96"/>
        <v>0</v>
      </c>
      <c r="Z436">
        <f t="shared" si="90"/>
        <v>2.172463866784579E-2</v>
      </c>
      <c r="AA436">
        <f>PERCENTILE(M236:M435,1-$AD$591)</f>
        <v>0.93982023408825821</v>
      </c>
      <c r="AB436">
        <f t="shared" si="97"/>
        <v>0</v>
      </c>
      <c r="AE436">
        <f t="shared" si="91"/>
        <v>1.0219623368118396</v>
      </c>
    </row>
    <row r="437" spans="1:31" x14ac:dyDescent="0.25">
      <c r="A437" s="1">
        <v>43224</v>
      </c>
      <c r="B437">
        <v>51905.26</v>
      </c>
      <c r="C437">
        <v>12307.25</v>
      </c>
      <c r="D437">
        <v>49972.3</v>
      </c>
      <c r="E437">
        <v>57132.63</v>
      </c>
      <c r="F437">
        <v>7182.45</v>
      </c>
      <c r="G437" s="1">
        <f t="shared" si="82"/>
        <v>43224</v>
      </c>
      <c r="H437">
        <f t="shared" si="83"/>
        <v>1.0260203222365689</v>
      </c>
      <c r="I437">
        <f t="shared" si="84"/>
        <v>1.0147572572180534</v>
      </c>
      <c r="J437">
        <f t="shared" si="85"/>
        <v>1.0106653965672936</v>
      </c>
      <c r="K437">
        <f t="shared" si="86"/>
        <v>1.003263044936143</v>
      </c>
      <c r="L437">
        <f t="shared" si="87"/>
        <v>1.0052189174210235</v>
      </c>
      <c r="M437" s="8">
        <f t="shared" si="88"/>
        <v>1.0119849876758165</v>
      </c>
      <c r="N437" s="10">
        <f t="shared" si="89"/>
        <v>1.1913736442809974E-2</v>
      </c>
      <c r="O437" s="8">
        <f t="shared" si="92"/>
        <v>2.4742833834628043E-2</v>
      </c>
      <c r="P437" s="10">
        <f t="shared" si="93"/>
        <v>-3.0476859811399949E-2</v>
      </c>
      <c r="Q437" s="8">
        <f t="shared" si="94"/>
        <v>0</v>
      </c>
      <c r="T437" s="8">
        <f t="shared" si="98"/>
        <v>2.4708718072102568E-2</v>
      </c>
      <c r="U437" s="8">
        <f>NORMSINV($T$590)*T437</f>
        <v>3.1665496327903213E-2</v>
      </c>
      <c r="V437" s="8">
        <f t="shared" si="95"/>
        <v>0.96833450367209684</v>
      </c>
      <c r="W437" s="8">
        <f t="shared" si="96"/>
        <v>0</v>
      </c>
      <c r="Z437">
        <f t="shared" si="90"/>
        <v>1.1913736442809974E-2</v>
      </c>
      <c r="AA437">
        <f>PERCENTILE(M237:M436,1-$AD$591)</f>
        <v>0.93982023408825821</v>
      </c>
      <c r="AB437">
        <f t="shared" si="97"/>
        <v>0</v>
      </c>
      <c r="AE437">
        <f t="shared" si="91"/>
        <v>1.0119849876758165</v>
      </c>
    </row>
    <row r="438" spans="1:31" x14ac:dyDescent="0.25">
      <c r="A438" s="1">
        <v>43231</v>
      </c>
      <c r="B438">
        <v>52225.45</v>
      </c>
      <c r="C438">
        <v>12737.54</v>
      </c>
      <c r="D438">
        <v>50298.75</v>
      </c>
      <c r="E438">
        <v>58291.23</v>
      </c>
      <c r="F438">
        <v>7321.71</v>
      </c>
      <c r="G438" s="1">
        <f t="shared" si="82"/>
        <v>43231</v>
      </c>
      <c r="H438">
        <f t="shared" si="83"/>
        <v>1.0061687389678811</v>
      </c>
      <c r="I438">
        <f t="shared" si="84"/>
        <v>1.0349623189583377</v>
      </c>
      <c r="J438">
        <f t="shared" si="85"/>
        <v>1.0065326190709654</v>
      </c>
      <c r="K438">
        <f t="shared" si="86"/>
        <v>1.0202791294571947</v>
      </c>
      <c r="L438">
        <f t="shared" si="87"/>
        <v>1.0193889271766599</v>
      </c>
      <c r="M438" s="8">
        <f t="shared" si="88"/>
        <v>1.0174663467262077</v>
      </c>
      <c r="N438" s="10">
        <f t="shared" si="89"/>
        <v>1.7315563317083123E-2</v>
      </c>
      <c r="O438" s="8">
        <f t="shared" si="92"/>
        <v>2.4740887790586273E-2</v>
      </c>
      <c r="P438" s="10">
        <f t="shared" si="93"/>
        <v>-3.0474317706860782E-2</v>
      </c>
      <c r="Q438" s="8">
        <f t="shared" si="94"/>
        <v>0</v>
      </c>
      <c r="T438" s="8">
        <f t="shared" si="98"/>
        <v>2.470679164980889E-2</v>
      </c>
      <c r="U438" s="8">
        <f>NORMSINV($T$590)*T438</f>
        <v>3.166302751839685E-2</v>
      </c>
      <c r="V438" s="8">
        <f t="shared" si="95"/>
        <v>0.96833697248160311</v>
      </c>
      <c r="W438" s="8">
        <f t="shared" si="96"/>
        <v>0</v>
      </c>
      <c r="Z438">
        <f t="shared" si="90"/>
        <v>1.7315563317083123E-2</v>
      </c>
      <c r="AA438">
        <f>PERCENTILE(M238:M437,1-$AD$591)</f>
        <v>0.93982023408825821</v>
      </c>
      <c r="AB438">
        <f t="shared" si="97"/>
        <v>0</v>
      </c>
      <c r="AE438">
        <f t="shared" si="91"/>
        <v>1.0174663467262077</v>
      </c>
    </row>
    <row r="439" spans="1:31" x14ac:dyDescent="0.25">
      <c r="A439" s="1">
        <v>43238</v>
      </c>
      <c r="B439">
        <v>54964.78</v>
      </c>
      <c r="C439">
        <v>12886.05</v>
      </c>
      <c r="D439">
        <v>51403.66</v>
      </c>
      <c r="E439">
        <v>59548.21</v>
      </c>
      <c r="F439">
        <v>7631.85</v>
      </c>
      <c r="G439" s="1">
        <f t="shared" si="82"/>
        <v>43238</v>
      </c>
      <c r="H439">
        <f t="shared" si="83"/>
        <v>1.0524520133383246</v>
      </c>
      <c r="I439">
        <f t="shared" si="84"/>
        <v>1.0116592371839459</v>
      </c>
      <c r="J439">
        <f t="shared" si="85"/>
        <v>1.0219669474887547</v>
      </c>
      <c r="K439">
        <f t="shared" si="86"/>
        <v>1.0215637927008916</v>
      </c>
      <c r="L439">
        <f t="shared" si="87"/>
        <v>1.0423589571288674</v>
      </c>
      <c r="M439" s="8">
        <f t="shared" si="88"/>
        <v>1.030000189568157</v>
      </c>
      <c r="N439" s="10">
        <f t="shared" si="89"/>
        <v>2.9558986288281811E-2</v>
      </c>
      <c r="O439" s="8">
        <f t="shared" si="92"/>
        <v>2.4671039192904677E-2</v>
      </c>
      <c r="P439" s="10">
        <f t="shared" si="93"/>
        <v>-3.0383077450246571E-2</v>
      </c>
      <c r="Q439" s="8">
        <f t="shared" si="94"/>
        <v>0</v>
      </c>
      <c r="T439" s="8">
        <f t="shared" si="98"/>
        <v>2.4636749073589165E-2</v>
      </c>
      <c r="U439" s="8">
        <f>NORMSINV($T$590)*T439</f>
        <v>3.1573264345187681E-2</v>
      </c>
      <c r="V439" s="8">
        <f t="shared" si="95"/>
        <v>0.9684267356548123</v>
      </c>
      <c r="W439" s="8">
        <f t="shared" si="96"/>
        <v>0</v>
      </c>
      <c r="Z439">
        <f t="shared" si="90"/>
        <v>2.9558986288281811E-2</v>
      </c>
      <c r="AA439">
        <f>PERCENTILE(M239:M438,1-$AD$591)</f>
        <v>0.93982023408825821</v>
      </c>
      <c r="AB439">
        <f t="shared" si="97"/>
        <v>0</v>
      </c>
      <c r="AE439">
        <f t="shared" si="91"/>
        <v>1.030000189568157</v>
      </c>
    </row>
    <row r="440" spans="1:31" x14ac:dyDescent="0.25">
      <c r="A440" s="1">
        <v>43245</v>
      </c>
      <c r="B440">
        <v>54404.47</v>
      </c>
      <c r="C440">
        <v>13110.72</v>
      </c>
      <c r="D440">
        <v>52006.35</v>
      </c>
      <c r="E440">
        <v>55810.05</v>
      </c>
      <c r="F440">
        <v>7556.04</v>
      </c>
      <c r="G440" s="1">
        <f t="shared" si="82"/>
        <v>43245</v>
      </c>
      <c r="H440">
        <f t="shared" si="83"/>
        <v>0.98980601759890607</v>
      </c>
      <c r="I440">
        <f t="shared" si="84"/>
        <v>1.0174351333418696</v>
      </c>
      <c r="J440">
        <f t="shared" si="85"/>
        <v>1.0117246515131413</v>
      </c>
      <c r="K440">
        <f t="shared" si="86"/>
        <v>0.9372246453755706</v>
      </c>
      <c r="L440">
        <f t="shared" si="87"/>
        <v>0.9900666286680162</v>
      </c>
      <c r="M440" s="8">
        <f t="shared" si="88"/>
        <v>0.98925141529950067</v>
      </c>
      <c r="N440" s="10">
        <f t="shared" si="89"/>
        <v>-1.0806768038323623E-2</v>
      </c>
      <c r="O440" s="8">
        <f t="shared" si="92"/>
        <v>2.4720104893427314E-2</v>
      </c>
      <c r="P440" s="10">
        <f t="shared" si="93"/>
        <v>-3.0447169381108002E-2</v>
      </c>
      <c r="Q440" s="8">
        <f t="shared" si="94"/>
        <v>0</v>
      </c>
      <c r="T440" s="8">
        <f t="shared" si="98"/>
        <v>2.4685881381524416E-2</v>
      </c>
      <c r="U440" s="8">
        <f>NORMSINV($T$590)*T440</f>
        <v>3.1636229931340923E-2</v>
      </c>
      <c r="V440" s="8">
        <f t="shared" si="95"/>
        <v>0.96836377006865904</v>
      </c>
      <c r="W440" s="8">
        <f t="shared" si="96"/>
        <v>0</v>
      </c>
      <c r="Z440">
        <f t="shared" si="90"/>
        <v>-1.0806768038323623E-2</v>
      </c>
      <c r="AA440">
        <f>PERCENTILE(M240:M439,1-$AD$591)</f>
        <v>0.93982023408825821</v>
      </c>
      <c r="AB440">
        <f t="shared" si="97"/>
        <v>0</v>
      </c>
      <c r="AE440">
        <f t="shared" si="91"/>
        <v>0.98925141529950067</v>
      </c>
    </row>
    <row r="441" spans="1:31" x14ac:dyDescent="0.25">
      <c r="A441" s="1">
        <v>43252</v>
      </c>
      <c r="B441">
        <v>53701.81</v>
      </c>
      <c r="C441">
        <v>13103.1</v>
      </c>
      <c r="D441">
        <v>51931.01</v>
      </c>
      <c r="E441">
        <v>57635.41</v>
      </c>
      <c r="F441">
        <v>7626.11</v>
      </c>
      <c r="G441" s="1">
        <f t="shared" si="82"/>
        <v>43252</v>
      </c>
      <c r="H441">
        <f t="shared" si="83"/>
        <v>0.98708451713618384</v>
      </c>
      <c r="I441">
        <f t="shared" si="84"/>
        <v>0.99941879622171792</v>
      </c>
      <c r="J441">
        <f t="shared" si="85"/>
        <v>0.99855133075095648</v>
      </c>
      <c r="K441">
        <f t="shared" si="86"/>
        <v>1.032706654088287</v>
      </c>
      <c r="L441">
        <f t="shared" si="87"/>
        <v>1.0092733760011858</v>
      </c>
      <c r="M441" s="8">
        <f t="shared" si="88"/>
        <v>1.0054069348396661</v>
      </c>
      <c r="N441" s="10">
        <f t="shared" si="89"/>
        <v>5.3923698452152833E-3</v>
      </c>
      <c r="O441" s="8">
        <f t="shared" si="92"/>
        <v>2.4725776584825311E-2</v>
      </c>
      <c r="P441" s="10">
        <f t="shared" si="93"/>
        <v>-3.0454578166988714E-2</v>
      </c>
      <c r="Q441" s="8">
        <f t="shared" si="94"/>
        <v>0</v>
      </c>
      <c r="T441" s="8">
        <f t="shared" si="98"/>
        <v>2.4691620897867715E-2</v>
      </c>
      <c r="U441" s="8">
        <f>NORMSINV($T$590)*T441</f>
        <v>3.1643585417496144E-2</v>
      </c>
      <c r="V441" s="8">
        <f t="shared" si="95"/>
        <v>0.96835641458250388</v>
      </c>
      <c r="W441" s="8">
        <f t="shared" si="96"/>
        <v>0</v>
      </c>
      <c r="Z441">
        <f t="shared" si="90"/>
        <v>5.3923698452152833E-3</v>
      </c>
      <c r="AA441">
        <f>PERCENTILE(M241:M440,1-$AD$591)</f>
        <v>0.93982023408825821</v>
      </c>
      <c r="AB441">
        <f t="shared" si="97"/>
        <v>0</v>
      </c>
      <c r="AE441">
        <f t="shared" si="91"/>
        <v>1.0054069348396661</v>
      </c>
    </row>
    <row r="442" spans="1:31" x14ac:dyDescent="0.25">
      <c r="A442" s="1">
        <v>43259</v>
      </c>
      <c r="B442">
        <v>53426.14</v>
      </c>
      <c r="C442">
        <v>13377.27</v>
      </c>
      <c r="D442">
        <v>51755.23</v>
      </c>
      <c r="E442">
        <v>58039.839999999997</v>
      </c>
      <c r="F442">
        <v>7630.7</v>
      </c>
      <c r="G442" s="1">
        <f t="shared" si="82"/>
        <v>43259</v>
      </c>
      <c r="H442">
        <f t="shared" si="83"/>
        <v>0.99486665347033931</v>
      </c>
      <c r="I442">
        <f t="shared" si="84"/>
        <v>1.0209240561393869</v>
      </c>
      <c r="J442">
        <f t="shared" si="85"/>
        <v>0.99661512456622736</v>
      </c>
      <c r="K442">
        <f t="shared" si="86"/>
        <v>1.007017040392356</v>
      </c>
      <c r="L442">
        <f t="shared" si="87"/>
        <v>1.0006018795952327</v>
      </c>
      <c r="M442" s="8">
        <f t="shared" si="88"/>
        <v>1.0040049508327085</v>
      </c>
      <c r="N442" s="10">
        <f t="shared" si="89"/>
        <v>3.9969523656549419E-3</v>
      </c>
      <c r="O442" s="8">
        <f t="shared" si="92"/>
        <v>2.4725819333862923E-2</v>
      </c>
      <c r="P442" s="10">
        <f t="shared" si="93"/>
        <v>-3.0454634009088856E-2</v>
      </c>
      <c r="Q442" s="8">
        <f t="shared" si="94"/>
        <v>0</v>
      </c>
      <c r="T442" s="8">
        <f t="shared" si="98"/>
        <v>2.4691658379814706E-2</v>
      </c>
      <c r="U442" s="8">
        <f>NORMSINV($T$590)*T442</f>
        <v>3.1643633452543993E-2</v>
      </c>
      <c r="V442" s="8">
        <f t="shared" si="95"/>
        <v>0.96835636654745605</v>
      </c>
      <c r="W442" s="8">
        <f t="shared" si="96"/>
        <v>0</v>
      </c>
      <c r="Z442">
        <f t="shared" si="90"/>
        <v>3.9969523656549419E-3</v>
      </c>
      <c r="AA442">
        <f>PERCENTILE(M242:M441,1-$AD$591)</f>
        <v>0.93982023408825821</v>
      </c>
      <c r="AB442">
        <f t="shared" si="97"/>
        <v>0</v>
      </c>
      <c r="AE442">
        <f t="shared" si="91"/>
        <v>1.0040049508327085</v>
      </c>
    </row>
    <row r="443" spans="1:31" x14ac:dyDescent="0.25">
      <c r="A443" s="1">
        <v>43266</v>
      </c>
      <c r="B443">
        <v>53621.78</v>
      </c>
      <c r="C443">
        <v>14024.62</v>
      </c>
      <c r="D443">
        <v>53312.160000000003</v>
      </c>
      <c r="E443">
        <v>57892.23</v>
      </c>
      <c r="F443">
        <v>7889.16</v>
      </c>
      <c r="G443" s="1">
        <f t="shared" si="82"/>
        <v>43266</v>
      </c>
      <c r="H443">
        <f t="shared" si="83"/>
        <v>1.0036618778747632</v>
      </c>
      <c r="I443">
        <f t="shared" si="84"/>
        <v>1.0483917869640069</v>
      </c>
      <c r="J443">
        <f t="shared" si="85"/>
        <v>1.0300825636365638</v>
      </c>
      <c r="K443">
        <f t="shared" si="86"/>
        <v>0.99745674695174913</v>
      </c>
      <c r="L443">
        <f t="shared" si="87"/>
        <v>1.0338710734270775</v>
      </c>
      <c r="M443" s="8">
        <f t="shared" si="88"/>
        <v>1.0226928097708321</v>
      </c>
      <c r="N443" s="10">
        <f t="shared" si="89"/>
        <v>2.2439158171333962E-2</v>
      </c>
      <c r="O443" s="8">
        <f t="shared" si="92"/>
        <v>2.4712681114501624E-2</v>
      </c>
      <c r="P443" s="10">
        <f t="shared" si="93"/>
        <v>-3.0437471936566027E-2</v>
      </c>
      <c r="Q443" s="8">
        <f t="shared" si="94"/>
        <v>0</v>
      </c>
      <c r="T443" s="8">
        <f t="shared" si="98"/>
        <v>2.4677811224070787E-2</v>
      </c>
      <c r="U443" s="8">
        <f>NORMSINV($T$590)*T443</f>
        <v>3.1625887608422033E-2</v>
      </c>
      <c r="V443" s="8">
        <f t="shared" si="95"/>
        <v>0.968374112391578</v>
      </c>
      <c r="W443" s="8">
        <f t="shared" si="96"/>
        <v>0</v>
      </c>
      <c r="Z443">
        <f t="shared" si="90"/>
        <v>2.2439158171333962E-2</v>
      </c>
      <c r="AA443">
        <f>PERCENTILE(M243:M442,1-$AD$591)</f>
        <v>0.93982023408825821</v>
      </c>
      <c r="AB443">
        <f t="shared" si="97"/>
        <v>0</v>
      </c>
      <c r="AE443">
        <f t="shared" si="91"/>
        <v>1.0226928097708321</v>
      </c>
    </row>
    <row r="444" spans="1:31" x14ac:dyDescent="0.25">
      <c r="A444" s="1">
        <v>43273</v>
      </c>
      <c r="B444">
        <v>51122.559999999998</v>
      </c>
      <c r="C444">
        <v>13506.74</v>
      </c>
      <c r="D444">
        <v>52634.14</v>
      </c>
      <c r="E444">
        <v>58035.98</v>
      </c>
      <c r="F444">
        <v>7927.06</v>
      </c>
      <c r="G444" s="1">
        <f t="shared" si="82"/>
        <v>43273</v>
      </c>
      <c r="H444">
        <f t="shared" si="83"/>
        <v>0.95339170016362751</v>
      </c>
      <c r="I444">
        <f t="shared" si="84"/>
        <v>0.96307350930007363</v>
      </c>
      <c r="J444">
        <f t="shared" si="85"/>
        <v>0.98728207598416562</v>
      </c>
      <c r="K444">
        <f t="shared" si="86"/>
        <v>1.0024830620620417</v>
      </c>
      <c r="L444">
        <f t="shared" si="87"/>
        <v>1.0048040602548307</v>
      </c>
      <c r="M444" s="8">
        <f t="shared" si="88"/>
        <v>0.98220688155294789</v>
      </c>
      <c r="N444" s="10">
        <f t="shared" si="89"/>
        <v>-1.7953319137081401E-2</v>
      </c>
      <c r="O444" s="8">
        <f t="shared" si="92"/>
        <v>2.4747580125580291E-2</v>
      </c>
      <c r="P444" s="10">
        <f t="shared" si="93"/>
        <v>-3.0483059875952335E-2</v>
      </c>
      <c r="Q444" s="8">
        <f t="shared" si="94"/>
        <v>0</v>
      </c>
      <c r="T444" s="8">
        <f t="shared" si="98"/>
        <v>2.4712206826063527E-2</v>
      </c>
      <c r="U444" s="8">
        <f>NORMSINV($T$590)*T444</f>
        <v>3.1669967346003677E-2</v>
      </c>
      <c r="V444" s="8">
        <f t="shared" si="95"/>
        <v>0.96833003265399631</v>
      </c>
      <c r="W444" s="8">
        <f t="shared" si="96"/>
        <v>0</v>
      </c>
      <c r="Z444">
        <f t="shared" si="90"/>
        <v>-1.7953319137081401E-2</v>
      </c>
      <c r="AA444">
        <f>PERCENTILE(M244:M443,1-$AD$591)</f>
        <v>0.93982023408825821</v>
      </c>
      <c r="AB444">
        <f t="shared" si="97"/>
        <v>0</v>
      </c>
      <c r="AE444">
        <f t="shared" si="91"/>
        <v>0.98220688155294789</v>
      </c>
    </row>
    <row r="445" spans="1:31" x14ac:dyDescent="0.25">
      <c r="A445" s="1">
        <v>43280</v>
      </c>
      <c r="B445">
        <v>50731.23</v>
      </c>
      <c r="C445">
        <v>12924.13</v>
      </c>
      <c r="D445">
        <v>53111.26</v>
      </c>
      <c r="E445">
        <v>57737.41</v>
      </c>
      <c r="F445">
        <v>7885.71</v>
      </c>
      <c r="G445" s="1">
        <f t="shared" si="82"/>
        <v>43280</v>
      </c>
      <c r="H445">
        <f t="shared" si="83"/>
        <v>0.9923452581404375</v>
      </c>
      <c r="I445">
        <f t="shared" si="84"/>
        <v>0.95686523913246269</v>
      </c>
      <c r="J445">
        <f t="shared" si="85"/>
        <v>1.009064838904939</v>
      </c>
      <c r="K445">
        <f t="shared" si="86"/>
        <v>0.99485543278497235</v>
      </c>
      <c r="L445">
        <f t="shared" si="87"/>
        <v>0.99478369029627622</v>
      </c>
      <c r="M445" s="8">
        <f t="shared" si="88"/>
        <v>0.98958289185181747</v>
      </c>
      <c r="N445" s="10">
        <f t="shared" si="89"/>
        <v>-1.0471745996084634E-2</v>
      </c>
      <c r="O445" s="8">
        <f t="shared" si="92"/>
        <v>2.47680017808692E-2</v>
      </c>
      <c r="P445" s="10">
        <f t="shared" si="93"/>
        <v>-3.0509736875331407E-2</v>
      </c>
      <c r="Q445" s="8">
        <f t="shared" si="94"/>
        <v>0</v>
      </c>
      <c r="T445" s="8">
        <f t="shared" si="98"/>
        <v>2.4733720406088438E-2</v>
      </c>
      <c r="U445" s="8">
        <f>NORMSINV($T$590)*T445</f>
        <v>3.1697538108165071E-2</v>
      </c>
      <c r="V445" s="8">
        <f t="shared" si="95"/>
        <v>0.96830246189183489</v>
      </c>
      <c r="W445" s="8">
        <f t="shared" si="96"/>
        <v>0</v>
      </c>
      <c r="Z445">
        <f t="shared" si="90"/>
        <v>-1.0471745996084634E-2</v>
      </c>
      <c r="AA445">
        <f>PERCENTILE(M245:M444,1-$AD$591)</f>
        <v>0.93982023408825821</v>
      </c>
      <c r="AB445">
        <f t="shared" si="97"/>
        <v>0</v>
      </c>
      <c r="AE445">
        <f t="shared" si="91"/>
        <v>0.98958289185181747</v>
      </c>
    </row>
    <row r="446" spans="1:31" x14ac:dyDescent="0.25">
      <c r="A446" s="1">
        <v>43287</v>
      </c>
      <c r="B446">
        <v>51158.17</v>
      </c>
      <c r="C446">
        <v>12722.31</v>
      </c>
      <c r="D446">
        <v>51679.89</v>
      </c>
      <c r="E446">
        <v>58953.85</v>
      </c>
      <c r="F446">
        <v>8327.9599999999991</v>
      </c>
      <c r="G446" s="1">
        <f t="shared" si="82"/>
        <v>43287</v>
      </c>
      <c r="H446">
        <f t="shared" si="83"/>
        <v>1.0084157234113975</v>
      </c>
      <c r="I446">
        <f t="shared" si="84"/>
        <v>0.98438424868830632</v>
      </c>
      <c r="J446">
        <f t="shared" si="85"/>
        <v>0.9730495943797981</v>
      </c>
      <c r="K446">
        <f t="shared" si="86"/>
        <v>1.0210684892169564</v>
      </c>
      <c r="L446">
        <f t="shared" si="87"/>
        <v>1.0560824580158286</v>
      </c>
      <c r="M446" s="8">
        <f t="shared" si="88"/>
        <v>1.0086001027424574</v>
      </c>
      <c r="N446" s="10">
        <f t="shared" si="89"/>
        <v>8.5633325268889612E-3</v>
      </c>
      <c r="O446" s="8">
        <f t="shared" si="92"/>
        <v>2.4706473695390099E-2</v>
      </c>
      <c r="P446" s="10">
        <f t="shared" si="93"/>
        <v>-3.0429363426182642E-2</v>
      </c>
      <c r="Q446" s="8">
        <f t="shared" si="94"/>
        <v>0</v>
      </c>
      <c r="T446" s="8">
        <f t="shared" si="98"/>
        <v>2.4671796202959461E-2</v>
      </c>
      <c r="U446" s="8">
        <f>NORMSINV($T$590)*T446</f>
        <v>3.1618179048700026E-2</v>
      </c>
      <c r="V446" s="8">
        <f t="shared" si="95"/>
        <v>0.96838182095129999</v>
      </c>
      <c r="W446" s="8">
        <f t="shared" si="96"/>
        <v>0</v>
      </c>
      <c r="Z446">
        <f t="shared" si="90"/>
        <v>8.5633325268889612E-3</v>
      </c>
      <c r="AA446">
        <f>PERCENTILE(M246:M445,1-$AD$591)</f>
        <v>0.93982023408825821</v>
      </c>
      <c r="AB446">
        <f t="shared" si="97"/>
        <v>0</v>
      </c>
      <c r="AE446">
        <f t="shared" si="91"/>
        <v>1.0086001027424574</v>
      </c>
    </row>
    <row r="447" spans="1:31" x14ac:dyDescent="0.25">
      <c r="A447" s="1">
        <v>43294</v>
      </c>
      <c r="B447">
        <v>52643.44</v>
      </c>
      <c r="C447">
        <v>13019.33</v>
      </c>
      <c r="D447">
        <v>52935.48</v>
      </c>
      <c r="E447">
        <v>58975.97</v>
      </c>
      <c r="F447">
        <v>8260.18</v>
      </c>
      <c r="G447" s="1">
        <f t="shared" si="82"/>
        <v>43294</v>
      </c>
      <c r="H447">
        <f t="shared" si="83"/>
        <v>1.0290328993394409</v>
      </c>
      <c r="I447">
        <f t="shared" si="84"/>
        <v>1.0233463891384504</v>
      </c>
      <c r="J447">
        <f t="shared" si="85"/>
        <v>1.0242955238488318</v>
      </c>
      <c r="K447">
        <f t="shared" si="86"/>
        <v>1.0003752087437887</v>
      </c>
      <c r="L447">
        <f t="shared" si="87"/>
        <v>0.99186115207085546</v>
      </c>
      <c r="M447" s="8">
        <f t="shared" si="88"/>
        <v>1.0137822346282734</v>
      </c>
      <c r="N447" s="10">
        <f t="shared" si="89"/>
        <v>1.3688123355791809E-2</v>
      </c>
      <c r="O447" s="8">
        <f t="shared" si="92"/>
        <v>2.4648403106270197E-2</v>
      </c>
      <c r="P447" s="10">
        <f t="shared" si="93"/>
        <v>-3.0353509938398023E-2</v>
      </c>
      <c r="Q447" s="8">
        <f t="shared" si="94"/>
        <v>0</v>
      </c>
      <c r="T447" s="8">
        <f t="shared" si="98"/>
        <v>2.4612975942437432E-2</v>
      </c>
      <c r="U447" s="8">
        <f>NORMSINV($T$590)*T447</f>
        <v>3.1542797851742285E-2</v>
      </c>
      <c r="V447" s="8">
        <f t="shared" si="95"/>
        <v>0.9684572021482577</v>
      </c>
      <c r="W447" s="8">
        <f t="shared" si="96"/>
        <v>0</v>
      </c>
      <c r="Z447">
        <f t="shared" si="90"/>
        <v>1.3688123355791809E-2</v>
      </c>
      <c r="AA447">
        <f>PERCENTILE(M247:M446,1-$AD$591)</f>
        <v>0.93982023408825821</v>
      </c>
      <c r="AB447">
        <f t="shared" si="97"/>
        <v>0</v>
      </c>
      <c r="AE447">
        <f t="shared" si="91"/>
        <v>1.0137822346282734</v>
      </c>
    </row>
    <row r="448" spans="1:31" x14ac:dyDescent="0.25">
      <c r="A448" s="1">
        <v>43301</v>
      </c>
      <c r="B448">
        <v>52696.81</v>
      </c>
      <c r="C448">
        <v>14352.11</v>
      </c>
      <c r="D448">
        <v>53211.71</v>
      </c>
      <c r="E448">
        <v>58168.7</v>
      </c>
      <c r="F448">
        <v>8311.8799999999992</v>
      </c>
      <c r="G448" s="1">
        <f t="shared" si="82"/>
        <v>43301</v>
      </c>
      <c r="H448">
        <f t="shared" si="83"/>
        <v>1.0010138015296872</v>
      </c>
      <c r="I448">
        <f t="shared" si="84"/>
        <v>1.102369323152574</v>
      </c>
      <c r="J448">
        <f t="shared" si="85"/>
        <v>1.0052182392603222</v>
      </c>
      <c r="K448">
        <f t="shared" si="86"/>
        <v>0.9863118826193108</v>
      </c>
      <c r="L448">
        <f t="shared" si="87"/>
        <v>1.0062589435097056</v>
      </c>
      <c r="M448" s="8">
        <f t="shared" si="88"/>
        <v>1.02023443801432</v>
      </c>
      <c r="N448" s="10">
        <f t="shared" si="89"/>
        <v>2.0032442077249673E-2</v>
      </c>
      <c r="O448" s="8">
        <f t="shared" si="92"/>
        <v>2.4657039985228595E-2</v>
      </c>
      <c r="P448" s="10">
        <f t="shared" si="93"/>
        <v>-3.0364791466720564E-2</v>
      </c>
      <c r="Q448" s="8">
        <f t="shared" si="94"/>
        <v>0</v>
      </c>
      <c r="T448" s="8">
        <f t="shared" si="98"/>
        <v>2.4620791946517742E-2</v>
      </c>
      <c r="U448" s="8">
        <f>NORMSINV($T$590)*T448</f>
        <v>3.1552814464007706E-2</v>
      </c>
      <c r="V448" s="8">
        <f t="shared" si="95"/>
        <v>0.96844718553599229</v>
      </c>
      <c r="W448" s="8">
        <f t="shared" si="96"/>
        <v>0</v>
      </c>
      <c r="Z448">
        <f t="shared" si="90"/>
        <v>2.0032442077249673E-2</v>
      </c>
      <c r="AA448">
        <f>PERCENTILE(M248:M447,1-$AD$591)</f>
        <v>0.93982023408825821</v>
      </c>
      <c r="AB448">
        <f t="shared" si="97"/>
        <v>0</v>
      </c>
      <c r="AE448">
        <f t="shared" si="91"/>
        <v>1.02023443801432</v>
      </c>
    </row>
    <row r="449" spans="1:31" x14ac:dyDescent="0.25">
      <c r="A449" s="1">
        <v>43308</v>
      </c>
      <c r="B449">
        <v>53568.41</v>
      </c>
      <c r="C449">
        <v>14157.9</v>
      </c>
      <c r="D449">
        <v>51730.12</v>
      </c>
      <c r="E449">
        <v>60822.77</v>
      </c>
      <c r="F449">
        <v>8565.73</v>
      </c>
      <c r="G449" s="1">
        <f t="shared" si="82"/>
        <v>43308</v>
      </c>
      <c r="H449">
        <f t="shared" si="83"/>
        <v>1.0165399006125799</v>
      </c>
      <c r="I449">
        <f t="shared" si="84"/>
        <v>0.98646819178504064</v>
      </c>
      <c r="J449">
        <f t="shared" si="85"/>
        <v>0.97215669257763004</v>
      </c>
      <c r="K449">
        <f t="shared" si="86"/>
        <v>1.0456271156137236</v>
      </c>
      <c r="L449">
        <f t="shared" si="87"/>
        <v>1.0305406237818642</v>
      </c>
      <c r="M449" s="8">
        <f t="shared" si="88"/>
        <v>1.0102665048741677</v>
      </c>
      <c r="N449" s="10">
        <f t="shared" si="89"/>
        <v>1.0214162258649089E-2</v>
      </c>
      <c r="O449" s="8">
        <f t="shared" si="92"/>
        <v>2.468591142824136E-2</v>
      </c>
      <c r="P449" s="10">
        <f t="shared" si="93"/>
        <v>-3.040250401081801E-2</v>
      </c>
      <c r="Q449" s="8">
        <f t="shared" si="94"/>
        <v>0</v>
      </c>
      <c r="T449" s="8">
        <f t="shared" si="98"/>
        <v>2.4649523248149181E-2</v>
      </c>
      <c r="U449" s="8">
        <f>NORMSINV($T$590)*T449</f>
        <v>3.1589635108593611E-2</v>
      </c>
      <c r="V449" s="8">
        <f t="shared" si="95"/>
        <v>0.96841036489140642</v>
      </c>
      <c r="W449" s="8">
        <f t="shared" si="96"/>
        <v>0</v>
      </c>
      <c r="Z449">
        <f t="shared" si="90"/>
        <v>1.0214162258649089E-2</v>
      </c>
      <c r="AA449">
        <f>PERCENTILE(M249:M448,1-$AD$591)</f>
        <v>0.93982023408825821</v>
      </c>
      <c r="AB449">
        <f t="shared" si="97"/>
        <v>0</v>
      </c>
      <c r="AE449">
        <f t="shared" si="91"/>
        <v>1.0102665048741677</v>
      </c>
    </row>
    <row r="450" spans="1:31" x14ac:dyDescent="0.25">
      <c r="A450" s="1">
        <v>43315</v>
      </c>
      <c r="B450">
        <v>52527.839999999997</v>
      </c>
      <c r="C450">
        <v>14001.78</v>
      </c>
      <c r="D450">
        <v>53261.93</v>
      </c>
      <c r="E450">
        <v>60579.48</v>
      </c>
      <c r="F450">
        <v>8511.75</v>
      </c>
      <c r="G450" s="1">
        <f t="shared" si="82"/>
        <v>43315</v>
      </c>
      <c r="H450">
        <f t="shared" si="83"/>
        <v>0.98057493212884217</v>
      </c>
      <c r="I450">
        <f t="shared" si="84"/>
        <v>0.98897294090225252</v>
      </c>
      <c r="J450">
        <f t="shared" si="85"/>
        <v>1.0296115686567129</v>
      </c>
      <c r="K450">
        <f t="shared" si="86"/>
        <v>0.99600001775650804</v>
      </c>
      <c r="L450">
        <f t="shared" si="87"/>
        <v>0.99369814364916942</v>
      </c>
      <c r="M450" s="8">
        <f t="shared" si="88"/>
        <v>0.99777152061869701</v>
      </c>
      <c r="N450" s="10">
        <f t="shared" si="89"/>
        <v>-2.230966136621645E-3</v>
      </c>
      <c r="O450" s="8">
        <f t="shared" si="92"/>
        <v>2.4688283653151458E-2</v>
      </c>
      <c r="P450" s="10">
        <f t="shared" si="93"/>
        <v>-3.0405602702713117E-2</v>
      </c>
      <c r="Q450" s="8">
        <f t="shared" si="94"/>
        <v>0</v>
      </c>
      <c r="T450" s="8">
        <f t="shared" si="98"/>
        <v>2.4651181303095963E-2</v>
      </c>
      <c r="U450" s="8">
        <f>NORMSINV($T$590)*T450</f>
        <v>3.1591759991506416E-2</v>
      </c>
      <c r="V450" s="8">
        <f t="shared" si="95"/>
        <v>0.96840824000849357</v>
      </c>
      <c r="W450" s="8">
        <f t="shared" si="96"/>
        <v>0</v>
      </c>
      <c r="Z450">
        <f t="shared" si="90"/>
        <v>-2.230966136621645E-3</v>
      </c>
      <c r="AA450">
        <f>PERCENTILE(M250:M449,1-$AD$591)</f>
        <v>0.93982023408825821</v>
      </c>
      <c r="AB450">
        <f t="shared" si="97"/>
        <v>0</v>
      </c>
      <c r="AE450">
        <f t="shared" si="91"/>
        <v>0.99777152061869701</v>
      </c>
    </row>
    <row r="451" spans="1:31" x14ac:dyDescent="0.25">
      <c r="A451" s="1">
        <v>43322</v>
      </c>
      <c r="B451">
        <v>52572.3</v>
      </c>
      <c r="C451">
        <v>13647.64</v>
      </c>
      <c r="D451">
        <v>51604.56</v>
      </c>
      <c r="E451">
        <v>59661.61</v>
      </c>
      <c r="F451">
        <v>8466.9500000000007</v>
      </c>
      <c r="G451" s="1">
        <f t="shared" si="82"/>
        <v>43322</v>
      </c>
      <c r="H451">
        <f t="shared" si="83"/>
        <v>1.0008464083046249</v>
      </c>
      <c r="I451">
        <f t="shared" si="84"/>
        <v>0.97470750147481244</v>
      </c>
      <c r="J451">
        <f t="shared" si="85"/>
        <v>0.96888265220580627</v>
      </c>
      <c r="K451">
        <f t="shared" si="86"/>
        <v>0.98484849985506639</v>
      </c>
      <c r="L451">
        <f t="shared" si="87"/>
        <v>0.99473668752019273</v>
      </c>
      <c r="M451" s="8">
        <f t="shared" si="88"/>
        <v>0.98480434987210053</v>
      </c>
      <c r="N451" s="10">
        <f t="shared" si="89"/>
        <v>-1.5312287110985662E-2</v>
      </c>
      <c r="O451" s="8">
        <f t="shared" si="92"/>
        <v>2.463374287619411E-2</v>
      </c>
      <c r="P451" s="10">
        <f t="shared" si="93"/>
        <v>-3.0334360853793398E-2</v>
      </c>
      <c r="Q451" s="8">
        <f t="shared" si="94"/>
        <v>0</v>
      </c>
      <c r="T451" s="8">
        <f t="shared" si="98"/>
        <v>2.4596436841001691E-2</v>
      </c>
      <c r="U451" s="8">
        <f>NORMSINV($T$590)*T451</f>
        <v>3.1521602140404607E-2</v>
      </c>
      <c r="V451" s="8">
        <f t="shared" si="95"/>
        <v>0.96847839785959544</v>
      </c>
      <c r="W451" s="8">
        <f t="shared" si="96"/>
        <v>0</v>
      </c>
      <c r="Z451">
        <f t="shared" si="90"/>
        <v>-1.5312287110985662E-2</v>
      </c>
      <c r="AA451">
        <f>PERCENTILE(M251:M450,1-$AD$591)</f>
        <v>0.93982023408825821</v>
      </c>
      <c r="AB451">
        <f t="shared" si="97"/>
        <v>0</v>
      </c>
      <c r="AE451">
        <f t="shared" si="91"/>
        <v>0.98480434987210053</v>
      </c>
    </row>
    <row r="452" spans="1:31" x14ac:dyDescent="0.25">
      <c r="A452" s="1">
        <v>43329</v>
      </c>
      <c r="B452">
        <v>52812.42</v>
      </c>
      <c r="C452">
        <v>13074.92</v>
      </c>
      <c r="D452">
        <v>51077.21</v>
      </c>
      <c r="E452">
        <v>57947.51</v>
      </c>
      <c r="F452">
        <v>8419.85</v>
      </c>
      <c r="G452" s="1">
        <f t="shared" ref="G452:G515" si="99">A452</f>
        <v>43329</v>
      </c>
      <c r="H452">
        <f t="shared" ref="H452:H515" si="100">B452/B451</f>
        <v>1.0045674242899778</v>
      </c>
      <c r="I452">
        <f t="shared" ref="I452:I515" si="101">C452/C451</f>
        <v>0.95803523539600988</v>
      </c>
      <c r="J452">
        <f t="shared" ref="J452:J515" si="102">D452/D451</f>
        <v>0.98978094183924836</v>
      </c>
      <c r="K452">
        <f t="shared" ref="K452:K515" si="103">E452/E451</f>
        <v>0.97126963218055973</v>
      </c>
      <c r="L452">
        <f t="shared" ref="L452:L515" si="104">F452/F451</f>
        <v>0.99443719403090836</v>
      </c>
      <c r="M452" s="8">
        <f t="shared" ref="M452:M515" si="105">H452*Z$1+I452*AA$1+J452*AB$1+K452*AC$1+L452*AD$1</f>
        <v>0.98361808554734076</v>
      </c>
      <c r="N452" s="10">
        <f t="shared" ref="N452:N515" si="106">LN(M452)</f>
        <v>-1.6517581713429715E-2</v>
      </c>
      <c r="O452" s="8">
        <f t="shared" si="92"/>
        <v>2.4411862725857741E-2</v>
      </c>
      <c r="P452" s="10">
        <f t="shared" si="93"/>
        <v>-3.0044568876594391E-2</v>
      </c>
      <c r="Q452" s="8">
        <f t="shared" si="94"/>
        <v>0</v>
      </c>
      <c r="T452" s="8">
        <f t="shared" si="98"/>
        <v>2.4382913684611436E-2</v>
      </c>
      <c r="U452" s="8">
        <f>NORMSINV($T$590)*T452</f>
        <v>3.1247961205052653E-2</v>
      </c>
      <c r="V452" s="8">
        <f t="shared" si="95"/>
        <v>0.96875203879494731</v>
      </c>
      <c r="W452" s="8">
        <f t="shared" si="96"/>
        <v>0</v>
      </c>
      <c r="Z452">
        <f t="shared" ref="Z452:Z515" si="107">LN(M452)</f>
        <v>-1.6517581713429715E-2</v>
      </c>
      <c r="AA452">
        <f>PERCENTILE(M252:M451,1-$AD$591)</f>
        <v>0.93982023408825821</v>
      </c>
      <c r="AB452">
        <f t="shared" si="97"/>
        <v>0</v>
      </c>
      <c r="AE452">
        <f t="shared" ref="AE452:AE515" si="108">SUMPRODUCT(H452:L452,Z$1:AD$1)</f>
        <v>0.98361808554734076</v>
      </c>
    </row>
    <row r="453" spans="1:31" x14ac:dyDescent="0.25">
      <c r="A453" s="1">
        <v>43336</v>
      </c>
      <c r="B453">
        <v>53248.26</v>
      </c>
      <c r="C453">
        <v>13282.07</v>
      </c>
      <c r="D453">
        <v>51880.79</v>
      </c>
      <c r="E453">
        <v>60679</v>
      </c>
      <c r="F453">
        <v>8580.66</v>
      </c>
      <c r="G453" s="1">
        <f t="shared" si="99"/>
        <v>43336</v>
      </c>
      <c r="H453">
        <f t="shared" si="100"/>
        <v>1.0082526042169626</v>
      </c>
      <c r="I453">
        <f t="shared" si="101"/>
        <v>1.0158433091751231</v>
      </c>
      <c r="J453">
        <f t="shared" si="102"/>
        <v>1.0157326525861534</v>
      </c>
      <c r="K453">
        <f t="shared" si="103"/>
        <v>1.0471373144419838</v>
      </c>
      <c r="L453">
        <f t="shared" si="104"/>
        <v>1.0190989150638075</v>
      </c>
      <c r="M453" s="8">
        <f t="shared" si="105"/>
        <v>1.021212959096806</v>
      </c>
      <c r="N453" s="10">
        <f t="shared" si="106"/>
        <v>2.0991096372051064E-2</v>
      </c>
      <c r="O453" s="8">
        <f t="shared" si="92"/>
        <v>2.4435493985038984E-2</v>
      </c>
      <c r="P453" s="10">
        <f t="shared" si="93"/>
        <v>-3.0075430716067279E-2</v>
      </c>
      <c r="Q453" s="8">
        <f t="shared" si="94"/>
        <v>0</v>
      </c>
      <c r="T453" s="8">
        <f t="shared" si="98"/>
        <v>2.4406574179634564E-2</v>
      </c>
      <c r="U453" s="8">
        <f>NORMSINV($T$590)*T453</f>
        <v>3.12782833494911E-2</v>
      </c>
      <c r="V453" s="8">
        <f t="shared" si="95"/>
        <v>0.96872171665050888</v>
      </c>
      <c r="W453" s="8">
        <f t="shared" si="96"/>
        <v>0</v>
      </c>
      <c r="Z453">
        <f t="shared" si="107"/>
        <v>2.0991096372051064E-2</v>
      </c>
      <c r="AA453">
        <f>PERCENTILE(M253:M452,1-$AD$591)</f>
        <v>0.93982023408825821</v>
      </c>
      <c r="AB453">
        <f t="shared" si="97"/>
        <v>0</v>
      </c>
      <c r="AE453">
        <f t="shared" si="108"/>
        <v>1.021212959096806</v>
      </c>
    </row>
    <row r="454" spans="1:31" x14ac:dyDescent="0.25">
      <c r="A454" s="1">
        <v>43343</v>
      </c>
      <c r="B454">
        <v>53692.959999999999</v>
      </c>
      <c r="C454">
        <v>13376.51</v>
      </c>
      <c r="D454">
        <v>51905.9</v>
      </c>
      <c r="E454">
        <v>59573.13</v>
      </c>
      <c r="F454">
        <v>8464.65</v>
      </c>
      <c r="G454" s="1">
        <f t="shared" si="99"/>
        <v>43343</v>
      </c>
      <c r="H454">
        <f t="shared" si="100"/>
        <v>1.0083514466012597</v>
      </c>
      <c r="I454">
        <f t="shared" si="101"/>
        <v>1.0071103374699877</v>
      </c>
      <c r="J454">
        <f t="shared" si="102"/>
        <v>1.000483994172024</v>
      </c>
      <c r="K454">
        <f t="shared" si="103"/>
        <v>0.98177507869279323</v>
      </c>
      <c r="L454">
        <f t="shared" si="104"/>
        <v>0.98648006097433061</v>
      </c>
      <c r="M454" s="8">
        <f t="shared" si="105"/>
        <v>0.99684018358207904</v>
      </c>
      <c r="N454" s="10">
        <f t="shared" si="106"/>
        <v>-3.1648191791361271E-3</v>
      </c>
      <c r="O454" s="8">
        <f t="shared" si="92"/>
        <v>2.4432251790974826E-2</v>
      </c>
      <c r="P454" s="10">
        <f t="shared" si="93"/>
        <v>-3.007119645783092E-2</v>
      </c>
      <c r="Q454" s="8">
        <f t="shared" si="94"/>
        <v>0</v>
      </c>
      <c r="T454" s="8">
        <f t="shared" si="98"/>
        <v>2.4403270748379877E-2</v>
      </c>
      <c r="U454" s="8">
        <f>NORMSINV($T$590)*T454</f>
        <v>3.1274049831994985E-2</v>
      </c>
      <c r="V454" s="8">
        <f t="shared" si="95"/>
        <v>0.968725950168005</v>
      </c>
      <c r="W454" s="8">
        <f t="shared" si="96"/>
        <v>0</v>
      </c>
      <c r="Z454">
        <f t="shared" si="107"/>
        <v>-3.1648191791361271E-3</v>
      </c>
      <c r="AA454">
        <f>PERCENTILE(M254:M453,1-$AD$591)</f>
        <v>0.93982023408825821</v>
      </c>
      <c r="AB454">
        <f t="shared" si="97"/>
        <v>0</v>
      </c>
      <c r="AE454">
        <f t="shared" si="108"/>
        <v>0.99684018358207904</v>
      </c>
    </row>
    <row r="455" spans="1:31" x14ac:dyDescent="0.25">
      <c r="A455" s="1">
        <v>43350</v>
      </c>
      <c r="B455">
        <v>50544.45</v>
      </c>
      <c r="C455">
        <v>12110.75</v>
      </c>
      <c r="D455">
        <v>50022.52</v>
      </c>
      <c r="E455">
        <v>57494.11</v>
      </c>
      <c r="F455">
        <v>8381.9500000000007</v>
      </c>
      <c r="G455" s="1">
        <f t="shared" si="99"/>
        <v>43350</v>
      </c>
      <c r="H455">
        <f t="shared" si="100"/>
        <v>0.94136084134679854</v>
      </c>
      <c r="I455">
        <f t="shared" si="101"/>
        <v>0.90537442128028911</v>
      </c>
      <c r="J455">
        <f t="shared" si="102"/>
        <v>0.96371549284378066</v>
      </c>
      <c r="K455">
        <f t="shared" si="103"/>
        <v>0.96510138043779137</v>
      </c>
      <c r="L455">
        <f t="shared" si="104"/>
        <v>0.99022995634787037</v>
      </c>
      <c r="M455" s="8">
        <f t="shared" si="105"/>
        <v>0.95315641845130594</v>
      </c>
      <c r="N455" s="10">
        <f t="shared" si="106"/>
        <v>-4.7976256108606521E-2</v>
      </c>
      <c r="O455" s="8">
        <f t="shared" si="92"/>
        <v>2.4412760177733795E-2</v>
      </c>
      <c r="P455" s="10">
        <f t="shared" si="93"/>
        <v>-3.0045740916325857E-2</v>
      </c>
      <c r="Q455" s="8">
        <f t="shared" si="94"/>
        <v>1</v>
      </c>
      <c r="T455" s="8">
        <f t="shared" si="98"/>
        <v>2.4384565519971799E-2</v>
      </c>
      <c r="U455" s="8">
        <f>NORMSINV($T$590)*T455</f>
        <v>3.1250078117244749E-2</v>
      </c>
      <c r="V455" s="8">
        <f t="shared" si="95"/>
        <v>0.96874992188275522</v>
      </c>
      <c r="W455" s="8">
        <f t="shared" si="96"/>
        <v>1</v>
      </c>
      <c r="Z455">
        <f t="shared" si="107"/>
        <v>-4.7976256108606521E-2</v>
      </c>
      <c r="AA455">
        <f>PERCENTILE(M255:M454,1-$AD$591)</f>
        <v>0.93982023408825821</v>
      </c>
      <c r="AB455">
        <f t="shared" si="97"/>
        <v>0</v>
      </c>
      <c r="AE455">
        <f t="shared" si="108"/>
        <v>0.95315641845130594</v>
      </c>
    </row>
    <row r="456" spans="1:31" x14ac:dyDescent="0.25">
      <c r="A456" s="1">
        <v>43357</v>
      </c>
      <c r="B456">
        <v>52003.1</v>
      </c>
      <c r="C456">
        <v>11985.86</v>
      </c>
      <c r="D456">
        <v>50700.54</v>
      </c>
      <c r="E456">
        <v>59562.080000000002</v>
      </c>
      <c r="F456">
        <v>8687.49</v>
      </c>
      <c r="G456" s="1">
        <f t="shared" si="99"/>
        <v>43357</v>
      </c>
      <c r="H456">
        <f t="shared" si="100"/>
        <v>1.0288587569950807</v>
      </c>
      <c r="I456">
        <f t="shared" si="101"/>
        <v>0.98968767417377124</v>
      </c>
      <c r="J456">
        <f t="shared" si="102"/>
        <v>1.0135542951454666</v>
      </c>
      <c r="K456">
        <f t="shared" si="103"/>
        <v>1.0359683800653667</v>
      </c>
      <c r="L456">
        <f t="shared" si="104"/>
        <v>1.0364521382255918</v>
      </c>
      <c r="M456" s="8">
        <f t="shared" si="105"/>
        <v>1.0209042489210556</v>
      </c>
      <c r="N456" s="10">
        <f t="shared" si="106"/>
        <v>2.0688753120752884E-2</v>
      </c>
      <c r="O456" s="8">
        <f t="shared" si="92"/>
        <v>2.4673005649163145E-2</v>
      </c>
      <c r="P456" s="10">
        <f t="shared" si="93"/>
        <v>-3.0385646081796083E-2</v>
      </c>
      <c r="Q456" s="8">
        <f t="shared" si="94"/>
        <v>0</v>
      </c>
      <c r="T456" s="8">
        <f t="shared" si="98"/>
        <v>2.4636119361615756E-2</v>
      </c>
      <c r="U456" s="8">
        <f>NORMSINV($T$590)*T456</f>
        <v>3.1572457336822318E-2</v>
      </c>
      <c r="V456" s="8">
        <f t="shared" si="95"/>
        <v>0.96842754266317765</v>
      </c>
      <c r="W456" s="8">
        <f t="shared" si="96"/>
        <v>0</v>
      </c>
      <c r="Z456">
        <f t="shared" si="107"/>
        <v>2.0688753120752884E-2</v>
      </c>
      <c r="AA456">
        <f>PERCENTILE(M256:M455,1-$AD$591)</f>
        <v>0.93982023408825821</v>
      </c>
      <c r="AB456">
        <f t="shared" si="97"/>
        <v>0</v>
      </c>
      <c r="AE456">
        <f t="shared" si="108"/>
        <v>1.0209042489210556</v>
      </c>
    </row>
    <row r="457" spans="1:31" x14ac:dyDescent="0.25">
      <c r="A457" s="1">
        <v>43364</v>
      </c>
      <c r="B457">
        <v>54404.47</v>
      </c>
      <c r="C457">
        <v>12313.34</v>
      </c>
      <c r="D457">
        <v>51755.23</v>
      </c>
      <c r="E457">
        <v>60712.18</v>
      </c>
      <c r="F457">
        <v>8557.69</v>
      </c>
      <c r="G457" s="1">
        <f t="shared" si="99"/>
        <v>43364</v>
      </c>
      <c r="H457">
        <f t="shared" si="100"/>
        <v>1.0461774394218806</v>
      </c>
      <c r="I457">
        <f t="shared" si="101"/>
        <v>1.0273221946526991</v>
      </c>
      <c r="J457">
        <f t="shared" si="102"/>
        <v>1.0208023425391526</v>
      </c>
      <c r="K457">
        <f t="shared" si="103"/>
        <v>1.0193092652237798</v>
      </c>
      <c r="L457">
        <f t="shared" si="104"/>
        <v>0.98505897560745403</v>
      </c>
      <c r="M457" s="8">
        <f t="shared" si="105"/>
        <v>1.0197340434889932</v>
      </c>
      <c r="N457" s="10">
        <f t="shared" si="106"/>
        <v>1.9541851619700793E-2</v>
      </c>
      <c r="O457" s="8">
        <f t="shared" si="92"/>
        <v>2.4682514789587252E-2</v>
      </c>
      <c r="P457" s="10">
        <f t="shared" si="93"/>
        <v>-3.0398067199880859E-2</v>
      </c>
      <c r="Q457" s="8">
        <f t="shared" si="94"/>
        <v>0</v>
      </c>
      <c r="T457" s="8">
        <f t="shared" si="98"/>
        <v>2.4645757326489454E-2</v>
      </c>
      <c r="U457" s="8">
        <f>NORMSINV($T$590)*T457</f>
        <v>3.1584808885794867E-2</v>
      </c>
      <c r="V457" s="8">
        <f t="shared" si="95"/>
        <v>0.96841519111420515</v>
      </c>
      <c r="W457" s="8">
        <f t="shared" si="96"/>
        <v>0</v>
      </c>
      <c r="Z457">
        <f t="shared" si="107"/>
        <v>1.9541851619700793E-2</v>
      </c>
      <c r="AA457">
        <f>PERCENTILE(M257:M456,1-$AD$591)</f>
        <v>0.93982023408825821</v>
      </c>
      <c r="AB457">
        <f t="shared" si="97"/>
        <v>0</v>
      </c>
      <c r="AE457">
        <f t="shared" si="108"/>
        <v>1.0197340434889932</v>
      </c>
    </row>
    <row r="458" spans="1:31" x14ac:dyDescent="0.25">
      <c r="A458" s="1">
        <v>43371</v>
      </c>
      <c r="B458">
        <v>54182.13</v>
      </c>
      <c r="C458">
        <v>12253.93</v>
      </c>
      <c r="D458">
        <v>52157.02</v>
      </c>
      <c r="E458">
        <v>62462.64</v>
      </c>
      <c r="F458">
        <v>8794.32</v>
      </c>
      <c r="G458" s="1">
        <f t="shared" si="99"/>
        <v>43371</v>
      </c>
      <c r="H458">
        <f t="shared" si="100"/>
        <v>0.99591320345552481</v>
      </c>
      <c r="I458">
        <f t="shared" si="101"/>
        <v>0.99517515150235436</v>
      </c>
      <c r="J458">
        <f t="shared" si="102"/>
        <v>1.0077632733928532</v>
      </c>
      <c r="K458">
        <f t="shared" si="103"/>
        <v>1.028832105847624</v>
      </c>
      <c r="L458">
        <f t="shared" si="104"/>
        <v>1.0276511535239066</v>
      </c>
      <c r="M458" s="8">
        <f t="shared" si="105"/>
        <v>1.0110669775444525</v>
      </c>
      <c r="N458" s="10">
        <f t="shared" si="106"/>
        <v>1.1006186651548282E-2</v>
      </c>
      <c r="O458" s="8">
        <f t="shared" si="92"/>
        <v>2.4560914695202628E-2</v>
      </c>
      <c r="P458" s="10">
        <f t="shared" si="93"/>
        <v>-3.0239236405715283E-2</v>
      </c>
      <c r="Q458" s="8">
        <f t="shared" si="94"/>
        <v>0</v>
      </c>
      <c r="T458" s="8">
        <f t="shared" si="98"/>
        <v>2.4519201219586992E-2</v>
      </c>
      <c r="U458" s="8">
        <f>NORMSINV($T$590)*T458</f>
        <v>3.1422620708864792E-2</v>
      </c>
      <c r="V458" s="8">
        <f t="shared" si="95"/>
        <v>0.96857737929113519</v>
      </c>
      <c r="W458" s="8">
        <f t="shared" si="96"/>
        <v>0</v>
      </c>
      <c r="Z458">
        <f t="shared" si="107"/>
        <v>1.1006186651548282E-2</v>
      </c>
      <c r="AA458">
        <f>PERCENTILE(M258:M457,1-$AD$591)</f>
        <v>0.93982023408825821</v>
      </c>
      <c r="AB458">
        <f t="shared" si="97"/>
        <v>0</v>
      </c>
      <c r="AE458">
        <f t="shared" si="108"/>
        <v>1.0110669775444525</v>
      </c>
    </row>
    <row r="459" spans="1:31" x14ac:dyDescent="0.25">
      <c r="A459" s="1">
        <v>43378</v>
      </c>
      <c r="B459">
        <v>50909.11</v>
      </c>
      <c r="C459">
        <v>12205.19</v>
      </c>
      <c r="D459">
        <v>50574.98</v>
      </c>
      <c r="E459">
        <v>61668.44</v>
      </c>
      <c r="F459">
        <v>8733.44</v>
      </c>
      <c r="G459" s="1">
        <f t="shared" si="99"/>
        <v>43378</v>
      </c>
      <c r="H459">
        <f t="shared" si="100"/>
        <v>0.93959226040024646</v>
      </c>
      <c r="I459">
        <f t="shared" si="101"/>
        <v>0.9960225005365626</v>
      </c>
      <c r="J459">
        <f t="shared" si="102"/>
        <v>0.96966774558822588</v>
      </c>
      <c r="K459">
        <f t="shared" si="103"/>
        <v>0.98728519960091354</v>
      </c>
      <c r="L459">
        <f t="shared" si="104"/>
        <v>0.99307734992586127</v>
      </c>
      <c r="M459" s="8">
        <f t="shared" si="105"/>
        <v>0.97712901121036189</v>
      </c>
      <c r="N459" s="10">
        <f t="shared" si="106"/>
        <v>-2.3136587335204108E-2</v>
      </c>
      <c r="O459" s="8">
        <f t="shared" ref="O459:O522" si="109">_xlfn.STDEV.S(N259:N458)</f>
        <v>2.4555353401587644E-2</v>
      </c>
      <c r="P459" s="10">
        <f t="shared" ref="P459:P522" si="110">-(NORMSINV($N$591)*O459-($N$587-0.5*((O459*SQRT(52))^2))*1/52)</f>
        <v>-3.0231972746182473E-2</v>
      </c>
      <c r="Q459" s="8">
        <f t="shared" ref="Q459:Q522" si="111">IF(N459&lt;P459,1,0)</f>
        <v>0</v>
      </c>
      <c r="T459" s="8">
        <f t="shared" si="98"/>
        <v>2.4512610326991282E-2</v>
      </c>
      <c r="U459" s="8">
        <f>NORMSINV($T$590)*T459</f>
        <v>3.1414174140140423E-2</v>
      </c>
      <c r="V459" s="8">
        <f t="shared" ref="V459:V522" si="112">1-U459</f>
        <v>0.96858582585985953</v>
      </c>
      <c r="W459" s="8">
        <f t="shared" ref="W459:W522" si="113">IF(M459&lt;V459,1,0)</f>
        <v>0</v>
      </c>
      <c r="Z459">
        <f t="shared" si="107"/>
        <v>-2.3136587335204108E-2</v>
      </c>
      <c r="AA459">
        <f>PERCENTILE(M259:M458,1-$AD$591)</f>
        <v>0.93982023408825821</v>
      </c>
      <c r="AB459">
        <f t="shared" ref="AB459:AB522" si="114">IF(M459&lt;AA459,1,0)</f>
        <v>0</v>
      </c>
      <c r="AE459">
        <f t="shared" si="108"/>
        <v>0.97712901121036189</v>
      </c>
    </row>
    <row r="460" spans="1:31" x14ac:dyDescent="0.25">
      <c r="A460" s="1">
        <v>43385</v>
      </c>
      <c r="B460">
        <v>46693.38</v>
      </c>
      <c r="C460">
        <v>11376.59</v>
      </c>
      <c r="D460">
        <v>46205.54</v>
      </c>
      <c r="E460">
        <v>59207.5</v>
      </c>
      <c r="F460">
        <v>8474.99</v>
      </c>
      <c r="G460" s="1">
        <f t="shared" si="99"/>
        <v>43385</v>
      </c>
      <c r="H460">
        <f t="shared" si="100"/>
        <v>0.91719104891049941</v>
      </c>
      <c r="I460">
        <f t="shared" si="101"/>
        <v>0.93211084792616905</v>
      </c>
      <c r="J460">
        <f t="shared" si="102"/>
        <v>0.9136047112623672</v>
      </c>
      <c r="K460">
        <f t="shared" si="103"/>
        <v>0.9600940124316425</v>
      </c>
      <c r="L460">
        <f t="shared" si="104"/>
        <v>0.97040684999267179</v>
      </c>
      <c r="M460" s="8">
        <f t="shared" si="105"/>
        <v>0.93868149410467006</v>
      </c>
      <c r="N460" s="10">
        <f t="shared" si="106"/>
        <v>-6.3279054220791567E-2</v>
      </c>
      <c r="O460" s="8">
        <f t="shared" si="109"/>
        <v>2.4615311505044493E-2</v>
      </c>
      <c r="P460" s="10">
        <f t="shared" si="110"/>
        <v>-3.031028623744144E-2</v>
      </c>
      <c r="Q460" s="8">
        <f t="shared" si="111"/>
        <v>1</v>
      </c>
      <c r="T460" s="8">
        <f t="shared" si="98"/>
        <v>2.4573310999907991E-2</v>
      </c>
      <c r="U460" s="8">
        <f>NORMSINV($T$590)*T460</f>
        <v>3.149196518254644E-2</v>
      </c>
      <c r="V460" s="8">
        <f t="shared" si="112"/>
        <v>0.96850803481745351</v>
      </c>
      <c r="W460" s="8">
        <f t="shared" si="113"/>
        <v>1</v>
      </c>
      <c r="Z460">
        <f t="shared" si="107"/>
        <v>-6.3279054220791567E-2</v>
      </c>
      <c r="AA460">
        <f>PERCENTILE(M260:M459,1-$AD$591)</f>
        <v>0.93982023408825821</v>
      </c>
      <c r="AB460">
        <f t="shared" si="114"/>
        <v>1</v>
      </c>
      <c r="AE460">
        <f t="shared" si="108"/>
        <v>0.93868149410467006</v>
      </c>
    </row>
    <row r="461" spans="1:31" x14ac:dyDescent="0.25">
      <c r="A461" s="1">
        <v>43392</v>
      </c>
      <c r="B461">
        <v>46826.79</v>
      </c>
      <c r="C461">
        <v>11714.73</v>
      </c>
      <c r="D461">
        <v>48038.7</v>
      </c>
      <c r="E461">
        <v>59095.66</v>
      </c>
      <c r="F461">
        <v>8936.76</v>
      </c>
      <c r="G461" s="1">
        <f t="shared" si="99"/>
        <v>43392</v>
      </c>
      <c r="H461">
        <f t="shared" si="100"/>
        <v>1.0028571501998784</v>
      </c>
      <c r="I461">
        <f t="shared" si="101"/>
        <v>1.0297224387975659</v>
      </c>
      <c r="J461">
        <f t="shared" si="102"/>
        <v>1.0396740304301171</v>
      </c>
      <c r="K461">
        <f t="shared" si="103"/>
        <v>0.99811105012033952</v>
      </c>
      <c r="L461">
        <f t="shared" si="104"/>
        <v>1.054486199983717</v>
      </c>
      <c r="M461" s="8">
        <f t="shared" si="105"/>
        <v>1.0249701739063235</v>
      </c>
      <c r="N461" s="10">
        <f t="shared" si="106"/>
        <v>2.4663513539021142E-2</v>
      </c>
      <c r="O461" s="8">
        <f t="shared" si="109"/>
        <v>2.4705764433727129E-2</v>
      </c>
      <c r="P461" s="10">
        <f t="shared" si="110"/>
        <v>-3.0428436947684986E-2</v>
      </c>
      <c r="Q461" s="8">
        <f t="shared" si="111"/>
        <v>0</v>
      </c>
      <c r="T461" s="8">
        <f t="shared" ref="T461:T524" si="115">_xlfn.STDEV.S(M261:M460)</f>
        <v>2.4656696270249842E-2</v>
      </c>
      <c r="U461" s="8">
        <f>NORMSINV($T$590)*T461</f>
        <v>3.1598827706296399E-2</v>
      </c>
      <c r="V461" s="8">
        <f t="shared" si="112"/>
        <v>0.96840117229370359</v>
      </c>
      <c r="W461" s="8">
        <f t="shared" si="113"/>
        <v>0</v>
      </c>
      <c r="Z461">
        <f t="shared" si="107"/>
        <v>2.4663513539021142E-2</v>
      </c>
      <c r="AA461">
        <f>PERCENTILE(M261:M460,1-$AD$591)</f>
        <v>0.93858626103752096</v>
      </c>
      <c r="AB461">
        <f t="shared" si="114"/>
        <v>0</v>
      </c>
      <c r="AE461">
        <f t="shared" si="108"/>
        <v>1.0249701739063235</v>
      </c>
    </row>
    <row r="462" spans="1:31" x14ac:dyDescent="0.25">
      <c r="A462" s="1">
        <v>43399</v>
      </c>
      <c r="B462">
        <v>46684.480000000003</v>
      </c>
      <c r="C462">
        <v>11116.12</v>
      </c>
      <c r="D462">
        <v>47486.239999999998</v>
      </c>
      <c r="E462">
        <v>56634.74</v>
      </c>
      <c r="F462">
        <v>8553.1</v>
      </c>
      <c r="G462" s="1">
        <f t="shared" si="99"/>
        <v>43399</v>
      </c>
      <c r="H462">
        <f t="shared" si="100"/>
        <v>0.99696092770826272</v>
      </c>
      <c r="I462">
        <f t="shared" si="101"/>
        <v>0.94890108436131271</v>
      </c>
      <c r="J462">
        <f t="shared" si="102"/>
        <v>0.98849968879257766</v>
      </c>
      <c r="K462">
        <f t="shared" si="103"/>
        <v>0.95835700963488679</v>
      </c>
      <c r="L462">
        <f t="shared" si="104"/>
        <v>0.95706945246375641</v>
      </c>
      <c r="M462" s="8">
        <f t="shared" si="105"/>
        <v>0.96995763259215928</v>
      </c>
      <c r="N462" s="10">
        <f t="shared" si="106"/>
        <v>-3.0502886178650788E-2</v>
      </c>
      <c r="O462" s="8">
        <f t="shared" si="109"/>
        <v>2.4629859540978405E-2</v>
      </c>
      <c r="P462" s="10">
        <f t="shared" si="110"/>
        <v>-3.0329288505927119E-2</v>
      </c>
      <c r="Q462" s="8">
        <f t="shared" si="111"/>
        <v>1</v>
      </c>
      <c r="T462" s="8">
        <f t="shared" si="115"/>
        <v>2.4577655569653988E-2</v>
      </c>
      <c r="U462" s="8">
        <f>NORMSINV($T$590)*T462</f>
        <v>3.1497532972706042E-2</v>
      </c>
      <c r="V462" s="8">
        <f t="shared" si="112"/>
        <v>0.96850246702729392</v>
      </c>
      <c r="W462" s="8">
        <f t="shared" si="113"/>
        <v>0</v>
      </c>
      <c r="Z462">
        <f t="shared" si="107"/>
        <v>-3.0502886178650788E-2</v>
      </c>
      <c r="AA462">
        <f>PERCENTILE(M262:M461,1-$AD$591)</f>
        <v>0.93858626103752096</v>
      </c>
      <c r="AB462">
        <f t="shared" si="114"/>
        <v>0</v>
      </c>
      <c r="AE462">
        <f t="shared" si="108"/>
        <v>0.96995763259215928</v>
      </c>
    </row>
    <row r="463" spans="1:31" x14ac:dyDescent="0.25">
      <c r="A463" s="1">
        <v>43406</v>
      </c>
      <c r="B463">
        <v>49637.29</v>
      </c>
      <c r="C463">
        <v>11644.66</v>
      </c>
      <c r="D463">
        <v>50499.64</v>
      </c>
      <c r="E463">
        <v>56209.66</v>
      </c>
      <c r="F463">
        <v>8931.02</v>
      </c>
      <c r="G463" s="1">
        <f t="shared" si="99"/>
        <v>43406</v>
      </c>
      <c r="H463">
        <f t="shared" si="100"/>
        <v>1.0632503564353721</v>
      </c>
      <c r="I463">
        <f t="shared" si="101"/>
        <v>1.0475471657376854</v>
      </c>
      <c r="J463">
        <f t="shared" si="102"/>
        <v>1.0634583828915491</v>
      </c>
      <c r="K463">
        <f t="shared" si="103"/>
        <v>0.99249435946911746</v>
      </c>
      <c r="L463">
        <f t="shared" si="104"/>
        <v>1.0441851492441336</v>
      </c>
      <c r="M463" s="8">
        <f t="shared" si="105"/>
        <v>1.0421870827555715</v>
      </c>
      <c r="N463" s="10">
        <f t="shared" si="106"/>
        <v>4.1321469207351892E-2</v>
      </c>
      <c r="O463" s="8">
        <f t="shared" si="109"/>
        <v>2.4730708748607597E-2</v>
      </c>
      <c r="P463" s="10">
        <f t="shared" si="110"/>
        <v>-3.0461020952948309E-2</v>
      </c>
      <c r="Q463" s="8">
        <f t="shared" si="111"/>
        <v>0</v>
      </c>
      <c r="T463" s="8">
        <f t="shared" si="115"/>
        <v>2.4678137485945124E-2</v>
      </c>
      <c r="U463" s="8">
        <f>NORMSINV($T$590)*T463</f>
        <v>3.1626305729837864E-2</v>
      </c>
      <c r="V463" s="8">
        <f t="shared" si="112"/>
        <v>0.96837369427016218</v>
      </c>
      <c r="W463" s="8">
        <f t="shared" si="113"/>
        <v>0</v>
      </c>
      <c r="Z463">
        <f t="shared" si="107"/>
        <v>4.1321469207351892E-2</v>
      </c>
      <c r="AA463">
        <f>PERCENTILE(M263:M462,1-$AD$591)</f>
        <v>0.93858626103752096</v>
      </c>
      <c r="AB463">
        <f t="shared" si="114"/>
        <v>0</v>
      </c>
      <c r="AE463">
        <f t="shared" si="108"/>
        <v>1.0421870827555715</v>
      </c>
    </row>
    <row r="464" spans="1:31" x14ac:dyDescent="0.25">
      <c r="A464" s="1">
        <v>43413</v>
      </c>
      <c r="B464">
        <v>47315.96</v>
      </c>
      <c r="C464">
        <v>11592.88</v>
      </c>
      <c r="D464">
        <v>51629.67</v>
      </c>
      <c r="E464">
        <v>56478.13</v>
      </c>
      <c r="F464">
        <v>9212.44</v>
      </c>
      <c r="G464" s="1">
        <f t="shared" si="99"/>
        <v>43413</v>
      </c>
      <c r="H464">
        <f t="shared" si="100"/>
        <v>0.95323415117948618</v>
      </c>
      <c r="I464">
        <f t="shared" si="101"/>
        <v>0.99555332658918327</v>
      </c>
      <c r="J464">
        <f t="shared" si="102"/>
        <v>1.0223769912023135</v>
      </c>
      <c r="K464">
        <f t="shared" si="103"/>
        <v>1.0047762252965058</v>
      </c>
      <c r="L464">
        <f t="shared" si="104"/>
        <v>1.0315103985882912</v>
      </c>
      <c r="M464" s="8">
        <f t="shared" si="105"/>
        <v>1.0014902185711561</v>
      </c>
      <c r="N464" s="10">
        <f t="shared" si="106"/>
        <v>1.4891092973646669E-3</v>
      </c>
      <c r="O464" s="8">
        <f t="shared" si="109"/>
        <v>2.4874064968469389E-2</v>
      </c>
      <c r="P464" s="10">
        <f t="shared" si="110"/>
        <v>-3.0648294917366332E-2</v>
      </c>
      <c r="Q464" s="8">
        <f t="shared" si="111"/>
        <v>0</v>
      </c>
      <c r="T464" s="8">
        <f t="shared" si="115"/>
        <v>2.4825643893334401E-2</v>
      </c>
      <c r="U464" s="8">
        <f>NORMSINV($T$590)*T464</f>
        <v>3.1815342797155456E-2</v>
      </c>
      <c r="V464" s="8">
        <f t="shared" si="112"/>
        <v>0.96818465720284452</v>
      </c>
      <c r="W464" s="8">
        <f t="shared" si="113"/>
        <v>0</v>
      </c>
      <c r="Z464">
        <f t="shared" si="107"/>
        <v>1.4891092973646669E-3</v>
      </c>
      <c r="AA464">
        <f>PERCENTILE(M264:M463,1-$AD$591)</f>
        <v>0.93858626103752096</v>
      </c>
      <c r="AB464">
        <f t="shared" si="114"/>
        <v>0</v>
      </c>
      <c r="AE464">
        <f t="shared" si="108"/>
        <v>1.0014902185711561</v>
      </c>
    </row>
    <row r="465" spans="1:31" x14ac:dyDescent="0.25">
      <c r="A465" s="1">
        <v>43420</v>
      </c>
      <c r="B465">
        <v>47004.67</v>
      </c>
      <c r="C465">
        <v>11251.68</v>
      </c>
      <c r="D465">
        <v>52131.91</v>
      </c>
      <c r="E465">
        <v>55924.41</v>
      </c>
      <c r="F465">
        <v>9101.02</v>
      </c>
      <c r="G465" s="1">
        <f t="shared" si="99"/>
        <v>43420</v>
      </c>
      <c r="H465">
        <f t="shared" si="100"/>
        <v>0.99342103594643327</v>
      </c>
      <c r="I465">
        <f t="shared" si="101"/>
        <v>0.9705681418249823</v>
      </c>
      <c r="J465">
        <f t="shared" si="102"/>
        <v>1.0097277398829008</v>
      </c>
      <c r="K465">
        <f t="shared" si="103"/>
        <v>0.9901958510311869</v>
      </c>
      <c r="L465">
        <f t="shared" si="104"/>
        <v>0.98790548432337144</v>
      </c>
      <c r="M465" s="8">
        <f t="shared" si="105"/>
        <v>0.990363650601775</v>
      </c>
      <c r="N465" s="10">
        <f t="shared" si="106"/>
        <v>-9.6830794602103913E-3</v>
      </c>
      <c r="O465" s="8">
        <f t="shared" si="109"/>
        <v>2.4821452187326166E-2</v>
      </c>
      <c r="P465" s="10">
        <f t="shared" si="110"/>
        <v>-3.0579561615640617E-2</v>
      </c>
      <c r="Q465" s="8">
        <f t="shared" si="111"/>
        <v>0</v>
      </c>
      <c r="T465" s="8">
        <f t="shared" si="115"/>
        <v>2.4772508206732692E-2</v>
      </c>
      <c r="U465" s="8">
        <f>NORMSINV($T$590)*T465</f>
        <v>3.1747246674804747E-2</v>
      </c>
      <c r="V465" s="8">
        <f t="shared" si="112"/>
        <v>0.96825275332519523</v>
      </c>
      <c r="W465" s="8">
        <f t="shared" si="113"/>
        <v>0</v>
      </c>
      <c r="Z465">
        <f t="shared" si="107"/>
        <v>-9.6830794602103913E-3</v>
      </c>
      <c r="AA465">
        <f>PERCENTILE(M265:M464,1-$AD$591)</f>
        <v>0.93858626103752096</v>
      </c>
      <c r="AB465">
        <f t="shared" si="114"/>
        <v>0</v>
      </c>
      <c r="AE465">
        <f t="shared" si="108"/>
        <v>0.990363650601775</v>
      </c>
    </row>
    <row r="466" spans="1:31" x14ac:dyDescent="0.25">
      <c r="A466" s="1">
        <v>43427</v>
      </c>
      <c r="B466">
        <v>45972.959999999999</v>
      </c>
      <c r="C466">
        <v>11004.93</v>
      </c>
      <c r="D466">
        <v>51830.559999999998</v>
      </c>
      <c r="E466">
        <v>53228.6</v>
      </c>
      <c r="F466">
        <v>9129.73</v>
      </c>
      <c r="G466" s="1">
        <f t="shared" si="99"/>
        <v>43427</v>
      </c>
      <c r="H466">
        <f t="shared" si="100"/>
        <v>0.97805090430376385</v>
      </c>
      <c r="I466">
        <f t="shared" si="101"/>
        <v>0.9780699415553944</v>
      </c>
      <c r="J466">
        <f t="shared" si="102"/>
        <v>0.99421947133722888</v>
      </c>
      <c r="K466">
        <f t="shared" si="103"/>
        <v>0.9517954682043136</v>
      </c>
      <c r="L466">
        <f t="shared" si="104"/>
        <v>1.0031545914633744</v>
      </c>
      <c r="M466" s="8">
        <f t="shared" si="105"/>
        <v>0.98105807537281509</v>
      </c>
      <c r="N466" s="10">
        <f t="shared" si="106"/>
        <v>-1.9123620992873076E-2</v>
      </c>
      <c r="O466" s="8">
        <f t="shared" si="109"/>
        <v>2.4581392979669738E-2</v>
      </c>
      <c r="P466" s="10">
        <f t="shared" si="110"/>
        <v>-3.0265983558311751E-2</v>
      </c>
      <c r="Q466" s="8">
        <f t="shared" si="111"/>
        <v>0</v>
      </c>
      <c r="T466" s="8">
        <f t="shared" si="115"/>
        <v>2.4521158456689091E-2</v>
      </c>
      <c r="U466" s="8">
        <f>NORMSINV($T$590)*T466</f>
        <v>3.1425129009137125E-2</v>
      </c>
      <c r="V466" s="8">
        <f t="shared" si="112"/>
        <v>0.96857487099086292</v>
      </c>
      <c r="W466" s="8">
        <f t="shared" si="113"/>
        <v>0</v>
      </c>
      <c r="Z466">
        <f t="shared" si="107"/>
        <v>-1.9123620992873076E-2</v>
      </c>
      <c r="AA466">
        <f>PERCENTILE(M266:M465,1-$AD$591)</f>
        <v>0.93858626103752096</v>
      </c>
      <c r="AB466">
        <f t="shared" si="114"/>
        <v>0</v>
      </c>
      <c r="AE466">
        <f t="shared" si="108"/>
        <v>0.98105807537281509</v>
      </c>
    </row>
    <row r="467" spans="1:31" x14ac:dyDescent="0.25">
      <c r="A467" s="1">
        <v>43434</v>
      </c>
      <c r="B467">
        <v>44923.48</v>
      </c>
      <c r="C467">
        <v>11355.26</v>
      </c>
      <c r="D467">
        <v>52207.24</v>
      </c>
      <c r="E467">
        <v>54995.98</v>
      </c>
      <c r="F467">
        <v>9167.64</v>
      </c>
      <c r="G467" s="1">
        <f t="shared" si="99"/>
        <v>43434</v>
      </c>
      <c r="H467">
        <f t="shared" si="100"/>
        <v>0.97717179837887325</v>
      </c>
      <c r="I467">
        <f t="shared" si="101"/>
        <v>1.0318339144365298</v>
      </c>
      <c r="J467">
        <f t="shared" si="102"/>
        <v>1.0072675271114184</v>
      </c>
      <c r="K467">
        <f t="shared" si="103"/>
        <v>1.0332035785273332</v>
      </c>
      <c r="L467">
        <f t="shared" si="104"/>
        <v>1.0041523681423219</v>
      </c>
      <c r="M467" s="8">
        <f t="shared" si="105"/>
        <v>1.0107258373192953</v>
      </c>
      <c r="N467" s="10">
        <f t="shared" si="106"/>
        <v>1.0668723558508616E-2</v>
      </c>
      <c r="O467" s="8">
        <f t="shared" si="109"/>
        <v>2.4327748390890566E-2</v>
      </c>
      <c r="P467" s="10">
        <f t="shared" si="110"/>
        <v>-2.9934722168944643E-2</v>
      </c>
      <c r="Q467" s="8">
        <f t="shared" si="111"/>
        <v>0</v>
      </c>
      <c r="T467" s="8">
        <f t="shared" si="115"/>
        <v>2.42524897709714E-2</v>
      </c>
      <c r="U467" s="8">
        <f>NORMSINV($T$590)*T467</f>
        <v>3.108081623434281E-2</v>
      </c>
      <c r="V467" s="8">
        <f t="shared" si="112"/>
        <v>0.96891918376565722</v>
      </c>
      <c r="W467" s="8">
        <f t="shared" si="113"/>
        <v>0</v>
      </c>
      <c r="Z467">
        <f t="shared" si="107"/>
        <v>1.0668723558508616E-2</v>
      </c>
      <c r="AA467">
        <f>PERCENTILE(M267:M466,1-$AD$591)</f>
        <v>0.93858626103752096</v>
      </c>
      <c r="AB467">
        <f t="shared" si="114"/>
        <v>0</v>
      </c>
      <c r="AE467">
        <f t="shared" si="108"/>
        <v>1.0107258373192953</v>
      </c>
    </row>
    <row r="468" spans="1:31" x14ac:dyDescent="0.25">
      <c r="A468" s="1">
        <v>43441</v>
      </c>
      <c r="B468">
        <v>44719.92</v>
      </c>
      <c r="C468">
        <v>10781.02</v>
      </c>
      <c r="D468">
        <v>51730.12</v>
      </c>
      <c r="E468">
        <v>53877.38</v>
      </c>
      <c r="F468">
        <v>8793.17</v>
      </c>
      <c r="G468" s="1">
        <f t="shared" si="99"/>
        <v>43441</v>
      </c>
      <c r="H468">
        <f t="shared" si="100"/>
        <v>0.99546873928733914</v>
      </c>
      <c r="I468">
        <f t="shared" si="101"/>
        <v>0.94942960354936834</v>
      </c>
      <c r="J468">
        <f t="shared" si="102"/>
        <v>0.99086103766450795</v>
      </c>
      <c r="K468">
        <f t="shared" si="103"/>
        <v>0.97966033153695953</v>
      </c>
      <c r="L468">
        <f t="shared" si="104"/>
        <v>0.95915306447460857</v>
      </c>
      <c r="M468" s="8">
        <f t="shared" si="105"/>
        <v>0.97491455530255666</v>
      </c>
      <c r="N468" s="10">
        <f t="shared" si="106"/>
        <v>-2.5405447411633673E-2</v>
      </c>
      <c r="O468" s="8">
        <f t="shared" si="109"/>
        <v>2.433410098050548E-2</v>
      </c>
      <c r="P468" s="10">
        <f t="shared" si="110"/>
        <v>-2.9943017904490377E-2</v>
      </c>
      <c r="Q468" s="8">
        <f t="shared" si="111"/>
        <v>0</v>
      </c>
      <c r="T468" s="8">
        <f t="shared" si="115"/>
        <v>2.4258217329266203E-2</v>
      </c>
      <c r="U468" s="8">
        <f>NORMSINV($T$590)*T468</f>
        <v>3.1088156395642261E-2</v>
      </c>
      <c r="V468" s="8">
        <f t="shared" si="112"/>
        <v>0.96891184360435778</v>
      </c>
      <c r="W468" s="8">
        <f t="shared" si="113"/>
        <v>0</v>
      </c>
      <c r="Z468">
        <f t="shared" si="107"/>
        <v>-2.5405447411633673E-2</v>
      </c>
      <c r="AA468">
        <f>PERCENTILE(M268:M467,1-$AD$591)</f>
        <v>0.93858626103752096</v>
      </c>
      <c r="AB468">
        <f t="shared" si="114"/>
        <v>0</v>
      </c>
      <c r="AE468">
        <f t="shared" si="108"/>
        <v>0.97491455530255666</v>
      </c>
    </row>
    <row r="469" spans="1:31" x14ac:dyDescent="0.25">
      <c r="A469" s="1">
        <v>43448</v>
      </c>
      <c r="B469">
        <v>45159.05</v>
      </c>
      <c r="C469">
        <v>10972.95</v>
      </c>
      <c r="D469">
        <v>51303.22</v>
      </c>
      <c r="E469">
        <v>54923.28</v>
      </c>
      <c r="F469">
        <v>8987.2999999999993</v>
      </c>
      <c r="G469" s="1">
        <f t="shared" si="99"/>
        <v>43448</v>
      </c>
      <c r="H469">
        <f t="shared" si="100"/>
        <v>1.0098195613945644</v>
      </c>
      <c r="I469">
        <f t="shared" si="101"/>
        <v>1.0178025826869814</v>
      </c>
      <c r="J469">
        <f t="shared" si="102"/>
        <v>0.99174755442283913</v>
      </c>
      <c r="K469">
        <f t="shared" si="103"/>
        <v>1.0194125994990848</v>
      </c>
      <c r="L469">
        <f t="shared" si="104"/>
        <v>1.0220773623164341</v>
      </c>
      <c r="M469" s="8">
        <f t="shared" si="105"/>
        <v>1.0121719320639808</v>
      </c>
      <c r="N469" s="10">
        <f t="shared" si="106"/>
        <v>1.2098449778888598E-2</v>
      </c>
      <c r="O469" s="8">
        <f t="shared" si="109"/>
        <v>2.4374433454267284E-2</v>
      </c>
      <c r="P469" s="10">
        <f t="shared" si="110"/>
        <v>-2.9995688317225638E-2</v>
      </c>
      <c r="Q469" s="8">
        <f t="shared" si="111"/>
        <v>0</v>
      </c>
      <c r="T469" s="8">
        <f t="shared" si="115"/>
        <v>2.42988401253834E-2</v>
      </c>
      <c r="U469" s="8">
        <f>NORMSINV($T$590)*T469</f>
        <v>3.1140216603603055E-2</v>
      </c>
      <c r="V469" s="8">
        <f t="shared" si="112"/>
        <v>0.968859783396397</v>
      </c>
      <c r="W469" s="8">
        <f t="shared" si="113"/>
        <v>0</v>
      </c>
      <c r="Z469">
        <f t="shared" si="107"/>
        <v>1.2098449778888598E-2</v>
      </c>
      <c r="AA469">
        <f>PERCENTILE(M269:M468,1-$AD$591)</f>
        <v>0.93858626103752096</v>
      </c>
      <c r="AB469">
        <f t="shared" si="114"/>
        <v>0</v>
      </c>
      <c r="AE469">
        <f t="shared" si="108"/>
        <v>1.0121719320639808</v>
      </c>
    </row>
    <row r="470" spans="1:31" x14ac:dyDescent="0.25">
      <c r="A470" s="1">
        <v>43455</v>
      </c>
      <c r="B470">
        <v>45427.91</v>
      </c>
      <c r="C470">
        <v>10127.58</v>
      </c>
      <c r="D470">
        <v>50399.199999999997</v>
      </c>
      <c r="E470">
        <v>52210.98</v>
      </c>
      <c r="F470">
        <v>8693.23</v>
      </c>
      <c r="G470" s="1">
        <f t="shared" si="99"/>
        <v>43455</v>
      </c>
      <c r="H470">
        <f t="shared" si="100"/>
        <v>1.0059536239137006</v>
      </c>
      <c r="I470">
        <f t="shared" si="101"/>
        <v>0.92295873033231712</v>
      </c>
      <c r="J470">
        <f t="shared" si="102"/>
        <v>0.98237888382054761</v>
      </c>
      <c r="K470">
        <f t="shared" si="103"/>
        <v>0.95061656914881998</v>
      </c>
      <c r="L470">
        <f t="shared" si="104"/>
        <v>0.96727938312952721</v>
      </c>
      <c r="M470" s="8">
        <f t="shared" si="105"/>
        <v>0.96583743806898248</v>
      </c>
      <c r="N470" s="10">
        <f t="shared" si="106"/>
        <v>-3.4759742503370106E-2</v>
      </c>
      <c r="O470" s="8">
        <f t="shared" si="109"/>
        <v>2.4376543039869122E-2</v>
      </c>
      <c r="P470" s="10">
        <f t="shared" si="110"/>
        <v>-2.999844328213537E-2</v>
      </c>
      <c r="Q470" s="8">
        <f t="shared" si="111"/>
        <v>1</v>
      </c>
      <c r="T470" s="8">
        <f t="shared" si="115"/>
        <v>2.430093025461386E-2</v>
      </c>
      <c r="U470" s="8">
        <f>NORMSINV($T$590)*T470</f>
        <v>3.114289521199054E-2</v>
      </c>
      <c r="V470" s="8">
        <f t="shared" si="112"/>
        <v>0.96885710478800946</v>
      </c>
      <c r="W470" s="8">
        <f t="shared" si="113"/>
        <v>1</v>
      </c>
      <c r="Z470">
        <f t="shared" si="107"/>
        <v>-3.4759742503370106E-2</v>
      </c>
      <c r="AA470">
        <f>PERCENTILE(M270:M469,1-$AD$591)</f>
        <v>0.93858626103752096</v>
      </c>
      <c r="AB470">
        <f t="shared" si="114"/>
        <v>0</v>
      </c>
      <c r="AE470">
        <f t="shared" si="108"/>
        <v>0.96583743806898248</v>
      </c>
    </row>
    <row r="471" spans="1:31" x14ac:dyDescent="0.25">
      <c r="A471" s="1">
        <v>43462</v>
      </c>
      <c r="B471">
        <v>45302.45</v>
      </c>
      <c r="C471">
        <v>10404.799999999999</v>
      </c>
      <c r="D471">
        <v>49746.29</v>
      </c>
      <c r="E471">
        <v>52256.35</v>
      </c>
      <c r="F471">
        <v>8640.4</v>
      </c>
      <c r="G471" s="1">
        <f t="shared" si="99"/>
        <v>43462</v>
      </c>
      <c r="H471">
        <f t="shared" si="100"/>
        <v>0.99723826167657714</v>
      </c>
      <c r="I471">
        <f t="shared" si="101"/>
        <v>1.0273727780970379</v>
      </c>
      <c r="J471">
        <f t="shared" si="102"/>
        <v>0.98704523087668061</v>
      </c>
      <c r="K471">
        <f t="shared" si="103"/>
        <v>1.0008689743038723</v>
      </c>
      <c r="L471">
        <f t="shared" si="104"/>
        <v>0.99392285721187634</v>
      </c>
      <c r="M471" s="8">
        <f t="shared" si="105"/>
        <v>1.0012896204332089</v>
      </c>
      <c r="N471" s="10">
        <f t="shared" si="106"/>
        <v>1.2887895870187982E-3</v>
      </c>
      <c r="O471" s="8">
        <f t="shared" si="109"/>
        <v>2.4513780625268954E-2</v>
      </c>
      <c r="P471" s="10">
        <f t="shared" si="110"/>
        <v>-3.0177675119540691E-2</v>
      </c>
      <c r="Q471" s="8">
        <f t="shared" si="111"/>
        <v>0</v>
      </c>
      <c r="T471" s="8">
        <f t="shared" si="115"/>
        <v>2.4436332039979226E-2</v>
      </c>
      <c r="U471" s="8">
        <f>NORMSINV($T$590)*T471</f>
        <v>3.1316419582003062E-2</v>
      </c>
      <c r="V471" s="8">
        <f t="shared" si="112"/>
        <v>0.96868358041799696</v>
      </c>
      <c r="W471" s="8">
        <f t="shared" si="113"/>
        <v>0</v>
      </c>
      <c r="Z471">
        <f t="shared" si="107"/>
        <v>1.2887895870187982E-3</v>
      </c>
      <c r="AA471">
        <f>PERCENTILE(M271:M470,1-$AD$591)</f>
        <v>0.93858626103752096</v>
      </c>
      <c r="AB471">
        <f t="shared" si="114"/>
        <v>0</v>
      </c>
      <c r="AE471">
        <f t="shared" si="108"/>
        <v>1.0012896204332089</v>
      </c>
    </row>
    <row r="472" spans="1:31" x14ac:dyDescent="0.25">
      <c r="A472" s="1">
        <v>43469</v>
      </c>
      <c r="B472">
        <v>45015.66</v>
      </c>
      <c r="C472">
        <v>10182.42</v>
      </c>
      <c r="D472">
        <v>50223.41</v>
      </c>
      <c r="E472">
        <v>53758.78</v>
      </c>
      <c r="F472">
        <v>8654.18</v>
      </c>
      <c r="G472" s="1">
        <f t="shared" si="99"/>
        <v>43469</v>
      </c>
      <c r="H472">
        <f t="shared" si="100"/>
        <v>0.99366943730416357</v>
      </c>
      <c r="I472">
        <f t="shared" si="101"/>
        <v>0.97862717207442729</v>
      </c>
      <c r="J472">
        <f t="shared" si="102"/>
        <v>1.0095910669921315</v>
      </c>
      <c r="K472">
        <f t="shared" si="103"/>
        <v>1.0287511469897916</v>
      </c>
      <c r="L472">
        <f t="shared" si="104"/>
        <v>1.0015948335725198</v>
      </c>
      <c r="M472" s="8">
        <f t="shared" si="105"/>
        <v>1.0024467313866068</v>
      </c>
      <c r="N472" s="10">
        <f t="shared" si="106"/>
        <v>2.4437430128736296E-3</v>
      </c>
      <c r="O472" s="8">
        <f t="shared" si="109"/>
        <v>2.4429373778677786E-2</v>
      </c>
      <c r="P472" s="10">
        <f t="shared" si="110"/>
        <v>-3.0067437824486367E-2</v>
      </c>
      <c r="Q472" s="8">
        <f t="shared" si="111"/>
        <v>0</v>
      </c>
      <c r="T472" s="8">
        <f t="shared" si="115"/>
        <v>2.4350708406319643E-2</v>
      </c>
      <c r="U472" s="8">
        <f>NORMSINV($T$590)*T472</f>
        <v>3.1206688480239005E-2</v>
      </c>
      <c r="V472" s="8">
        <f t="shared" si="112"/>
        <v>0.968793311519761</v>
      </c>
      <c r="W472" s="8">
        <f t="shared" si="113"/>
        <v>0</v>
      </c>
      <c r="Z472">
        <f t="shared" si="107"/>
        <v>2.4437430128736296E-3</v>
      </c>
      <c r="AA472">
        <f>PERCENTILE(M272:M471,1-$AD$591)</f>
        <v>0.93858626103752096</v>
      </c>
      <c r="AB472">
        <f t="shared" si="114"/>
        <v>0</v>
      </c>
      <c r="AE472">
        <f t="shared" si="108"/>
        <v>1.0024467313866068</v>
      </c>
    </row>
    <row r="473" spans="1:31" x14ac:dyDescent="0.25">
      <c r="A473" s="1">
        <v>43476</v>
      </c>
      <c r="B473">
        <v>46297.23</v>
      </c>
      <c r="C473">
        <v>10721.62</v>
      </c>
      <c r="D473">
        <v>49708.63</v>
      </c>
      <c r="E473">
        <v>53050.080000000002</v>
      </c>
      <c r="F473">
        <v>8515.19</v>
      </c>
      <c r="G473" s="1">
        <f t="shared" si="99"/>
        <v>43476</v>
      </c>
      <c r="H473">
        <f t="shared" si="100"/>
        <v>1.0284694259730947</v>
      </c>
      <c r="I473">
        <f t="shared" si="101"/>
        <v>1.0529540128967378</v>
      </c>
      <c r="J473">
        <f t="shared" si="102"/>
        <v>0.989750198164561</v>
      </c>
      <c r="K473">
        <f t="shared" si="103"/>
        <v>0.98681703714258406</v>
      </c>
      <c r="L473">
        <f t="shared" si="104"/>
        <v>0.98393955290969226</v>
      </c>
      <c r="M473" s="8">
        <f t="shared" si="105"/>
        <v>1.0083860454173339</v>
      </c>
      <c r="N473" s="10">
        <f t="shared" si="106"/>
        <v>8.3510778952719696E-3</v>
      </c>
      <c r="O473" s="8">
        <f t="shared" si="109"/>
        <v>2.4421459886192098E-2</v>
      </c>
      <c r="P473" s="10">
        <f t="shared" si="110"/>
        <v>-3.0057102463059055E-2</v>
      </c>
      <c r="Q473" s="8">
        <f t="shared" si="111"/>
        <v>0</v>
      </c>
      <c r="T473" s="8">
        <f t="shared" si="115"/>
        <v>2.4343159714511814E-2</v>
      </c>
      <c r="U473" s="8">
        <f>NORMSINV($T$590)*T473</f>
        <v>3.1197014442434869E-2</v>
      </c>
      <c r="V473" s="8">
        <f t="shared" si="112"/>
        <v>0.96880298555756517</v>
      </c>
      <c r="W473" s="8">
        <f t="shared" si="113"/>
        <v>0</v>
      </c>
      <c r="Z473">
        <f t="shared" si="107"/>
        <v>8.3510778952719696E-3</v>
      </c>
      <c r="AA473">
        <f>PERCENTILE(M273:M472,1-$AD$591)</f>
        <v>0.93858626103752096</v>
      </c>
      <c r="AB473">
        <f t="shared" si="114"/>
        <v>0</v>
      </c>
      <c r="AE473">
        <f t="shared" si="108"/>
        <v>1.0083860454173339</v>
      </c>
    </row>
    <row r="474" spans="1:31" x14ac:dyDescent="0.25">
      <c r="A474" s="1">
        <v>43483</v>
      </c>
      <c r="B474">
        <v>45418.95</v>
      </c>
      <c r="C474">
        <v>10881.55</v>
      </c>
      <c r="D474">
        <v>50173.19</v>
      </c>
      <c r="E474">
        <v>54183.99</v>
      </c>
      <c r="F474">
        <v>8376.2000000000007</v>
      </c>
      <c r="G474" s="1">
        <f t="shared" si="99"/>
        <v>43483</v>
      </c>
      <c r="H474">
        <f t="shared" si="100"/>
        <v>0.98102953459634612</v>
      </c>
      <c r="I474">
        <f t="shared" si="101"/>
        <v>1.0149165890975429</v>
      </c>
      <c r="J474">
        <f t="shared" si="102"/>
        <v>1.0093456609043541</v>
      </c>
      <c r="K474">
        <f t="shared" si="103"/>
        <v>1.0213743315749948</v>
      </c>
      <c r="L474">
        <f t="shared" si="104"/>
        <v>0.98367740473201426</v>
      </c>
      <c r="M474" s="8">
        <f t="shared" si="105"/>
        <v>1.0020687041810503</v>
      </c>
      <c r="N474" s="10">
        <f t="shared" si="106"/>
        <v>2.0665673590169464E-3</v>
      </c>
      <c r="O474" s="8">
        <f t="shared" si="109"/>
        <v>2.4422186683371993E-2</v>
      </c>
      <c r="P474" s="10">
        <f t="shared" si="110"/>
        <v>-3.0058051640835071E-2</v>
      </c>
      <c r="Q474" s="8">
        <f t="shared" si="111"/>
        <v>0</v>
      </c>
      <c r="T474" s="8">
        <f t="shared" si="115"/>
        <v>2.4343865192172208E-2</v>
      </c>
      <c r="U474" s="8">
        <f>NORMSINV($T$590)*T474</f>
        <v>3.1197918548435004E-2</v>
      </c>
      <c r="V474" s="8">
        <f t="shared" si="112"/>
        <v>0.96880208145156499</v>
      </c>
      <c r="W474" s="8">
        <f t="shared" si="113"/>
        <v>0</v>
      </c>
      <c r="Z474">
        <f t="shared" si="107"/>
        <v>2.0665673590169464E-3</v>
      </c>
      <c r="AA474">
        <f>PERCENTILE(M274:M473,1-$AD$591)</f>
        <v>0.93858626103752096</v>
      </c>
      <c r="AB474">
        <f t="shared" si="114"/>
        <v>0</v>
      </c>
      <c r="AE474">
        <f t="shared" si="108"/>
        <v>1.0020687041810503</v>
      </c>
    </row>
    <row r="475" spans="1:31" x14ac:dyDescent="0.25">
      <c r="A475" s="1">
        <v>43490</v>
      </c>
      <c r="B475">
        <v>46799.11</v>
      </c>
      <c r="C475">
        <v>11761.95</v>
      </c>
      <c r="D475">
        <v>50374.09</v>
      </c>
      <c r="E475">
        <v>53804.13</v>
      </c>
      <c r="F475">
        <v>8417.5499999999993</v>
      </c>
      <c r="G475" s="1">
        <f t="shared" si="99"/>
        <v>43490</v>
      </c>
      <c r="H475">
        <f t="shared" si="100"/>
        <v>1.0303873163074004</v>
      </c>
      <c r="I475">
        <f t="shared" si="101"/>
        <v>1.080907591289844</v>
      </c>
      <c r="J475">
        <f t="shared" si="102"/>
        <v>1.0040041304927989</v>
      </c>
      <c r="K475">
        <f t="shared" si="103"/>
        <v>0.9929894420842762</v>
      </c>
      <c r="L475">
        <f t="shared" si="104"/>
        <v>1.0049366060982305</v>
      </c>
      <c r="M475" s="8">
        <f t="shared" si="105"/>
        <v>1.0226450172545101</v>
      </c>
      <c r="N475" s="10">
        <f t="shared" si="106"/>
        <v>2.2392425044219955E-2</v>
      </c>
      <c r="O475" s="8">
        <f t="shared" si="109"/>
        <v>2.4377655574317241E-2</v>
      </c>
      <c r="P475" s="10">
        <f t="shared" si="110"/>
        <v>-2.9999896172761803E-2</v>
      </c>
      <c r="Q475" s="8">
        <f t="shared" si="111"/>
        <v>0</v>
      </c>
      <c r="T475" s="8">
        <f t="shared" si="115"/>
        <v>2.4299364664199782E-2</v>
      </c>
      <c r="U475" s="8">
        <f>NORMSINV($T$590)*T475</f>
        <v>3.1140888827144379E-2</v>
      </c>
      <c r="V475" s="8">
        <f t="shared" si="112"/>
        <v>0.96885911117285561</v>
      </c>
      <c r="W475" s="8">
        <f t="shared" si="113"/>
        <v>0</v>
      </c>
      <c r="Z475">
        <f t="shared" si="107"/>
        <v>2.2392425044219955E-2</v>
      </c>
      <c r="AA475">
        <f>PERCENTILE(M275:M474,1-$AD$591)</f>
        <v>0.93858626103752096</v>
      </c>
      <c r="AB475">
        <f t="shared" si="114"/>
        <v>0</v>
      </c>
      <c r="AE475">
        <f t="shared" si="108"/>
        <v>1.0226450172545101</v>
      </c>
    </row>
    <row r="476" spans="1:31" x14ac:dyDescent="0.25">
      <c r="A476" s="1">
        <v>43497</v>
      </c>
      <c r="B476">
        <v>51020.13</v>
      </c>
      <c r="C476">
        <v>11842.68</v>
      </c>
      <c r="D476">
        <v>53186.6</v>
      </c>
      <c r="E476">
        <v>54665.91</v>
      </c>
      <c r="F476">
        <v>8661.07</v>
      </c>
      <c r="G476" s="1">
        <f t="shared" si="99"/>
        <v>43497</v>
      </c>
      <c r="H476">
        <f t="shared" si="100"/>
        <v>1.0901944502790757</v>
      </c>
      <c r="I476">
        <f t="shared" si="101"/>
        <v>1.0068636578118424</v>
      </c>
      <c r="J476">
        <f t="shared" si="102"/>
        <v>1.0558324726064532</v>
      </c>
      <c r="K476">
        <f t="shared" si="103"/>
        <v>1.0160169860566466</v>
      </c>
      <c r="L476">
        <f t="shared" si="104"/>
        <v>1.0289300330856366</v>
      </c>
      <c r="M476" s="8">
        <f t="shared" si="105"/>
        <v>1.0395675199679308</v>
      </c>
      <c r="N476" s="10">
        <f t="shared" si="106"/>
        <v>3.8804780480596789E-2</v>
      </c>
      <c r="O476" s="8">
        <f t="shared" si="109"/>
        <v>2.4296802295566942E-2</v>
      </c>
      <c r="P476" s="10">
        <f t="shared" si="110"/>
        <v>-2.9894310782044856E-2</v>
      </c>
      <c r="Q476" s="8">
        <f t="shared" si="111"/>
        <v>0</v>
      </c>
      <c r="T476" s="8">
        <f t="shared" si="115"/>
        <v>2.421990160879213E-2</v>
      </c>
      <c r="U476" s="8">
        <f>NORMSINV($T$590)*T476</f>
        <v>3.1039052824083743E-2</v>
      </c>
      <c r="V476" s="8">
        <f t="shared" si="112"/>
        <v>0.9689609471759163</v>
      </c>
      <c r="W476" s="8">
        <f t="shared" si="113"/>
        <v>0</v>
      </c>
      <c r="Z476">
        <f t="shared" si="107"/>
        <v>3.8804780480596789E-2</v>
      </c>
      <c r="AA476">
        <f>PERCENTILE(M276:M475,1-$AD$591)</f>
        <v>0.93858626103752096</v>
      </c>
      <c r="AB476">
        <f t="shared" si="114"/>
        <v>0</v>
      </c>
      <c r="AE476">
        <f t="shared" si="108"/>
        <v>1.0395675199679308</v>
      </c>
    </row>
    <row r="477" spans="1:31" x14ac:dyDescent="0.25">
      <c r="A477" s="1">
        <v>43504</v>
      </c>
      <c r="B477">
        <v>50822.99</v>
      </c>
      <c r="C477">
        <v>12008.7</v>
      </c>
      <c r="D477">
        <v>54944.42</v>
      </c>
      <c r="E477">
        <v>54915.360000000001</v>
      </c>
      <c r="F477">
        <v>8644.99</v>
      </c>
      <c r="G477" s="1">
        <f t="shared" si="99"/>
        <v>43504</v>
      </c>
      <c r="H477">
        <f t="shared" si="100"/>
        <v>0.99613603493366243</v>
      </c>
      <c r="I477">
        <f t="shared" si="101"/>
        <v>1.0140187862882388</v>
      </c>
      <c r="J477">
        <f t="shared" si="102"/>
        <v>1.0330500539609602</v>
      </c>
      <c r="K477">
        <f t="shared" si="103"/>
        <v>1.0045631729170885</v>
      </c>
      <c r="L477">
        <f t="shared" si="104"/>
        <v>0.99814341646009097</v>
      </c>
      <c r="M477" s="8">
        <f t="shared" si="105"/>
        <v>1.009182292912008</v>
      </c>
      <c r="N477" s="10">
        <f t="shared" si="106"/>
        <v>9.1403919629908029E-3</v>
      </c>
      <c r="O477" s="8">
        <f t="shared" si="109"/>
        <v>2.4437202421362669E-2</v>
      </c>
      <c r="P477" s="10">
        <f t="shared" si="110"/>
        <v>-3.007766191325742E-2</v>
      </c>
      <c r="Q477" s="8">
        <f t="shared" si="111"/>
        <v>0</v>
      </c>
      <c r="T477" s="8">
        <f t="shared" si="115"/>
        <v>2.4364504710882265E-2</v>
      </c>
      <c r="U477" s="8">
        <f>NORMSINV($T$590)*T477</f>
        <v>3.1224369155949963E-2</v>
      </c>
      <c r="V477" s="8">
        <f t="shared" si="112"/>
        <v>0.96877563084405005</v>
      </c>
      <c r="W477" s="8">
        <f t="shared" si="113"/>
        <v>0</v>
      </c>
      <c r="Z477">
        <f t="shared" si="107"/>
        <v>9.1403919629908029E-3</v>
      </c>
      <c r="AA477">
        <f>PERCENTILE(M277:M476,1-$AD$591)</f>
        <v>0.93858626103752096</v>
      </c>
      <c r="AB477">
        <f t="shared" si="114"/>
        <v>0</v>
      </c>
      <c r="AE477">
        <f t="shared" si="108"/>
        <v>1.009182292912008</v>
      </c>
    </row>
    <row r="478" spans="1:31" x14ac:dyDescent="0.25">
      <c r="A478" s="1">
        <v>43511</v>
      </c>
      <c r="B478">
        <v>52731.86</v>
      </c>
      <c r="C478">
        <v>12419.96</v>
      </c>
      <c r="D478">
        <v>55697.77</v>
      </c>
      <c r="E478">
        <v>56349.77</v>
      </c>
      <c r="F478">
        <v>8642.7000000000007</v>
      </c>
      <c r="G478" s="1">
        <f t="shared" si="99"/>
        <v>43511</v>
      </c>
      <c r="H478">
        <f t="shared" si="100"/>
        <v>1.0375591833538327</v>
      </c>
      <c r="I478">
        <f t="shared" si="101"/>
        <v>1.0342468377093272</v>
      </c>
      <c r="J478">
        <f t="shared" si="102"/>
        <v>1.0137111284458002</v>
      </c>
      <c r="K478">
        <f t="shared" si="103"/>
        <v>1.026120378706431</v>
      </c>
      <c r="L478">
        <f t="shared" si="104"/>
        <v>0.99973510669185284</v>
      </c>
      <c r="M478" s="8">
        <f t="shared" si="105"/>
        <v>1.0222745269814488</v>
      </c>
      <c r="N478" s="10">
        <f t="shared" si="106"/>
        <v>2.203007310899659E-2</v>
      </c>
      <c r="O478" s="8">
        <f t="shared" si="109"/>
        <v>2.426683574252644E-2</v>
      </c>
      <c r="P478" s="10">
        <f t="shared" si="110"/>
        <v>-2.9855179456664268E-2</v>
      </c>
      <c r="Q478" s="8">
        <f t="shared" si="111"/>
        <v>0</v>
      </c>
      <c r="T478" s="8">
        <f t="shared" si="115"/>
        <v>2.4187668642758724E-2</v>
      </c>
      <c r="U478" s="8">
        <f>NORMSINV($T$590)*T478</f>
        <v>3.0997744616001487E-2</v>
      </c>
      <c r="V478" s="8">
        <f t="shared" si="112"/>
        <v>0.96900225538399853</v>
      </c>
      <c r="W478" s="8">
        <f t="shared" si="113"/>
        <v>0</v>
      </c>
      <c r="Z478">
        <f t="shared" si="107"/>
        <v>2.203007310899659E-2</v>
      </c>
      <c r="AA478">
        <f>PERCENTILE(M278:M477,1-$AD$591)</f>
        <v>0.93858626103752096</v>
      </c>
      <c r="AB478">
        <f t="shared" si="114"/>
        <v>0</v>
      </c>
      <c r="AE478">
        <f t="shared" si="108"/>
        <v>1.0222745269814488</v>
      </c>
    </row>
    <row r="479" spans="1:31" x14ac:dyDescent="0.25">
      <c r="A479" s="1">
        <v>43518</v>
      </c>
      <c r="B479">
        <v>53726.64</v>
      </c>
      <c r="C479">
        <v>12403.2</v>
      </c>
      <c r="D479">
        <v>56526.46</v>
      </c>
      <c r="E479">
        <v>56644.58</v>
      </c>
      <c r="F479">
        <v>8336</v>
      </c>
      <c r="G479" s="1">
        <f t="shared" si="99"/>
        <v>43518</v>
      </c>
      <c r="H479">
        <f t="shared" si="100"/>
        <v>1.0188648759971675</v>
      </c>
      <c r="I479">
        <f t="shared" si="101"/>
        <v>0.9986505592610605</v>
      </c>
      <c r="J479">
        <f t="shared" si="102"/>
        <v>1.0148783335490812</v>
      </c>
      <c r="K479">
        <f t="shared" si="103"/>
        <v>1.0052317871040113</v>
      </c>
      <c r="L479">
        <f t="shared" si="104"/>
        <v>0.96451340437594724</v>
      </c>
      <c r="M479" s="8">
        <f t="shared" si="105"/>
        <v>1.0004277920574536</v>
      </c>
      <c r="N479" s="10">
        <f t="shared" si="106"/>
        <v>4.2770058051917715E-4</v>
      </c>
      <c r="O479" s="8">
        <f t="shared" si="109"/>
        <v>2.4204306762326721E-2</v>
      </c>
      <c r="P479" s="10">
        <f t="shared" si="110"/>
        <v>-2.9773529918642443E-2</v>
      </c>
      <c r="Q479" s="8">
        <f t="shared" si="111"/>
        <v>0</v>
      </c>
      <c r="T479" s="8">
        <f t="shared" si="115"/>
        <v>2.4125732781766596E-2</v>
      </c>
      <c r="U479" s="8">
        <f>NORMSINV($T$590)*T479</f>
        <v>3.0918370616383674E-2</v>
      </c>
      <c r="V479" s="8">
        <f t="shared" si="112"/>
        <v>0.96908162938361631</v>
      </c>
      <c r="W479" s="8">
        <f t="shared" si="113"/>
        <v>0</v>
      </c>
      <c r="Z479">
        <f t="shared" si="107"/>
        <v>4.2770058051917715E-4</v>
      </c>
      <c r="AA479">
        <f>PERCENTILE(M279:M478,1-$AD$591)</f>
        <v>0.93858626103752096</v>
      </c>
      <c r="AB479">
        <f t="shared" si="114"/>
        <v>0</v>
      </c>
      <c r="AE479">
        <f t="shared" si="108"/>
        <v>1.0004277920574536</v>
      </c>
    </row>
    <row r="480" spans="1:31" x14ac:dyDescent="0.25">
      <c r="A480" s="1">
        <v>43525</v>
      </c>
      <c r="B480">
        <v>54954.44</v>
      </c>
      <c r="C480">
        <v>12296.58</v>
      </c>
      <c r="D480">
        <v>56099.55</v>
      </c>
      <c r="E480">
        <v>56553.87</v>
      </c>
      <c r="F480">
        <v>8500.26</v>
      </c>
      <c r="G480" s="1">
        <f t="shared" si="99"/>
        <v>43525</v>
      </c>
      <c r="H480">
        <f t="shared" si="100"/>
        <v>1.0228527225972071</v>
      </c>
      <c r="I480">
        <f t="shared" si="101"/>
        <v>0.99140383126934983</v>
      </c>
      <c r="J480">
        <f t="shared" si="102"/>
        <v>0.99244760772211815</v>
      </c>
      <c r="K480">
        <f t="shared" si="103"/>
        <v>0.99839861112925543</v>
      </c>
      <c r="L480">
        <f t="shared" si="104"/>
        <v>1.0197048944337812</v>
      </c>
      <c r="M480" s="8">
        <f t="shared" si="105"/>
        <v>1.0049615334303423</v>
      </c>
      <c r="N480" s="10">
        <f t="shared" si="106"/>
        <v>4.9492655848359379E-3</v>
      </c>
      <c r="O480" s="8">
        <f t="shared" si="109"/>
        <v>2.4172876023084666E-2</v>
      </c>
      <c r="P480" s="10">
        <f t="shared" si="110"/>
        <v>-2.9732489540251865E-2</v>
      </c>
      <c r="Q480" s="8">
        <f t="shared" si="111"/>
        <v>0</v>
      </c>
      <c r="T480" s="8">
        <f t="shared" si="115"/>
        <v>2.4094675105371367E-2</v>
      </c>
      <c r="U480" s="8">
        <f>NORMSINV($T$590)*T480</f>
        <v>3.0878568602577192E-2</v>
      </c>
      <c r="V480" s="8">
        <f t="shared" si="112"/>
        <v>0.96912143139742279</v>
      </c>
      <c r="W480" s="8">
        <f t="shared" si="113"/>
        <v>0</v>
      </c>
      <c r="Z480">
        <f t="shared" si="107"/>
        <v>4.9492655848359379E-3</v>
      </c>
      <c r="AA480">
        <f>PERCENTILE(M280:M479,1-$AD$591)</f>
        <v>0.93858626103752096</v>
      </c>
      <c r="AB480">
        <f t="shared" si="114"/>
        <v>0</v>
      </c>
      <c r="AE480">
        <f t="shared" si="108"/>
        <v>1.0049615334303423</v>
      </c>
    </row>
    <row r="481" spans="1:31" x14ac:dyDescent="0.25">
      <c r="A481" s="1">
        <v>43532</v>
      </c>
      <c r="B481">
        <v>54811.040000000001</v>
      </c>
      <c r="C481">
        <v>12055.92</v>
      </c>
      <c r="D481">
        <v>57530.92</v>
      </c>
      <c r="E481">
        <v>57069.8</v>
      </c>
      <c r="F481">
        <v>8819.59</v>
      </c>
      <c r="G481" s="1">
        <f t="shared" si="99"/>
        <v>43532</v>
      </c>
      <c r="H481">
        <f t="shared" si="100"/>
        <v>0.99739056571225182</v>
      </c>
      <c r="I481">
        <f t="shared" si="101"/>
        <v>0.98042870456663567</v>
      </c>
      <c r="J481">
        <f t="shared" si="102"/>
        <v>1.0255148214201362</v>
      </c>
      <c r="K481">
        <f t="shared" si="103"/>
        <v>1.0091228062730278</v>
      </c>
      <c r="L481">
        <f t="shared" si="104"/>
        <v>1.0375670861832462</v>
      </c>
      <c r="M481" s="8">
        <f t="shared" si="105"/>
        <v>1.0100047968310595</v>
      </c>
      <c r="N481" s="10">
        <f t="shared" si="106"/>
        <v>9.9550801795726691E-3</v>
      </c>
      <c r="O481" s="8">
        <f t="shared" si="109"/>
        <v>2.4101581728824366E-2</v>
      </c>
      <c r="P481" s="10">
        <f t="shared" si="110"/>
        <v>-2.9639401379130067E-2</v>
      </c>
      <c r="Q481" s="8">
        <f t="shared" si="111"/>
        <v>0</v>
      </c>
      <c r="T481" s="8">
        <f t="shared" si="115"/>
        <v>2.4023005369721472E-2</v>
      </c>
      <c r="U481" s="8">
        <f>NORMSINV($T$590)*T481</f>
        <v>3.0786720140652899E-2</v>
      </c>
      <c r="V481" s="8">
        <f t="shared" si="112"/>
        <v>0.96921327985934713</v>
      </c>
      <c r="W481" s="8">
        <f t="shared" si="113"/>
        <v>0</v>
      </c>
      <c r="Z481">
        <f t="shared" si="107"/>
        <v>9.9550801795726691E-3</v>
      </c>
      <c r="AA481">
        <f>PERCENTILE(M281:M480,1-$AD$591)</f>
        <v>0.93858626103752096</v>
      </c>
      <c r="AB481">
        <f t="shared" si="114"/>
        <v>0</v>
      </c>
      <c r="AE481">
        <f t="shared" si="108"/>
        <v>1.0100047968310595</v>
      </c>
    </row>
    <row r="482" spans="1:31" x14ac:dyDescent="0.25">
      <c r="A482" s="1">
        <v>43539</v>
      </c>
      <c r="B482">
        <v>57105.3</v>
      </c>
      <c r="C482">
        <v>12924.13</v>
      </c>
      <c r="D482">
        <v>59288.74</v>
      </c>
      <c r="E482">
        <v>58623.25</v>
      </c>
      <c r="F482">
        <v>9137.7800000000007</v>
      </c>
      <c r="G482" s="1">
        <f t="shared" si="99"/>
        <v>43539</v>
      </c>
      <c r="H482">
        <f t="shared" si="100"/>
        <v>1.041857625762985</v>
      </c>
      <c r="I482">
        <f t="shared" si="101"/>
        <v>1.0720152423041958</v>
      </c>
      <c r="J482">
        <f t="shared" si="102"/>
        <v>1.0305543523378384</v>
      </c>
      <c r="K482">
        <f t="shared" si="103"/>
        <v>1.0272201759950095</v>
      </c>
      <c r="L482">
        <f t="shared" si="104"/>
        <v>1.0360776407973613</v>
      </c>
      <c r="M482" s="8">
        <f t="shared" si="105"/>
        <v>1.0415450074394781</v>
      </c>
      <c r="N482" s="10">
        <f t="shared" si="106"/>
        <v>4.0705194841337153E-2</v>
      </c>
      <c r="O482" s="8">
        <f t="shared" si="109"/>
        <v>2.4100725804482678E-2</v>
      </c>
      <c r="P482" s="10">
        <f t="shared" si="110"/>
        <v>-2.9638283839185819E-2</v>
      </c>
      <c r="Q482" s="8">
        <f t="shared" si="111"/>
        <v>0</v>
      </c>
      <c r="T482" s="8">
        <f t="shared" si="115"/>
        <v>2.4022163016122516E-2</v>
      </c>
      <c r="U482" s="8">
        <f>NORMSINV($T$590)*T482</f>
        <v>3.0785640621079413E-2</v>
      </c>
      <c r="V482" s="8">
        <f t="shared" si="112"/>
        <v>0.96921435937892064</v>
      </c>
      <c r="W482" s="8">
        <f t="shared" si="113"/>
        <v>0</v>
      </c>
      <c r="Z482">
        <f t="shared" si="107"/>
        <v>4.0705194841337153E-2</v>
      </c>
      <c r="AA482">
        <f>PERCENTILE(M282:M481,1-$AD$591)</f>
        <v>0.93858626103752096</v>
      </c>
      <c r="AB482">
        <f t="shared" si="114"/>
        <v>0</v>
      </c>
      <c r="AE482">
        <f t="shared" si="108"/>
        <v>1.0415450074394781</v>
      </c>
    </row>
    <row r="483" spans="1:31" x14ac:dyDescent="0.25">
      <c r="A483" s="1">
        <v>43546</v>
      </c>
      <c r="B483">
        <v>56182.2</v>
      </c>
      <c r="C483">
        <v>12741.35</v>
      </c>
      <c r="D483">
        <v>58937.18</v>
      </c>
      <c r="E483">
        <v>56745.26</v>
      </c>
      <c r="F483">
        <v>8995.34</v>
      </c>
      <c r="G483" s="1">
        <f t="shared" si="99"/>
        <v>43546</v>
      </c>
      <c r="H483">
        <f t="shared" si="100"/>
        <v>0.98383512563632436</v>
      </c>
      <c r="I483">
        <f t="shared" si="101"/>
        <v>0.98585746197229529</v>
      </c>
      <c r="J483">
        <f t="shared" si="102"/>
        <v>0.99407037491435979</v>
      </c>
      <c r="K483">
        <f t="shared" si="103"/>
        <v>0.96796509917140383</v>
      </c>
      <c r="L483">
        <f t="shared" si="104"/>
        <v>0.98441196877140835</v>
      </c>
      <c r="M483" s="8">
        <f t="shared" si="105"/>
        <v>0.9832280060931583</v>
      </c>
      <c r="N483" s="10">
        <f t="shared" si="106"/>
        <v>-1.6914236500964748E-2</v>
      </c>
      <c r="O483" s="8">
        <f t="shared" si="109"/>
        <v>2.4226152864905162E-2</v>
      </c>
      <c r="P483" s="10">
        <f t="shared" si="110"/>
        <v>-2.9802055833997358E-2</v>
      </c>
      <c r="Q483" s="8">
        <f t="shared" si="111"/>
        <v>0</v>
      </c>
      <c r="T483" s="8">
        <f t="shared" si="115"/>
        <v>2.4151771826306755E-2</v>
      </c>
      <c r="U483" s="8">
        <f>NORMSINV($T$590)*T483</f>
        <v>3.09517409946794E-2</v>
      </c>
      <c r="V483" s="8">
        <f t="shared" si="112"/>
        <v>0.96904825900532066</v>
      </c>
      <c r="W483" s="8">
        <f t="shared" si="113"/>
        <v>0</v>
      </c>
      <c r="Z483">
        <f t="shared" si="107"/>
        <v>-1.6914236500964748E-2</v>
      </c>
      <c r="AA483">
        <f>PERCENTILE(M283:M482,1-$AD$591)</f>
        <v>0.93858626103752096</v>
      </c>
      <c r="AB483">
        <f t="shared" si="114"/>
        <v>0</v>
      </c>
      <c r="AE483">
        <f t="shared" si="108"/>
        <v>0.9832280060931583</v>
      </c>
    </row>
    <row r="484" spans="1:31" x14ac:dyDescent="0.25">
      <c r="A484" s="1">
        <v>43553</v>
      </c>
      <c r="B484">
        <v>58772.18</v>
      </c>
      <c r="C484">
        <v>12733.73</v>
      </c>
      <c r="D484">
        <v>60217.88</v>
      </c>
      <c r="E484">
        <v>56848.59</v>
      </c>
      <c r="F484">
        <v>9044.73</v>
      </c>
      <c r="G484" s="1">
        <f t="shared" si="99"/>
        <v>43553</v>
      </c>
      <c r="H484">
        <f t="shared" si="100"/>
        <v>1.0460996543389187</v>
      </c>
      <c r="I484">
        <f t="shared" si="101"/>
        <v>0.9994019472033967</v>
      </c>
      <c r="J484">
        <f t="shared" si="102"/>
        <v>1.0217299164975318</v>
      </c>
      <c r="K484">
        <f t="shared" si="103"/>
        <v>1.0018209450445728</v>
      </c>
      <c r="L484">
        <f t="shared" si="104"/>
        <v>1.0054906206991618</v>
      </c>
      <c r="M484" s="8">
        <f t="shared" si="105"/>
        <v>1.0149086167567165</v>
      </c>
      <c r="N484" s="10">
        <f t="shared" si="106"/>
        <v>1.4798575688555717E-2</v>
      </c>
      <c r="O484" s="8">
        <f t="shared" si="109"/>
        <v>2.4129241564213533E-2</v>
      </c>
      <c r="P484" s="10">
        <f t="shared" si="110"/>
        <v>-2.9675515912792244E-2</v>
      </c>
      <c r="Q484" s="8">
        <f t="shared" si="111"/>
        <v>0</v>
      </c>
      <c r="T484" s="8">
        <f t="shared" si="115"/>
        <v>2.4051806177714519E-2</v>
      </c>
      <c r="U484" s="8">
        <f>NORMSINV($T$590)*T484</f>
        <v>3.0823629861225336E-2</v>
      </c>
      <c r="V484" s="8">
        <f t="shared" si="112"/>
        <v>0.96917637013877467</v>
      </c>
      <c r="W484" s="8">
        <f t="shared" si="113"/>
        <v>0</v>
      </c>
      <c r="Z484">
        <f t="shared" si="107"/>
        <v>1.4798575688555717E-2</v>
      </c>
      <c r="AA484">
        <f>PERCENTILE(M284:M483,1-$AD$591)</f>
        <v>0.93858626103752096</v>
      </c>
      <c r="AB484">
        <f t="shared" si="114"/>
        <v>0</v>
      </c>
      <c r="AE484">
        <f t="shared" si="108"/>
        <v>1.0149086167567165</v>
      </c>
    </row>
    <row r="485" spans="1:31" x14ac:dyDescent="0.25">
      <c r="A485" s="1">
        <v>43560</v>
      </c>
      <c r="B485">
        <v>60233</v>
      </c>
      <c r="C485">
        <v>13656.78</v>
      </c>
      <c r="D485">
        <v>60268.1</v>
      </c>
      <c r="E485">
        <v>57732.54</v>
      </c>
      <c r="F485">
        <v>9016.02</v>
      </c>
      <c r="G485" s="1">
        <f t="shared" si="99"/>
        <v>43560</v>
      </c>
      <c r="H485">
        <f t="shared" si="100"/>
        <v>1.024855637480182</v>
      </c>
      <c r="I485">
        <f t="shared" si="101"/>
        <v>1.0724885795442498</v>
      </c>
      <c r="J485">
        <f t="shared" si="102"/>
        <v>1.0008339715712344</v>
      </c>
      <c r="K485">
        <f t="shared" si="103"/>
        <v>1.0155491983178475</v>
      </c>
      <c r="L485">
        <f t="shared" si="104"/>
        <v>0.99682577589380783</v>
      </c>
      <c r="M485" s="8">
        <f t="shared" si="105"/>
        <v>1.0221106325614642</v>
      </c>
      <c r="N485" s="10">
        <f t="shared" si="106"/>
        <v>2.1869736961406466E-2</v>
      </c>
      <c r="O485" s="8">
        <f t="shared" si="109"/>
        <v>2.4094027836946502E-2</v>
      </c>
      <c r="P485" s="10">
        <f t="shared" si="110"/>
        <v>-2.9629538644956214E-2</v>
      </c>
      <c r="Q485" s="8">
        <f t="shared" si="111"/>
        <v>0</v>
      </c>
      <c r="T485" s="8">
        <f t="shared" si="115"/>
        <v>2.4015593556486494E-2</v>
      </c>
      <c r="U485" s="8">
        <f>NORMSINV($T$590)*T485</f>
        <v>3.077722151979809E-2</v>
      </c>
      <c r="V485" s="8">
        <f t="shared" si="112"/>
        <v>0.96922277848020189</v>
      </c>
      <c r="W485" s="8">
        <f t="shared" si="113"/>
        <v>0</v>
      </c>
      <c r="Z485">
        <f t="shared" si="107"/>
        <v>2.1869736961406466E-2</v>
      </c>
      <c r="AA485">
        <f>PERCENTILE(M285:M484,1-$AD$591)</f>
        <v>0.93858626103752096</v>
      </c>
      <c r="AB485">
        <f t="shared" si="114"/>
        <v>0</v>
      </c>
      <c r="AE485">
        <f t="shared" si="108"/>
        <v>1.0221106325614642</v>
      </c>
    </row>
    <row r="486" spans="1:31" x14ac:dyDescent="0.25">
      <c r="A486" s="1">
        <v>43567</v>
      </c>
      <c r="B486">
        <v>61460.75</v>
      </c>
      <c r="C486">
        <v>13611.08</v>
      </c>
      <c r="D486">
        <v>60343.43</v>
      </c>
      <c r="E486">
        <v>57388.15</v>
      </c>
      <c r="F486">
        <v>8661.07</v>
      </c>
      <c r="G486" s="1">
        <f t="shared" si="99"/>
        <v>43567</v>
      </c>
      <c r="H486">
        <f t="shared" si="100"/>
        <v>1.0203833446781665</v>
      </c>
      <c r="I486">
        <f t="shared" si="101"/>
        <v>0.99665367678178896</v>
      </c>
      <c r="J486">
        <f t="shared" si="102"/>
        <v>1.0012499149633056</v>
      </c>
      <c r="K486">
        <f t="shared" si="103"/>
        <v>0.99403473327173897</v>
      </c>
      <c r="L486">
        <f t="shared" si="104"/>
        <v>0.96063118759718802</v>
      </c>
      <c r="M486" s="8">
        <f t="shared" si="105"/>
        <v>0.99459057145843766</v>
      </c>
      <c r="N486" s="10">
        <f t="shared" si="106"/>
        <v>-5.4241124785475957E-3</v>
      </c>
      <c r="O486" s="8">
        <f t="shared" si="109"/>
        <v>2.4093129431337391E-2</v>
      </c>
      <c r="P486" s="10">
        <f t="shared" si="110"/>
        <v>-2.9628365646035177E-2</v>
      </c>
      <c r="Q486" s="8">
        <f t="shared" si="111"/>
        <v>0</v>
      </c>
      <c r="T486" s="8">
        <f t="shared" si="115"/>
        <v>2.4013913457451592E-2</v>
      </c>
      <c r="U486" s="8">
        <f>NORMSINV($T$590)*T486</f>
        <v>3.0775068386249639E-2</v>
      </c>
      <c r="V486" s="8">
        <f t="shared" si="112"/>
        <v>0.96922493161375034</v>
      </c>
      <c r="W486" s="8">
        <f t="shared" si="113"/>
        <v>0</v>
      </c>
      <c r="Z486">
        <f t="shared" si="107"/>
        <v>-5.4241124785475957E-3</v>
      </c>
      <c r="AA486">
        <f>PERCENTILE(M286:M485,1-$AD$591)</f>
        <v>0.93858626103752096</v>
      </c>
      <c r="AB486">
        <f t="shared" si="114"/>
        <v>0</v>
      </c>
      <c r="AE486">
        <f t="shared" si="108"/>
        <v>0.99459057145843766</v>
      </c>
    </row>
    <row r="487" spans="1:31" x14ac:dyDescent="0.25">
      <c r="A487" s="1">
        <v>43574</v>
      </c>
      <c r="B487">
        <v>63145.62</v>
      </c>
      <c r="C487">
        <v>13953.8</v>
      </c>
      <c r="D487">
        <v>61071.67</v>
      </c>
      <c r="E487">
        <v>57744.03</v>
      </c>
      <c r="F487">
        <v>8370.4599999999991</v>
      </c>
      <c r="G487" s="1">
        <f t="shared" si="99"/>
        <v>43574</v>
      </c>
      <c r="H487">
        <f t="shared" si="100"/>
        <v>1.0274137559336651</v>
      </c>
      <c r="I487">
        <f t="shared" si="101"/>
        <v>1.0251794861245396</v>
      </c>
      <c r="J487">
        <f t="shared" si="102"/>
        <v>1.0120682566436809</v>
      </c>
      <c r="K487">
        <f t="shared" si="103"/>
        <v>1.0062012802294551</v>
      </c>
      <c r="L487">
        <f t="shared" si="104"/>
        <v>0.96644640904645729</v>
      </c>
      <c r="M487" s="8">
        <f t="shared" si="105"/>
        <v>1.0074618375955597</v>
      </c>
      <c r="N487" s="10">
        <f t="shared" si="106"/>
        <v>7.4341358042371341E-3</v>
      </c>
      <c r="O487" s="8">
        <f t="shared" si="109"/>
        <v>2.4094765802510205E-2</v>
      </c>
      <c r="P487" s="10">
        <f t="shared" si="110"/>
        <v>-2.9630502166714829E-2</v>
      </c>
      <c r="Q487" s="8">
        <f t="shared" si="111"/>
        <v>0</v>
      </c>
      <c r="T487" s="8">
        <f t="shared" si="115"/>
        <v>2.4015610117252312E-2</v>
      </c>
      <c r="U487" s="8">
        <f>NORMSINV($T$590)*T487</f>
        <v>3.077724274327345E-2</v>
      </c>
      <c r="V487" s="8">
        <f t="shared" si="112"/>
        <v>0.96922275725672657</v>
      </c>
      <c r="W487" s="8">
        <f t="shared" si="113"/>
        <v>0</v>
      </c>
      <c r="Z487">
        <f t="shared" si="107"/>
        <v>7.4341358042371341E-3</v>
      </c>
      <c r="AA487">
        <f>PERCENTILE(M287:M486,1-$AD$591)</f>
        <v>0.93858626103752096</v>
      </c>
      <c r="AB487">
        <f t="shared" si="114"/>
        <v>0</v>
      </c>
      <c r="AE487">
        <f t="shared" si="108"/>
        <v>1.0074618375955597</v>
      </c>
    </row>
    <row r="488" spans="1:31" x14ac:dyDescent="0.25">
      <c r="A488" s="1">
        <v>43581</v>
      </c>
      <c r="B488">
        <v>62811.12</v>
      </c>
      <c r="C488">
        <v>14229.49</v>
      </c>
      <c r="D488">
        <v>61712.02</v>
      </c>
      <c r="E488">
        <v>56647.69</v>
      </c>
      <c r="F488">
        <v>8752.9699999999993</v>
      </c>
      <c r="G488" s="1">
        <f t="shared" si="99"/>
        <v>43581</v>
      </c>
      <c r="H488">
        <f t="shared" si="100"/>
        <v>0.9947027204737241</v>
      </c>
      <c r="I488">
        <f t="shared" si="101"/>
        <v>1.0197573420860269</v>
      </c>
      <c r="J488">
        <f t="shared" si="102"/>
        <v>1.0104852217075446</v>
      </c>
      <c r="K488">
        <f t="shared" si="103"/>
        <v>0.98101379484597806</v>
      </c>
      <c r="L488">
        <f t="shared" si="104"/>
        <v>1.0456976080167637</v>
      </c>
      <c r="M488" s="8">
        <f t="shared" si="105"/>
        <v>1.0103313374260074</v>
      </c>
      <c r="N488" s="10">
        <f t="shared" si="106"/>
        <v>1.0278333911716085E-2</v>
      </c>
      <c r="O488" s="8">
        <f t="shared" si="109"/>
        <v>2.4062288813581786E-2</v>
      </c>
      <c r="P488" s="10">
        <f t="shared" si="110"/>
        <v>-2.9588099232644643E-2</v>
      </c>
      <c r="Q488" s="8">
        <f t="shared" si="111"/>
        <v>0</v>
      </c>
      <c r="T488" s="8">
        <f t="shared" si="115"/>
        <v>2.3982120211068894E-2</v>
      </c>
      <c r="U488" s="8">
        <f>NORMSINV($T$590)*T488</f>
        <v>3.0734323701574147E-2</v>
      </c>
      <c r="V488" s="8">
        <f t="shared" si="112"/>
        <v>0.96926567629842586</v>
      </c>
      <c r="W488" s="8">
        <f t="shared" si="113"/>
        <v>0</v>
      </c>
      <c r="Z488">
        <f t="shared" si="107"/>
        <v>1.0278333911716085E-2</v>
      </c>
      <c r="AA488">
        <f>PERCENTILE(M288:M487,1-$AD$591)</f>
        <v>0.93858626103752096</v>
      </c>
      <c r="AB488">
        <f t="shared" si="114"/>
        <v>0</v>
      </c>
      <c r="AE488">
        <f t="shared" si="108"/>
        <v>1.0103313374260074</v>
      </c>
    </row>
    <row r="489" spans="1:31" x14ac:dyDescent="0.25">
      <c r="A489" s="1">
        <v>43588</v>
      </c>
      <c r="B489">
        <v>64370.32</v>
      </c>
      <c r="C489">
        <v>14280.32</v>
      </c>
      <c r="D489">
        <v>61558.95</v>
      </c>
      <c r="E489">
        <v>56446.79</v>
      </c>
      <c r="F489">
        <v>8916.08</v>
      </c>
      <c r="G489" s="1">
        <f t="shared" si="99"/>
        <v>43588</v>
      </c>
      <c r="H489">
        <f t="shared" si="100"/>
        <v>1.0248236299559694</v>
      </c>
      <c r="I489">
        <f t="shared" si="101"/>
        <v>1.0035721589459636</v>
      </c>
      <c r="J489">
        <f t="shared" si="102"/>
        <v>0.99751960801153483</v>
      </c>
      <c r="K489">
        <f t="shared" si="103"/>
        <v>0.9964535182281925</v>
      </c>
      <c r="L489">
        <f t="shared" si="104"/>
        <v>1.0186348176676032</v>
      </c>
      <c r="M489" s="8">
        <f t="shared" si="105"/>
        <v>1.0082007465618528</v>
      </c>
      <c r="N489" s="10">
        <f t="shared" si="106"/>
        <v>8.1673031559553657E-3</v>
      </c>
      <c r="O489" s="8">
        <f t="shared" si="109"/>
        <v>2.3808465483720651E-2</v>
      </c>
      <c r="P489" s="10">
        <f t="shared" si="110"/>
        <v>-2.9256736189760008E-2</v>
      </c>
      <c r="Q489" s="8">
        <f t="shared" si="111"/>
        <v>0</v>
      </c>
      <c r="T489" s="8">
        <f t="shared" si="115"/>
        <v>2.3715340129334177E-2</v>
      </c>
      <c r="U489" s="8">
        <f>NORMSINV($T$590)*T489</f>
        <v>3.0392431270170904E-2</v>
      </c>
      <c r="V489" s="8">
        <f t="shared" si="112"/>
        <v>0.96960756872982912</v>
      </c>
      <c r="W489" s="8">
        <f t="shared" si="113"/>
        <v>0</v>
      </c>
      <c r="Z489">
        <f t="shared" si="107"/>
        <v>8.1673031559553657E-3</v>
      </c>
      <c r="AA489">
        <f>PERCENTILE(M289:M488,1-$AD$591)</f>
        <v>0.93858626103752096</v>
      </c>
      <c r="AB489">
        <f t="shared" si="114"/>
        <v>0</v>
      </c>
      <c r="AE489">
        <f t="shared" si="108"/>
        <v>1.0082007465618528</v>
      </c>
    </row>
    <row r="490" spans="1:31" x14ac:dyDescent="0.25">
      <c r="A490" s="1">
        <v>43595</v>
      </c>
      <c r="B490">
        <v>60472.38</v>
      </c>
      <c r="C490">
        <v>13503.92</v>
      </c>
      <c r="D490">
        <v>59951.73</v>
      </c>
      <c r="E490">
        <v>53806.400000000001</v>
      </c>
      <c r="F490">
        <v>8702.7000000000007</v>
      </c>
      <c r="G490" s="1">
        <f t="shared" si="99"/>
        <v>43595</v>
      </c>
      <c r="H490">
        <f t="shared" si="100"/>
        <v>0.93944507344378581</v>
      </c>
      <c r="I490">
        <f t="shared" si="101"/>
        <v>0.94563147044323936</v>
      </c>
      <c r="J490">
        <f t="shared" si="102"/>
        <v>0.9738913675428188</v>
      </c>
      <c r="K490">
        <f t="shared" si="103"/>
        <v>0.95322338081580904</v>
      </c>
      <c r="L490">
        <f t="shared" si="104"/>
        <v>0.9760679581161229</v>
      </c>
      <c r="M490" s="8">
        <f t="shared" si="105"/>
        <v>0.9576518500723552</v>
      </c>
      <c r="N490" s="10">
        <f t="shared" si="106"/>
        <v>-4.3270980347529277E-2</v>
      </c>
      <c r="O490" s="8">
        <f t="shared" si="109"/>
        <v>2.3370210461044032E-2</v>
      </c>
      <c r="P490" s="10">
        <f t="shared" si="110"/>
        <v>-2.8684751633492989E-2</v>
      </c>
      <c r="Q490" s="8">
        <f t="shared" si="111"/>
        <v>1</v>
      </c>
      <c r="T490" s="8">
        <f t="shared" si="115"/>
        <v>2.3297002394365267E-2</v>
      </c>
      <c r="U490" s="8">
        <f>NORMSINV($T$590)*T490</f>
        <v>2.9856309890995116E-2</v>
      </c>
      <c r="V490" s="8">
        <f t="shared" si="112"/>
        <v>0.97014369010900492</v>
      </c>
      <c r="W490" s="8">
        <f t="shared" si="113"/>
        <v>1</v>
      </c>
      <c r="Z490">
        <f t="shared" si="107"/>
        <v>-4.3270980347529277E-2</v>
      </c>
      <c r="AA490">
        <f>PERCENTILE(M290:M489,1-$AD$591)</f>
        <v>0.93858626103752096</v>
      </c>
      <c r="AB490">
        <f t="shared" si="114"/>
        <v>0</v>
      </c>
      <c r="AE490">
        <f t="shared" si="108"/>
        <v>0.9576518500723552</v>
      </c>
    </row>
    <row r="491" spans="1:31" x14ac:dyDescent="0.25">
      <c r="A491" s="1">
        <v>43602</v>
      </c>
      <c r="B491">
        <v>61795.88</v>
      </c>
      <c r="C491">
        <v>14081.6</v>
      </c>
      <c r="D491">
        <v>62145.71</v>
      </c>
      <c r="E491">
        <v>56446.79</v>
      </c>
      <c r="F491">
        <v>9003.08</v>
      </c>
      <c r="G491" s="1">
        <f t="shared" si="99"/>
        <v>43602</v>
      </c>
      <c r="H491">
        <f t="shared" si="100"/>
        <v>1.0218860246611758</v>
      </c>
      <c r="I491">
        <f t="shared" si="101"/>
        <v>1.0427786894472124</v>
      </c>
      <c r="J491">
        <f t="shared" si="102"/>
        <v>1.0365957746340264</v>
      </c>
      <c r="K491">
        <f t="shared" si="103"/>
        <v>1.0490720434743823</v>
      </c>
      <c r="L491">
        <f t="shared" si="104"/>
        <v>1.0345157250048835</v>
      </c>
      <c r="M491" s="8">
        <f t="shared" si="105"/>
        <v>1.0369696514443361</v>
      </c>
      <c r="N491" s="10">
        <f t="shared" si="106"/>
        <v>3.6302663095260257E-2</v>
      </c>
      <c r="O491" s="8">
        <f t="shared" si="109"/>
        <v>2.3564841052290213E-2</v>
      </c>
      <c r="P491" s="10">
        <f t="shared" si="110"/>
        <v>-2.8938748270820509E-2</v>
      </c>
      <c r="Q491" s="8">
        <f t="shared" si="111"/>
        <v>0</v>
      </c>
      <c r="T491" s="8">
        <f t="shared" si="115"/>
        <v>2.3486295147204107E-2</v>
      </c>
      <c r="U491" s="8">
        <f>NORMSINV($T$590)*T491</f>
        <v>3.0098898314741978E-2</v>
      </c>
      <c r="V491" s="8">
        <f t="shared" si="112"/>
        <v>0.969901101685258</v>
      </c>
      <c r="W491" s="8">
        <f t="shared" si="113"/>
        <v>0</v>
      </c>
      <c r="Z491">
        <f t="shared" si="107"/>
        <v>3.6302663095260257E-2</v>
      </c>
      <c r="AA491">
        <f>PERCENTILE(M291:M490,1-$AD$591)</f>
        <v>0.93858626103752096</v>
      </c>
      <c r="AB491">
        <f t="shared" si="114"/>
        <v>0</v>
      </c>
      <c r="AE491">
        <f t="shared" si="108"/>
        <v>1.0369696514443361</v>
      </c>
    </row>
    <row r="492" spans="1:31" x14ac:dyDescent="0.25">
      <c r="A492" s="1">
        <v>43609</v>
      </c>
      <c r="B492">
        <v>61007.199999999997</v>
      </c>
      <c r="C492">
        <v>13124.96</v>
      </c>
      <c r="D492">
        <v>62043.67</v>
      </c>
      <c r="E492">
        <v>54592.77</v>
      </c>
      <c r="F492">
        <v>8994.7099999999991</v>
      </c>
      <c r="G492" s="1">
        <f t="shared" si="99"/>
        <v>43609</v>
      </c>
      <c r="H492">
        <f t="shared" si="100"/>
        <v>0.98723733685805592</v>
      </c>
      <c r="I492">
        <f t="shared" si="101"/>
        <v>0.93206453812066803</v>
      </c>
      <c r="J492">
        <f t="shared" si="102"/>
        <v>0.99835805239010056</v>
      </c>
      <c r="K492">
        <f t="shared" si="103"/>
        <v>0.96715455387277105</v>
      </c>
      <c r="L492">
        <f t="shared" si="104"/>
        <v>0.99907031815778591</v>
      </c>
      <c r="M492" s="8">
        <f t="shared" si="105"/>
        <v>0.97677695987987634</v>
      </c>
      <c r="N492" s="10">
        <f t="shared" si="106"/>
        <v>-2.3496943810391906E-2</v>
      </c>
      <c r="O492" s="8">
        <f t="shared" si="109"/>
        <v>2.3565973094970865E-2</v>
      </c>
      <c r="P492" s="10">
        <f t="shared" si="110"/>
        <v>-2.8940225718936754E-2</v>
      </c>
      <c r="Q492" s="8">
        <f t="shared" si="111"/>
        <v>0</v>
      </c>
      <c r="T492" s="8">
        <f t="shared" si="115"/>
        <v>2.3487486264436433E-2</v>
      </c>
      <c r="U492" s="8">
        <f>NORMSINV($T$590)*T492</f>
        <v>3.0100424792895812E-2</v>
      </c>
      <c r="V492" s="8">
        <f t="shared" si="112"/>
        <v>0.96989957520710424</v>
      </c>
      <c r="W492" s="8">
        <f t="shared" si="113"/>
        <v>0</v>
      </c>
      <c r="Z492">
        <f t="shared" si="107"/>
        <v>-2.3496943810391906E-2</v>
      </c>
      <c r="AA492">
        <f>PERCENTILE(M292:M491,1-$AD$591)</f>
        <v>0.93858626103752096</v>
      </c>
      <c r="AB492">
        <f t="shared" si="114"/>
        <v>0</v>
      </c>
      <c r="AE492">
        <f t="shared" si="108"/>
        <v>0.97677695987987634</v>
      </c>
    </row>
    <row r="493" spans="1:31" x14ac:dyDescent="0.25">
      <c r="A493" s="1">
        <v>43616</v>
      </c>
      <c r="B493">
        <v>61387.95</v>
      </c>
      <c r="C493">
        <v>13040.23</v>
      </c>
      <c r="D493">
        <v>61329.35</v>
      </c>
      <c r="E493">
        <v>53542.37</v>
      </c>
      <c r="F493">
        <v>8645.26</v>
      </c>
      <c r="G493" s="1">
        <f t="shared" si="99"/>
        <v>43616</v>
      </c>
      <c r="H493">
        <f t="shared" si="100"/>
        <v>1.0062410666282013</v>
      </c>
      <c r="I493">
        <f t="shared" si="101"/>
        <v>0.99354436127805346</v>
      </c>
      <c r="J493">
        <f t="shared" si="102"/>
        <v>0.98848681904213598</v>
      </c>
      <c r="K493">
        <f t="shared" si="103"/>
        <v>0.98075935696246963</v>
      </c>
      <c r="L493">
        <f t="shared" si="104"/>
        <v>0.96114938669506866</v>
      </c>
      <c r="M493" s="8">
        <f t="shared" si="105"/>
        <v>0.98603619812118581</v>
      </c>
      <c r="N493" s="10">
        <f t="shared" si="106"/>
        <v>-1.4062212962921792E-2</v>
      </c>
      <c r="O493" s="8">
        <f t="shared" si="109"/>
        <v>2.3605179240190313E-2</v>
      </c>
      <c r="P493" s="10">
        <f t="shared" si="110"/>
        <v>-2.8991395115246021E-2</v>
      </c>
      <c r="Q493" s="8">
        <f t="shared" si="111"/>
        <v>0</v>
      </c>
      <c r="T493" s="8">
        <f t="shared" si="115"/>
        <v>2.3526230041644662E-2</v>
      </c>
      <c r="U493" s="8">
        <f>NORMSINV($T$590)*T493</f>
        <v>3.0150076941232132E-2</v>
      </c>
      <c r="V493" s="8">
        <f t="shared" si="112"/>
        <v>0.96984992305876783</v>
      </c>
      <c r="W493" s="8">
        <f t="shared" si="113"/>
        <v>0</v>
      </c>
      <c r="Z493">
        <f t="shared" si="107"/>
        <v>-1.4062212962921792E-2</v>
      </c>
      <c r="AA493">
        <f>PERCENTILE(M293:M492,1-$AD$591)</f>
        <v>0.93858626103752096</v>
      </c>
      <c r="AB493">
        <f t="shared" si="114"/>
        <v>0</v>
      </c>
      <c r="AE493">
        <f t="shared" si="108"/>
        <v>0.98603619812118581</v>
      </c>
    </row>
    <row r="494" spans="1:31" x14ac:dyDescent="0.25">
      <c r="A494" s="1">
        <v>43623</v>
      </c>
      <c r="B494">
        <v>64732.91</v>
      </c>
      <c r="C494">
        <v>13386.84</v>
      </c>
      <c r="D494">
        <v>62528.39</v>
      </c>
      <c r="E494">
        <v>54868.3</v>
      </c>
      <c r="F494">
        <v>9372.8799999999992</v>
      </c>
      <c r="G494" s="1">
        <f t="shared" si="99"/>
        <v>43623</v>
      </c>
      <c r="H494">
        <f t="shared" si="100"/>
        <v>1.0544888695582766</v>
      </c>
      <c r="I494">
        <f t="shared" si="101"/>
        <v>1.0265800526524456</v>
      </c>
      <c r="J494">
        <f t="shared" si="102"/>
        <v>1.0195508349591182</v>
      </c>
      <c r="K494">
        <f t="shared" si="103"/>
        <v>1.0247641260556826</v>
      </c>
      <c r="L494">
        <f t="shared" si="104"/>
        <v>1.0841640390225393</v>
      </c>
      <c r="M494" s="8">
        <f t="shared" si="105"/>
        <v>1.0419095844496125</v>
      </c>
      <c r="N494" s="10">
        <f t="shared" si="106"/>
        <v>4.1055168404739814E-2</v>
      </c>
      <c r="O494" s="8">
        <f t="shared" si="109"/>
        <v>2.3624470028136797E-2</v>
      </c>
      <c r="P494" s="10">
        <f t="shared" si="110"/>
        <v>-2.9016572803313836E-2</v>
      </c>
      <c r="Q494" s="8">
        <f t="shared" si="111"/>
        <v>0</v>
      </c>
      <c r="T494" s="8">
        <f t="shared" si="115"/>
        <v>2.3546631242287504E-2</v>
      </c>
      <c r="U494" s="8">
        <f>NORMSINV($T$590)*T494</f>
        <v>3.0176222131854953E-2</v>
      </c>
      <c r="V494" s="8">
        <f t="shared" si="112"/>
        <v>0.969823777868145</v>
      </c>
      <c r="W494" s="8">
        <f t="shared" si="113"/>
        <v>0</v>
      </c>
      <c r="Z494">
        <f t="shared" si="107"/>
        <v>4.1055168404739814E-2</v>
      </c>
      <c r="AA494">
        <f>PERCENTILE(M294:M493,1-$AD$591)</f>
        <v>0.93858626103752096</v>
      </c>
      <c r="AB494">
        <f t="shared" si="114"/>
        <v>0</v>
      </c>
      <c r="AE494">
        <f t="shared" si="108"/>
        <v>1.0419095844496125</v>
      </c>
    </row>
    <row r="495" spans="1:31" x14ac:dyDescent="0.25">
      <c r="A495" s="1">
        <v>43630</v>
      </c>
      <c r="B495">
        <v>64179.94</v>
      </c>
      <c r="C495">
        <v>13174.25</v>
      </c>
      <c r="D495">
        <v>63268.21</v>
      </c>
      <c r="E495">
        <v>54961.84</v>
      </c>
      <c r="F495">
        <v>9092.84</v>
      </c>
      <c r="G495" s="1">
        <f t="shared" si="99"/>
        <v>43630</v>
      </c>
      <c r="H495">
        <f t="shared" si="100"/>
        <v>0.99145766813202119</v>
      </c>
      <c r="I495">
        <f t="shared" si="101"/>
        <v>0.98411947853264847</v>
      </c>
      <c r="J495">
        <f t="shared" si="102"/>
        <v>1.0118317455479022</v>
      </c>
      <c r="K495">
        <f t="shared" si="103"/>
        <v>1.0017048095166061</v>
      </c>
      <c r="L495">
        <f t="shared" si="104"/>
        <v>0.97012231032510832</v>
      </c>
      <c r="M495" s="8">
        <f t="shared" si="105"/>
        <v>0.99184720241085711</v>
      </c>
      <c r="N495" s="10">
        <f t="shared" si="106"/>
        <v>-8.1862133888414602E-3</v>
      </c>
      <c r="O495" s="8">
        <f t="shared" si="109"/>
        <v>2.3780607168373456E-2</v>
      </c>
      <c r="P495" s="10">
        <f t="shared" si="110"/>
        <v>-2.9220371446416864E-2</v>
      </c>
      <c r="Q495" s="8">
        <f t="shared" si="111"/>
        <v>0</v>
      </c>
      <c r="T495" s="8">
        <f t="shared" si="115"/>
        <v>2.3708335728687028E-2</v>
      </c>
      <c r="U495" s="8">
        <f>NORMSINV($T$590)*T495</f>
        <v>3.038345476955585E-2</v>
      </c>
      <c r="V495" s="8">
        <f t="shared" si="112"/>
        <v>0.96961654523044416</v>
      </c>
      <c r="W495" s="8">
        <f t="shared" si="113"/>
        <v>0</v>
      </c>
      <c r="Z495">
        <f t="shared" si="107"/>
        <v>-8.1862133888414602E-3</v>
      </c>
      <c r="AA495">
        <f>PERCENTILE(M295:M494,1-$AD$591)</f>
        <v>0.93858626103752096</v>
      </c>
      <c r="AB495">
        <f t="shared" si="114"/>
        <v>0</v>
      </c>
      <c r="AE495">
        <f t="shared" si="108"/>
        <v>0.99184720241085711</v>
      </c>
    </row>
    <row r="496" spans="1:31" x14ac:dyDescent="0.25">
      <c r="A496" s="1">
        <v>43637</v>
      </c>
      <c r="B496">
        <v>66772.5</v>
      </c>
      <c r="C496">
        <v>13764.26</v>
      </c>
      <c r="D496">
        <v>65130.55</v>
      </c>
      <c r="E496">
        <v>57131.23</v>
      </c>
      <c r="F496">
        <v>9296.2800000000007</v>
      </c>
      <c r="G496" s="1">
        <f t="shared" si="99"/>
        <v>43637</v>
      </c>
      <c r="H496">
        <f t="shared" si="100"/>
        <v>1.0403951764367496</v>
      </c>
      <c r="I496">
        <f t="shared" si="101"/>
        <v>1.0447850921304818</v>
      </c>
      <c r="J496">
        <f t="shared" si="102"/>
        <v>1.0294356360010819</v>
      </c>
      <c r="K496">
        <f t="shared" si="103"/>
        <v>1.0394708401319899</v>
      </c>
      <c r="L496">
        <f t="shared" si="104"/>
        <v>1.0223736478371994</v>
      </c>
      <c r="M496" s="8">
        <f t="shared" si="105"/>
        <v>1.0352920785075006</v>
      </c>
      <c r="N496" s="10">
        <f t="shared" si="106"/>
        <v>3.4683588362513389E-2</v>
      </c>
      <c r="O496" s="8">
        <f t="shared" si="109"/>
        <v>2.3409400852618573E-2</v>
      </c>
      <c r="P496" s="10">
        <f t="shared" si="110"/>
        <v>-2.8735892796812192E-2</v>
      </c>
      <c r="Q496" s="8">
        <f t="shared" si="111"/>
        <v>0</v>
      </c>
      <c r="T496" s="8">
        <f t="shared" si="115"/>
        <v>2.3353728818910124E-2</v>
      </c>
      <c r="U496" s="8">
        <f>NORMSINV($T$590)*T496</f>
        <v>2.9929007729178326E-2</v>
      </c>
      <c r="V496" s="8">
        <f t="shared" si="112"/>
        <v>0.97007099227082172</v>
      </c>
      <c r="W496" s="8">
        <f t="shared" si="113"/>
        <v>0</v>
      </c>
      <c r="Z496">
        <f t="shared" si="107"/>
        <v>3.4683588362513389E-2</v>
      </c>
      <c r="AA496">
        <f>PERCENTILE(M296:M495,1-$AD$591)</f>
        <v>0.93858626103752096</v>
      </c>
      <c r="AB496">
        <f t="shared" si="114"/>
        <v>0</v>
      </c>
      <c r="AE496">
        <f t="shared" si="108"/>
        <v>1.0352920785075006</v>
      </c>
    </row>
    <row r="497" spans="1:31" x14ac:dyDescent="0.25">
      <c r="A497" s="1">
        <v>43644</v>
      </c>
      <c r="B497">
        <v>67860.31</v>
      </c>
      <c r="C497">
        <v>14152.46</v>
      </c>
      <c r="D497">
        <v>63906</v>
      </c>
      <c r="E497">
        <v>57317.34</v>
      </c>
      <c r="F497">
        <v>9084.4599999999991</v>
      </c>
      <c r="G497" s="1">
        <f t="shared" si="99"/>
        <v>43644</v>
      </c>
      <c r="H497">
        <f t="shared" si="100"/>
        <v>1.0162912875809651</v>
      </c>
      <c r="I497">
        <f t="shared" si="101"/>
        <v>1.0282034777023974</v>
      </c>
      <c r="J497">
        <f t="shared" si="102"/>
        <v>0.98119853125760492</v>
      </c>
      <c r="K497">
        <f t="shared" si="103"/>
        <v>1.0032575878376853</v>
      </c>
      <c r="L497">
        <f t="shared" si="104"/>
        <v>0.97721454173067057</v>
      </c>
      <c r="M497" s="8">
        <f t="shared" si="105"/>
        <v>1.0012330852218647</v>
      </c>
      <c r="N497" s="10">
        <f t="shared" si="106"/>
        <v>1.2323255966734652E-3</v>
      </c>
      <c r="O497" s="8">
        <f t="shared" si="109"/>
        <v>2.2882098925963025E-2</v>
      </c>
      <c r="P497" s="10">
        <f t="shared" si="110"/>
        <v>-2.8047923388681579E-2</v>
      </c>
      <c r="Q497" s="8">
        <f t="shared" si="111"/>
        <v>0</v>
      </c>
      <c r="T497" s="8">
        <f t="shared" si="115"/>
        <v>2.2867136400789766E-2</v>
      </c>
      <c r="U497" s="8">
        <f>NORMSINV($T$590)*T497</f>
        <v>2.9305414453954046E-2</v>
      </c>
      <c r="V497" s="8">
        <f t="shared" si="112"/>
        <v>0.97069458554604593</v>
      </c>
      <c r="W497" s="8">
        <f t="shared" si="113"/>
        <v>0</v>
      </c>
      <c r="Z497">
        <f t="shared" si="107"/>
        <v>1.2323255966734652E-3</v>
      </c>
      <c r="AA497">
        <f>PERCENTILE(M297:M496,1-$AD$591)</f>
        <v>0.94149143537576896</v>
      </c>
      <c r="AB497">
        <f t="shared" si="114"/>
        <v>0</v>
      </c>
      <c r="AE497">
        <f t="shared" si="108"/>
        <v>1.0012330852218647</v>
      </c>
    </row>
    <row r="498" spans="1:31" x14ac:dyDescent="0.25">
      <c r="A498" s="1">
        <v>43651</v>
      </c>
      <c r="B498">
        <v>69038.75</v>
      </c>
      <c r="C498">
        <v>14304.97</v>
      </c>
      <c r="D498">
        <v>64467.25</v>
      </c>
      <c r="E498">
        <v>57480.18</v>
      </c>
      <c r="F498">
        <v>9310.64</v>
      </c>
      <c r="G498" s="1">
        <f t="shared" si="99"/>
        <v>43651</v>
      </c>
      <c r="H498">
        <f t="shared" si="100"/>
        <v>1.0173656736905563</v>
      </c>
      <c r="I498">
        <f t="shared" si="101"/>
        <v>1.0107762184100857</v>
      </c>
      <c r="J498">
        <f t="shared" si="102"/>
        <v>1.0087824304447157</v>
      </c>
      <c r="K498">
        <f t="shared" si="103"/>
        <v>1.0028410250719939</v>
      </c>
      <c r="L498">
        <f t="shared" si="104"/>
        <v>1.0248974622597271</v>
      </c>
      <c r="M498" s="8">
        <f t="shared" si="105"/>
        <v>1.0129325619754157</v>
      </c>
      <c r="N498" s="10">
        <f t="shared" si="106"/>
        <v>1.2849650469462806E-2</v>
      </c>
      <c r="O498" s="8">
        <f t="shared" si="109"/>
        <v>2.2848336794929792E-2</v>
      </c>
      <c r="P498" s="10">
        <f t="shared" si="110"/>
        <v>-2.800388349831831E-2</v>
      </c>
      <c r="Q498" s="8">
        <f t="shared" si="111"/>
        <v>0</v>
      </c>
      <c r="T498" s="8">
        <f t="shared" si="115"/>
        <v>2.2833658048699107E-2</v>
      </c>
      <c r="U498" s="8">
        <f>NORMSINV($T$590)*T498</f>
        <v>2.9262510219420411E-2</v>
      </c>
      <c r="V498" s="8">
        <f t="shared" si="112"/>
        <v>0.97073748978057961</v>
      </c>
      <c r="W498" s="8">
        <f t="shared" si="113"/>
        <v>0</v>
      </c>
      <c r="Z498">
        <f t="shared" si="107"/>
        <v>1.2849650469462806E-2</v>
      </c>
      <c r="AA498">
        <f>PERCENTILE(M298:M497,1-$AD$591)</f>
        <v>0.94149143537576896</v>
      </c>
      <c r="AB498">
        <f t="shared" si="114"/>
        <v>0</v>
      </c>
      <c r="AE498">
        <f t="shared" si="108"/>
        <v>1.0129325619754157</v>
      </c>
    </row>
    <row r="499" spans="1:31" x14ac:dyDescent="0.25">
      <c r="A499" s="1">
        <v>43658</v>
      </c>
      <c r="B499">
        <v>69618.880000000005</v>
      </c>
      <c r="C499">
        <v>14218.71</v>
      </c>
      <c r="D499">
        <v>64161.11</v>
      </c>
      <c r="E499">
        <v>58009.45</v>
      </c>
      <c r="F499">
        <v>8796.0499999999993</v>
      </c>
      <c r="G499" s="1">
        <f t="shared" si="99"/>
        <v>43658</v>
      </c>
      <c r="H499">
        <f t="shared" si="100"/>
        <v>1.0084029621046153</v>
      </c>
      <c r="I499">
        <f t="shared" si="101"/>
        <v>0.99396992793413752</v>
      </c>
      <c r="J499">
        <f t="shared" si="102"/>
        <v>0.99525123221480671</v>
      </c>
      <c r="K499">
        <f t="shared" si="103"/>
        <v>1.0092078695647786</v>
      </c>
      <c r="L499">
        <f t="shared" si="104"/>
        <v>0.94473097445503207</v>
      </c>
      <c r="M499" s="8">
        <f t="shared" si="105"/>
        <v>0.99031259325467402</v>
      </c>
      <c r="N499" s="10">
        <f t="shared" si="106"/>
        <v>-9.7346349299855806E-3</v>
      </c>
      <c r="O499" s="8">
        <f t="shared" si="109"/>
        <v>2.276489912072872E-2</v>
      </c>
      <c r="P499" s="10">
        <f t="shared" si="110"/>
        <v>-2.7895050885161733E-2</v>
      </c>
      <c r="Q499" s="8">
        <f t="shared" si="111"/>
        <v>0</v>
      </c>
      <c r="T499" s="8">
        <f t="shared" si="115"/>
        <v>2.2750257313918221E-2</v>
      </c>
      <c r="U499" s="8">
        <f>NORMSINV($T$590)*T499</f>
        <v>2.9155627877194397E-2</v>
      </c>
      <c r="V499" s="8">
        <f t="shared" si="112"/>
        <v>0.97084437212280561</v>
      </c>
      <c r="W499" s="8">
        <f t="shared" si="113"/>
        <v>0</v>
      </c>
      <c r="Z499">
        <f t="shared" si="107"/>
        <v>-9.7346349299855806E-3</v>
      </c>
      <c r="AA499">
        <f>PERCENTILE(M299:M498,1-$AD$591)</f>
        <v>0.94149143537576896</v>
      </c>
      <c r="AB499">
        <f t="shared" si="114"/>
        <v>0</v>
      </c>
      <c r="AE499">
        <f t="shared" si="108"/>
        <v>0.99031259325467402</v>
      </c>
    </row>
    <row r="500" spans="1:31" x14ac:dyDescent="0.25">
      <c r="A500" s="1">
        <v>43665</v>
      </c>
      <c r="B500">
        <v>69310.69</v>
      </c>
      <c r="C500">
        <v>15366.37</v>
      </c>
      <c r="D500">
        <v>63268.21</v>
      </c>
      <c r="E500">
        <v>56066.89</v>
      </c>
      <c r="F500">
        <v>8924.1</v>
      </c>
      <c r="G500" s="1">
        <f t="shared" si="99"/>
        <v>43665</v>
      </c>
      <c r="H500">
        <f t="shared" si="100"/>
        <v>0.99557318359617386</v>
      </c>
      <c r="I500">
        <f t="shared" si="101"/>
        <v>1.0807147765162946</v>
      </c>
      <c r="J500">
        <f t="shared" si="102"/>
        <v>0.98608347018934051</v>
      </c>
      <c r="K500">
        <f t="shared" si="103"/>
        <v>0.96651304227156098</v>
      </c>
      <c r="L500">
        <f t="shared" si="104"/>
        <v>1.0145576707726764</v>
      </c>
      <c r="M500" s="8">
        <f t="shared" si="105"/>
        <v>1.0086884286692093</v>
      </c>
      <c r="N500" s="10">
        <f t="shared" si="106"/>
        <v>8.6509014843613279E-3</v>
      </c>
      <c r="O500" s="8">
        <f t="shared" si="109"/>
        <v>2.2781083372402838E-2</v>
      </c>
      <c r="P500" s="10">
        <f t="shared" si="110"/>
        <v>-2.791616040205357E-2</v>
      </c>
      <c r="Q500" s="8">
        <f t="shared" si="111"/>
        <v>0</v>
      </c>
      <c r="T500" s="8">
        <f t="shared" si="115"/>
        <v>2.2766806353476172E-2</v>
      </c>
      <c r="U500" s="8">
        <f>NORMSINV($T$590)*T500</f>
        <v>2.917683632474815E-2</v>
      </c>
      <c r="V500" s="8">
        <f t="shared" si="112"/>
        <v>0.9708231636752519</v>
      </c>
      <c r="W500" s="8">
        <f t="shared" si="113"/>
        <v>0</v>
      </c>
      <c r="Z500">
        <f t="shared" si="107"/>
        <v>8.6509014843613279E-3</v>
      </c>
      <c r="AA500">
        <f>PERCENTILE(M300:M499,1-$AD$591)</f>
        <v>0.94149143537576896</v>
      </c>
      <c r="AB500">
        <f t="shared" si="114"/>
        <v>0</v>
      </c>
      <c r="AE500">
        <f t="shared" si="108"/>
        <v>1.0086884286692093</v>
      </c>
    </row>
    <row r="501" spans="1:31" x14ac:dyDescent="0.25">
      <c r="A501" s="1">
        <v>43672</v>
      </c>
      <c r="B501">
        <v>69909</v>
      </c>
      <c r="C501">
        <v>16051.89</v>
      </c>
      <c r="D501">
        <v>63548.84</v>
      </c>
      <c r="E501">
        <v>55869.14</v>
      </c>
      <c r="F501">
        <v>9089.25</v>
      </c>
      <c r="G501" s="1">
        <f t="shared" si="99"/>
        <v>43672</v>
      </c>
      <c r="H501">
        <f t="shared" si="100"/>
        <v>1.0086322903436684</v>
      </c>
      <c r="I501">
        <f t="shared" si="101"/>
        <v>1.044611707254218</v>
      </c>
      <c r="J501">
        <f t="shared" si="102"/>
        <v>1.0044355609238826</v>
      </c>
      <c r="K501">
        <f t="shared" si="103"/>
        <v>0.99647296291982668</v>
      </c>
      <c r="L501">
        <f t="shared" si="104"/>
        <v>1.0185060678387736</v>
      </c>
      <c r="M501" s="8">
        <f t="shared" si="105"/>
        <v>1.0145317178560738</v>
      </c>
      <c r="N501" s="10">
        <f t="shared" si="106"/>
        <v>1.4427144315533585E-2</v>
      </c>
      <c r="O501" s="8">
        <f t="shared" si="109"/>
        <v>2.278161085110492E-2</v>
      </c>
      <c r="P501" s="10">
        <f t="shared" si="110"/>
        <v>-2.7916848409885425E-2</v>
      </c>
      <c r="Q501" s="8">
        <f t="shared" si="111"/>
        <v>0</v>
      </c>
      <c r="T501" s="8">
        <f t="shared" si="115"/>
        <v>2.2767315637670912E-2</v>
      </c>
      <c r="U501" s="8">
        <f>NORMSINV($T$590)*T501</f>
        <v>2.9177488998705224E-2</v>
      </c>
      <c r="V501" s="8">
        <f t="shared" si="112"/>
        <v>0.9708225110012948</v>
      </c>
      <c r="W501" s="8">
        <f t="shared" si="113"/>
        <v>0</v>
      </c>
      <c r="Z501">
        <f t="shared" si="107"/>
        <v>1.4427144315533585E-2</v>
      </c>
      <c r="AA501">
        <f>PERCENTILE(M301:M500,1-$AD$591)</f>
        <v>0.94149143537576896</v>
      </c>
      <c r="AB501">
        <f t="shared" si="114"/>
        <v>0</v>
      </c>
      <c r="AE501">
        <f t="shared" si="108"/>
        <v>1.0145317178560738</v>
      </c>
    </row>
    <row r="502" spans="1:31" x14ac:dyDescent="0.25">
      <c r="A502" s="1">
        <v>43679</v>
      </c>
      <c r="B502">
        <v>64977.64</v>
      </c>
      <c r="C502">
        <v>15216.94</v>
      </c>
      <c r="D502">
        <v>60615.040000000001</v>
      </c>
      <c r="E502">
        <v>52030.53</v>
      </c>
      <c r="F502">
        <v>8882.2099999999991</v>
      </c>
      <c r="G502" s="1">
        <f t="shared" si="99"/>
        <v>43679</v>
      </c>
      <c r="H502">
        <f t="shared" si="100"/>
        <v>0.92946029838790423</v>
      </c>
      <c r="I502">
        <f t="shared" si="101"/>
        <v>0.94798431835752683</v>
      </c>
      <c r="J502">
        <f t="shared" si="102"/>
        <v>0.95383393308202014</v>
      </c>
      <c r="K502">
        <f t="shared" si="103"/>
        <v>0.9312928389447197</v>
      </c>
      <c r="L502">
        <f t="shared" si="104"/>
        <v>0.97722144291333157</v>
      </c>
      <c r="M502" s="8">
        <f t="shared" si="105"/>
        <v>0.94795856633710052</v>
      </c>
      <c r="N502" s="10">
        <f t="shared" si="106"/>
        <v>-5.3444484077731169E-2</v>
      </c>
      <c r="O502" s="8">
        <f t="shared" si="109"/>
        <v>2.2792487025846929E-2</v>
      </c>
      <c r="P502" s="10">
        <f t="shared" si="110"/>
        <v>-2.7931034624579291E-2</v>
      </c>
      <c r="Q502" s="8">
        <f t="shared" si="111"/>
        <v>1</v>
      </c>
      <c r="T502" s="8">
        <f t="shared" si="115"/>
        <v>2.2777497318630806E-2</v>
      </c>
      <c r="U502" s="8">
        <f>NORMSINV($T$590)*T502</f>
        <v>2.9190537347879252E-2</v>
      </c>
      <c r="V502" s="8">
        <f t="shared" si="112"/>
        <v>0.97080946265212076</v>
      </c>
      <c r="W502" s="8">
        <f t="shared" si="113"/>
        <v>1</v>
      </c>
      <c r="Z502">
        <f t="shared" si="107"/>
        <v>-5.3444484077731169E-2</v>
      </c>
      <c r="AA502">
        <f>PERCENTILE(M302:M501,1-$AD$591)</f>
        <v>0.94149143537576896</v>
      </c>
      <c r="AB502">
        <f t="shared" si="114"/>
        <v>0</v>
      </c>
      <c r="AE502">
        <f t="shared" si="108"/>
        <v>0.94795856633710052</v>
      </c>
    </row>
    <row r="503" spans="1:31" x14ac:dyDescent="0.25">
      <c r="A503" s="1">
        <v>43686</v>
      </c>
      <c r="B503">
        <v>66056.38</v>
      </c>
      <c r="C503">
        <v>14754.8</v>
      </c>
      <c r="D503">
        <v>59364.97</v>
      </c>
      <c r="E503">
        <v>50588.160000000003</v>
      </c>
      <c r="F503">
        <v>8825.9599999999991</v>
      </c>
      <c r="G503" s="1">
        <f t="shared" si="99"/>
        <v>43686</v>
      </c>
      <c r="H503">
        <f t="shared" si="100"/>
        <v>1.0166017109885801</v>
      </c>
      <c r="I503">
        <f t="shared" si="101"/>
        <v>0.96962989930958521</v>
      </c>
      <c r="J503">
        <f t="shared" si="102"/>
        <v>0.97937690051841919</v>
      </c>
      <c r="K503">
        <f t="shared" si="103"/>
        <v>0.97227839116764725</v>
      </c>
      <c r="L503">
        <f t="shared" si="104"/>
        <v>0.99366711662975771</v>
      </c>
      <c r="M503" s="8">
        <f t="shared" si="105"/>
        <v>0.98631080372279789</v>
      </c>
      <c r="N503" s="10">
        <f t="shared" si="106"/>
        <v>-1.3783757292464517E-2</v>
      </c>
      <c r="O503" s="8">
        <f t="shared" si="109"/>
        <v>2.3141661681049131E-2</v>
      </c>
      <c r="P503" s="10">
        <f t="shared" si="110"/>
        <v>-2.8386539470870536E-2</v>
      </c>
      <c r="Q503" s="8">
        <f t="shared" si="111"/>
        <v>0</v>
      </c>
      <c r="T503" s="8">
        <f t="shared" si="115"/>
        <v>2.3113190654159021E-2</v>
      </c>
      <c r="U503" s="8">
        <f>NORMSINV($T$590)*T503</f>
        <v>2.9620745667568324E-2</v>
      </c>
      <c r="V503" s="8">
        <f t="shared" si="112"/>
        <v>0.97037925433243166</v>
      </c>
      <c r="W503" s="8">
        <f t="shared" si="113"/>
        <v>0</v>
      </c>
      <c r="Z503">
        <f t="shared" si="107"/>
        <v>-1.3783757292464517E-2</v>
      </c>
      <c r="AA503">
        <f>PERCENTILE(M303:M502,1-$AD$591)</f>
        <v>0.94149143537576896</v>
      </c>
      <c r="AB503">
        <f t="shared" si="114"/>
        <v>0</v>
      </c>
      <c r="AE503">
        <f t="shared" si="108"/>
        <v>0.98631080372279789</v>
      </c>
    </row>
    <row r="504" spans="1:31" x14ac:dyDescent="0.25">
      <c r="A504" s="1">
        <v>43693</v>
      </c>
      <c r="B504">
        <v>63173.72</v>
      </c>
      <c r="C504">
        <v>14744.01</v>
      </c>
      <c r="D504">
        <v>59518.04</v>
      </c>
      <c r="E504">
        <v>50291.54</v>
      </c>
      <c r="F504">
        <v>9094.0400000000009</v>
      </c>
      <c r="G504" s="1">
        <f t="shared" si="99"/>
        <v>43693</v>
      </c>
      <c r="H504">
        <f t="shared" si="100"/>
        <v>0.95636061194997357</v>
      </c>
      <c r="I504">
        <f t="shared" si="101"/>
        <v>0.99926871255455862</v>
      </c>
      <c r="J504">
        <f t="shared" si="102"/>
        <v>1.0025784566218092</v>
      </c>
      <c r="K504">
        <f t="shared" si="103"/>
        <v>0.99413657266838718</v>
      </c>
      <c r="L504">
        <f t="shared" si="104"/>
        <v>1.0303740329663857</v>
      </c>
      <c r="M504" s="8">
        <f t="shared" si="105"/>
        <v>0.99654367735222293</v>
      </c>
      <c r="N504" s="10">
        <f t="shared" si="106"/>
        <v>-3.4623095299448083E-3</v>
      </c>
      <c r="O504" s="8">
        <f t="shared" si="109"/>
        <v>2.2810877913302215E-2</v>
      </c>
      <c r="P504" s="10">
        <f t="shared" si="110"/>
        <v>-2.7955022838365456E-2</v>
      </c>
      <c r="Q504" s="8">
        <f t="shared" si="111"/>
        <v>0</v>
      </c>
      <c r="T504" s="8">
        <f t="shared" si="115"/>
        <v>2.2762298283073301E-2</v>
      </c>
      <c r="U504" s="8">
        <f>NORMSINV($T$590)*T504</f>
        <v>2.9171059000065763E-2</v>
      </c>
      <c r="V504" s="8">
        <f t="shared" si="112"/>
        <v>0.97082894099993422</v>
      </c>
      <c r="W504" s="8">
        <f t="shared" si="113"/>
        <v>0</v>
      </c>
      <c r="Z504">
        <f t="shared" si="107"/>
        <v>-3.4623095299448083E-3</v>
      </c>
      <c r="AA504">
        <f>PERCENTILE(M304:M503,1-$AD$591)</f>
        <v>0.94149143537576896</v>
      </c>
      <c r="AB504">
        <f t="shared" si="114"/>
        <v>0</v>
      </c>
      <c r="AE504">
        <f t="shared" si="108"/>
        <v>0.99654367735222293</v>
      </c>
    </row>
    <row r="505" spans="1:31" x14ac:dyDescent="0.25">
      <c r="A505" s="1">
        <v>43700</v>
      </c>
      <c r="B505">
        <v>64451.89</v>
      </c>
      <c r="C505">
        <v>14646.96</v>
      </c>
      <c r="D505">
        <v>60232.36</v>
      </c>
      <c r="E505">
        <v>50692.84</v>
      </c>
      <c r="F505">
        <v>9182.59</v>
      </c>
      <c r="G505" s="1">
        <f t="shared" si="99"/>
        <v>43700</v>
      </c>
      <c r="H505">
        <f t="shared" si="100"/>
        <v>1.0202326220460027</v>
      </c>
      <c r="I505">
        <f t="shared" si="101"/>
        <v>0.99341766588601055</v>
      </c>
      <c r="J505">
        <f t="shared" si="102"/>
        <v>1.0120017393045873</v>
      </c>
      <c r="K505">
        <f t="shared" si="103"/>
        <v>1.0079794732871572</v>
      </c>
      <c r="L505">
        <f t="shared" si="104"/>
        <v>1.0097371465267362</v>
      </c>
      <c r="M505" s="8">
        <f t="shared" si="105"/>
        <v>1.0086737294100987</v>
      </c>
      <c r="N505" s="10">
        <f t="shared" si="106"/>
        <v>8.6363287324615623E-3</v>
      </c>
      <c r="O505" s="8">
        <f t="shared" si="109"/>
        <v>2.2809682424816097E-2</v>
      </c>
      <c r="P505" s="10">
        <f t="shared" si="110"/>
        <v>-2.7953463488797174E-2</v>
      </c>
      <c r="Q505" s="8">
        <f t="shared" si="111"/>
        <v>0</v>
      </c>
      <c r="T505" s="8">
        <f t="shared" si="115"/>
        <v>2.276105787649766E-2</v>
      </c>
      <c r="U505" s="8">
        <f>NORMSINV($T$590)*T505</f>
        <v>2.9169469355076839E-2</v>
      </c>
      <c r="V505" s="8">
        <f t="shared" si="112"/>
        <v>0.9708305306449232</v>
      </c>
      <c r="W505" s="8">
        <f t="shared" si="113"/>
        <v>0</v>
      </c>
      <c r="Z505">
        <f t="shared" si="107"/>
        <v>8.6363287324615623E-3</v>
      </c>
      <c r="AA505">
        <f>PERCENTILE(M305:M504,1-$AD$591)</f>
        <v>0.94149143537576896</v>
      </c>
      <c r="AB505">
        <f t="shared" si="114"/>
        <v>0</v>
      </c>
      <c r="AE505">
        <f t="shared" si="108"/>
        <v>1.0086737294100987</v>
      </c>
    </row>
    <row r="506" spans="1:31" x14ac:dyDescent="0.25">
      <c r="A506" s="1">
        <v>43707</v>
      </c>
      <c r="B506">
        <v>65702.81</v>
      </c>
      <c r="C506">
        <v>15578.19</v>
      </c>
      <c r="D506">
        <v>63421.29</v>
      </c>
      <c r="E506">
        <v>52798.26</v>
      </c>
      <c r="F506">
        <v>9348.94</v>
      </c>
      <c r="G506" s="1">
        <f t="shared" si="99"/>
        <v>43707</v>
      </c>
      <c r="H506">
        <f t="shared" si="100"/>
        <v>1.0194085852253518</v>
      </c>
      <c r="I506">
        <f t="shared" si="101"/>
        <v>1.063578380769798</v>
      </c>
      <c r="J506">
        <f t="shared" si="102"/>
        <v>1.0529437996452404</v>
      </c>
      <c r="K506">
        <f t="shared" si="103"/>
        <v>1.041532887090169</v>
      </c>
      <c r="L506">
        <f t="shared" si="104"/>
        <v>1.0181158039289568</v>
      </c>
      <c r="M506" s="8">
        <f t="shared" si="105"/>
        <v>1.0391158913319032</v>
      </c>
      <c r="N506" s="10">
        <f t="shared" si="106"/>
        <v>3.8370247120991449E-2</v>
      </c>
      <c r="O506" s="8">
        <f t="shared" si="109"/>
        <v>2.255848048172087E-2</v>
      </c>
      <c r="P506" s="10">
        <f t="shared" si="110"/>
        <v>-2.7625836960017251E-2</v>
      </c>
      <c r="Q506" s="8">
        <f t="shared" si="111"/>
        <v>0</v>
      </c>
      <c r="T506" s="8">
        <f t="shared" si="115"/>
        <v>2.2497767023978342E-2</v>
      </c>
      <c r="U506" s="8">
        <f>NORMSINV($T$590)*T506</f>
        <v>2.8832048550837135E-2</v>
      </c>
      <c r="V506" s="8">
        <f t="shared" si="112"/>
        <v>0.9711679514491629</v>
      </c>
      <c r="W506" s="8">
        <f t="shared" si="113"/>
        <v>0</v>
      </c>
      <c r="Z506">
        <f t="shared" si="107"/>
        <v>3.8370247120991449E-2</v>
      </c>
      <c r="AA506">
        <f>PERCENTILE(M306:M505,1-$AD$591)</f>
        <v>0.94149143537576896</v>
      </c>
      <c r="AB506">
        <f t="shared" si="114"/>
        <v>0</v>
      </c>
      <c r="AE506">
        <f t="shared" si="108"/>
        <v>1.0391158913319032</v>
      </c>
    </row>
    <row r="507" spans="1:31" x14ac:dyDescent="0.25">
      <c r="A507" s="1">
        <v>43714</v>
      </c>
      <c r="B507">
        <v>68875.56</v>
      </c>
      <c r="C507">
        <v>16737.41</v>
      </c>
      <c r="D507">
        <v>64084.58</v>
      </c>
      <c r="E507">
        <v>53251.91</v>
      </c>
      <c r="F507">
        <v>9764.2099999999991</v>
      </c>
      <c r="G507" s="1">
        <f t="shared" si="99"/>
        <v>43714</v>
      </c>
      <c r="H507">
        <f t="shared" si="100"/>
        <v>1.0482894110617187</v>
      </c>
      <c r="I507">
        <f t="shared" si="101"/>
        <v>1.0744130094702915</v>
      </c>
      <c r="J507">
        <f t="shared" si="102"/>
        <v>1.0104584753794823</v>
      </c>
      <c r="K507">
        <f t="shared" si="103"/>
        <v>1.0085921392106483</v>
      </c>
      <c r="L507">
        <f t="shared" si="104"/>
        <v>1.0444189394733518</v>
      </c>
      <c r="M507" s="8">
        <f t="shared" si="105"/>
        <v>1.0372343949190985</v>
      </c>
      <c r="N507" s="10">
        <f t="shared" si="106"/>
        <v>3.6557935450614365E-2</v>
      </c>
      <c r="O507" s="8">
        <f t="shared" si="109"/>
        <v>2.2651875865174649E-2</v>
      </c>
      <c r="P507" s="10">
        <f t="shared" si="110"/>
        <v>-2.7747639179180626E-2</v>
      </c>
      <c r="Q507" s="8">
        <f t="shared" si="111"/>
        <v>0</v>
      </c>
      <c r="T507" s="8">
        <f t="shared" si="115"/>
        <v>2.259493543871012E-2</v>
      </c>
      <c r="U507" s="8">
        <f>NORMSINV($T$590)*T507</f>
        <v>2.895657488485813E-2</v>
      </c>
      <c r="V507" s="8">
        <f t="shared" si="112"/>
        <v>0.97104342511514186</v>
      </c>
      <c r="W507" s="8">
        <f t="shared" si="113"/>
        <v>0</v>
      </c>
      <c r="Z507">
        <f t="shared" si="107"/>
        <v>3.6557935450614365E-2</v>
      </c>
      <c r="AA507">
        <f>PERCENTILE(M307:M506,1-$AD$591)</f>
        <v>0.94149143537576896</v>
      </c>
      <c r="AB507">
        <f t="shared" si="114"/>
        <v>0</v>
      </c>
      <c r="AE507">
        <f t="shared" si="108"/>
        <v>1.0372343949190985</v>
      </c>
    </row>
    <row r="508" spans="1:31" x14ac:dyDescent="0.25">
      <c r="A508" s="1">
        <v>43721</v>
      </c>
      <c r="B508">
        <v>69256.31</v>
      </c>
      <c r="C508">
        <v>17453.73</v>
      </c>
      <c r="D508">
        <v>62349.8</v>
      </c>
      <c r="E508">
        <v>54263.9</v>
      </c>
      <c r="F508">
        <v>9517.68</v>
      </c>
      <c r="G508" s="1">
        <f t="shared" si="99"/>
        <v>43721</v>
      </c>
      <c r="H508">
        <f t="shared" si="100"/>
        <v>1.0055280857244573</v>
      </c>
      <c r="I508">
        <f t="shared" si="101"/>
        <v>1.0427975415551152</v>
      </c>
      <c r="J508">
        <f t="shared" si="102"/>
        <v>0.97292983741174555</v>
      </c>
      <c r="K508">
        <f t="shared" si="103"/>
        <v>1.0190038254026945</v>
      </c>
      <c r="L508">
        <f t="shared" si="104"/>
        <v>0.97475166961792103</v>
      </c>
      <c r="M508" s="8">
        <f t="shared" si="105"/>
        <v>1.0030021919423866</v>
      </c>
      <c r="N508" s="10">
        <f t="shared" si="106"/>
        <v>2.9976943636384427E-3</v>
      </c>
      <c r="O508" s="8">
        <f t="shared" si="109"/>
        <v>2.2774063381963732E-2</v>
      </c>
      <c r="P508" s="10">
        <f t="shared" si="110"/>
        <v>-2.7907004023968892E-2</v>
      </c>
      <c r="Q508" s="8">
        <f t="shared" si="111"/>
        <v>0</v>
      </c>
      <c r="T508" s="8">
        <f t="shared" si="115"/>
        <v>2.2720866288958627E-2</v>
      </c>
      <c r="U508" s="8">
        <f>NORMSINV($T$590)*T508</f>
        <v>2.9117961763144469E-2</v>
      </c>
      <c r="V508" s="8">
        <f t="shared" si="112"/>
        <v>0.97088203823685548</v>
      </c>
      <c r="W508" s="8">
        <f t="shared" si="113"/>
        <v>0</v>
      </c>
      <c r="Z508">
        <f t="shared" si="107"/>
        <v>2.9976943636384427E-3</v>
      </c>
      <c r="AA508">
        <f>PERCENTILE(M308:M507,1-$AD$591)</f>
        <v>0.94149143537576896</v>
      </c>
      <c r="AB508">
        <f t="shared" si="114"/>
        <v>0</v>
      </c>
      <c r="AE508">
        <f t="shared" si="108"/>
        <v>1.0030021919423866</v>
      </c>
    </row>
    <row r="509" spans="1:31" x14ac:dyDescent="0.25">
      <c r="A509" s="1">
        <v>43728</v>
      </c>
      <c r="B509">
        <v>67089.75</v>
      </c>
      <c r="C509">
        <v>17411.37</v>
      </c>
      <c r="D509">
        <v>63523.33</v>
      </c>
      <c r="E509">
        <v>57555.8</v>
      </c>
      <c r="F509">
        <v>9971.25</v>
      </c>
      <c r="G509" s="1">
        <f t="shared" si="99"/>
        <v>43728</v>
      </c>
      <c r="H509">
        <f t="shared" si="100"/>
        <v>0.96871678551744966</v>
      </c>
      <c r="I509">
        <f t="shared" si="101"/>
        <v>0.99757301161413636</v>
      </c>
      <c r="J509">
        <f t="shared" si="102"/>
        <v>1.0188217123390932</v>
      </c>
      <c r="K509">
        <f t="shared" si="103"/>
        <v>1.0606646407648548</v>
      </c>
      <c r="L509">
        <f t="shared" si="104"/>
        <v>1.0476555210933756</v>
      </c>
      <c r="M509" s="8">
        <f t="shared" si="105"/>
        <v>1.0186863342657819</v>
      </c>
      <c r="N509" s="10">
        <f t="shared" si="106"/>
        <v>1.8513889647867165E-2</v>
      </c>
      <c r="O509" s="8">
        <f t="shared" si="109"/>
        <v>2.256824582074762E-2</v>
      </c>
      <c r="P509" s="10">
        <f t="shared" si="110"/>
        <v>-2.763857208442581E-2</v>
      </c>
      <c r="Q509" s="8">
        <f t="shared" si="111"/>
        <v>0</v>
      </c>
      <c r="T509" s="8">
        <f t="shared" si="115"/>
        <v>2.2519700109868982E-2</v>
      </c>
      <c r="U509" s="8">
        <f>NORMSINV($T$590)*T509</f>
        <v>2.8860156931397509E-2</v>
      </c>
      <c r="V509" s="8">
        <f t="shared" si="112"/>
        <v>0.97113984306860246</v>
      </c>
      <c r="W509" s="8">
        <f t="shared" si="113"/>
        <v>0</v>
      </c>
      <c r="Z509">
        <f t="shared" si="107"/>
        <v>1.8513889647867165E-2</v>
      </c>
      <c r="AA509">
        <f>PERCENTILE(M309:M508,1-$AD$591)</f>
        <v>0.94149143537576896</v>
      </c>
      <c r="AB509">
        <f t="shared" si="114"/>
        <v>0</v>
      </c>
      <c r="AE509">
        <f t="shared" si="108"/>
        <v>1.0186863342657819</v>
      </c>
    </row>
    <row r="510" spans="1:31" x14ac:dyDescent="0.25">
      <c r="A510" s="1">
        <v>43735</v>
      </c>
      <c r="B510">
        <v>65294.91</v>
      </c>
      <c r="C510">
        <v>17365.150000000001</v>
      </c>
      <c r="D510">
        <v>64645.83</v>
      </c>
      <c r="E510">
        <v>56125.04</v>
      </c>
      <c r="F510">
        <v>10179.48</v>
      </c>
      <c r="G510" s="1">
        <f t="shared" si="99"/>
        <v>43735</v>
      </c>
      <c r="H510">
        <f t="shared" si="100"/>
        <v>0.97324718008339584</v>
      </c>
      <c r="I510">
        <f t="shared" si="101"/>
        <v>0.99734541279635103</v>
      </c>
      <c r="J510">
        <f t="shared" si="102"/>
        <v>1.0176706731211982</v>
      </c>
      <c r="K510">
        <f t="shared" si="103"/>
        <v>0.97514134109855133</v>
      </c>
      <c r="L510">
        <f t="shared" si="104"/>
        <v>1.020883038736367</v>
      </c>
      <c r="M510" s="8">
        <f t="shared" si="105"/>
        <v>0.99685752916717263</v>
      </c>
      <c r="N510" s="10">
        <f t="shared" si="106"/>
        <v>-3.1474187628311849E-3</v>
      </c>
      <c r="O510" s="8">
        <f t="shared" si="109"/>
        <v>2.2560609643534586E-2</v>
      </c>
      <c r="P510" s="10">
        <f t="shared" si="110"/>
        <v>-2.7628613623594794E-2</v>
      </c>
      <c r="Q510" s="8">
        <f t="shared" si="111"/>
        <v>0</v>
      </c>
      <c r="T510" s="8">
        <f t="shared" si="115"/>
        <v>2.2511926904235733E-2</v>
      </c>
      <c r="U510" s="8">
        <f>NORMSINV($T$590)*T510</f>
        <v>2.8850195167548918E-2</v>
      </c>
      <c r="V510" s="8">
        <f t="shared" si="112"/>
        <v>0.97114980483245106</v>
      </c>
      <c r="W510" s="8">
        <f t="shared" si="113"/>
        <v>0</v>
      </c>
      <c r="Z510">
        <f t="shared" si="107"/>
        <v>-3.1474187628311849E-3</v>
      </c>
      <c r="AA510">
        <f>PERCENTILE(M310:M509,1-$AD$591)</f>
        <v>0.94149143537576896</v>
      </c>
      <c r="AB510">
        <f t="shared" si="114"/>
        <v>0</v>
      </c>
      <c r="AE510">
        <f t="shared" si="108"/>
        <v>0.99685752916717263</v>
      </c>
    </row>
    <row r="511" spans="1:31" x14ac:dyDescent="0.25">
      <c r="A511" s="1">
        <v>43742</v>
      </c>
      <c r="B511">
        <v>63382.239999999998</v>
      </c>
      <c r="C511">
        <v>17207.25</v>
      </c>
      <c r="D511">
        <v>62757.99</v>
      </c>
      <c r="E511">
        <v>53070.54</v>
      </c>
      <c r="F511">
        <v>9837.2099999999991</v>
      </c>
      <c r="G511" s="1">
        <f t="shared" si="99"/>
        <v>43742</v>
      </c>
      <c r="H511">
        <f t="shared" si="100"/>
        <v>0.9707072113278048</v>
      </c>
      <c r="I511">
        <f t="shared" si="101"/>
        <v>0.99090707537798395</v>
      </c>
      <c r="J511">
        <f t="shared" si="102"/>
        <v>0.97079718831052209</v>
      </c>
      <c r="K511">
        <f t="shared" si="103"/>
        <v>0.94557687620356257</v>
      </c>
      <c r="L511">
        <f t="shared" si="104"/>
        <v>0.96637647502622914</v>
      </c>
      <c r="M511" s="8">
        <f t="shared" si="105"/>
        <v>0.96887296524922051</v>
      </c>
      <c r="N511" s="10">
        <f t="shared" si="106"/>
        <v>-3.1621774499585399E-2</v>
      </c>
      <c r="O511" s="8">
        <f t="shared" si="109"/>
        <v>2.2561078799220879E-2</v>
      </c>
      <c r="P511" s="10">
        <f t="shared" si="110"/>
        <v>-2.7629225455347402E-2</v>
      </c>
      <c r="Q511" s="8">
        <f t="shared" si="111"/>
        <v>1</v>
      </c>
      <c r="T511" s="8">
        <f t="shared" si="115"/>
        <v>2.2512415569531062E-2</v>
      </c>
      <c r="U511" s="8">
        <f>NORMSINV($T$590)*T511</f>
        <v>2.8850821417323175E-2</v>
      </c>
      <c r="V511" s="8">
        <f t="shared" si="112"/>
        <v>0.9711491785826768</v>
      </c>
      <c r="W511" s="8">
        <f t="shared" si="113"/>
        <v>1</v>
      </c>
      <c r="Z511">
        <f t="shared" si="107"/>
        <v>-3.1621774499585399E-2</v>
      </c>
      <c r="AA511">
        <f>PERCENTILE(M311:M510,1-$AD$591)</f>
        <v>0.94149143537576896</v>
      </c>
      <c r="AB511">
        <f t="shared" si="114"/>
        <v>0</v>
      </c>
      <c r="AE511">
        <f t="shared" si="108"/>
        <v>0.96887296524922051</v>
      </c>
    </row>
    <row r="512" spans="1:31" x14ac:dyDescent="0.25">
      <c r="A512" s="1">
        <v>43749</v>
      </c>
      <c r="B512">
        <v>68567.38</v>
      </c>
      <c r="C512">
        <v>18200.87</v>
      </c>
      <c r="D512">
        <v>62043.67</v>
      </c>
      <c r="E512">
        <v>54739.31</v>
      </c>
      <c r="F512">
        <v>9819.26</v>
      </c>
      <c r="G512" s="1">
        <f t="shared" si="99"/>
        <v>43749</v>
      </c>
      <c r="H512">
        <f t="shared" si="100"/>
        <v>1.081807458997978</v>
      </c>
      <c r="I512">
        <f t="shared" si="101"/>
        <v>1.0577442647721162</v>
      </c>
      <c r="J512">
        <f t="shared" si="102"/>
        <v>0.9886178636377615</v>
      </c>
      <c r="K512">
        <f t="shared" si="103"/>
        <v>1.0314443757308669</v>
      </c>
      <c r="L512">
        <f t="shared" si="104"/>
        <v>0.99817529563768603</v>
      </c>
      <c r="M512" s="8">
        <f t="shared" si="105"/>
        <v>1.0315578517552817</v>
      </c>
      <c r="N512" s="10">
        <f t="shared" si="106"/>
        <v>3.1070137031866819E-2</v>
      </c>
      <c r="O512" s="8">
        <f t="shared" si="109"/>
        <v>2.240746729711984E-2</v>
      </c>
      <c r="P512" s="10">
        <f t="shared" si="110"/>
        <v>-2.7428910551387579E-2</v>
      </c>
      <c r="Q512" s="8">
        <f t="shared" si="111"/>
        <v>0</v>
      </c>
      <c r="T512" s="8">
        <f t="shared" si="115"/>
        <v>2.2366392622867343E-2</v>
      </c>
      <c r="U512" s="8">
        <f>NORMSINV($T$590)*T512</f>
        <v>2.8663685481420849E-2</v>
      </c>
      <c r="V512" s="8">
        <f t="shared" si="112"/>
        <v>0.97133631451857916</v>
      </c>
      <c r="W512" s="8">
        <f t="shared" si="113"/>
        <v>0</v>
      </c>
      <c r="Z512">
        <f t="shared" si="107"/>
        <v>3.1070137031866819E-2</v>
      </c>
      <c r="AA512">
        <f>PERCENTILE(M312:M511,1-$AD$591)</f>
        <v>0.94149143537576896</v>
      </c>
      <c r="AB512">
        <f t="shared" si="114"/>
        <v>0</v>
      </c>
      <c r="AE512">
        <f t="shared" si="108"/>
        <v>1.0315578517552817</v>
      </c>
    </row>
    <row r="513" spans="1:31" x14ac:dyDescent="0.25">
      <c r="A513" s="1">
        <v>43756</v>
      </c>
      <c r="B513">
        <v>67996.25</v>
      </c>
      <c r="C513">
        <v>17561.57</v>
      </c>
      <c r="D513">
        <v>61405.88</v>
      </c>
      <c r="E513">
        <v>54644.98</v>
      </c>
      <c r="F513">
        <v>9909.02</v>
      </c>
      <c r="G513" s="1">
        <f t="shared" si="99"/>
        <v>43756</v>
      </c>
      <c r="H513">
        <f t="shared" si="100"/>
        <v>0.99167052904748576</v>
      </c>
      <c r="I513">
        <f t="shared" si="101"/>
        <v>0.9648753054112249</v>
      </c>
      <c r="J513">
        <f t="shared" si="102"/>
        <v>0.98972030506899411</v>
      </c>
      <c r="K513">
        <f t="shared" si="103"/>
        <v>0.99827674115731468</v>
      </c>
      <c r="L513">
        <f t="shared" si="104"/>
        <v>1.0091412183810184</v>
      </c>
      <c r="M513" s="8">
        <f t="shared" si="105"/>
        <v>0.9907368198132076</v>
      </c>
      <c r="N513" s="10">
        <f t="shared" si="106"/>
        <v>-9.3063502418604168E-3</v>
      </c>
      <c r="O513" s="8">
        <f t="shared" si="109"/>
        <v>2.2275715082651297E-2</v>
      </c>
      <c r="P513" s="10">
        <f t="shared" si="110"/>
        <v>-2.7257119740557435E-2</v>
      </c>
      <c r="Q513" s="8">
        <f t="shared" si="111"/>
        <v>0</v>
      </c>
      <c r="T513" s="8">
        <f t="shared" si="115"/>
        <v>2.2241514241003839E-2</v>
      </c>
      <c r="U513" s="8">
        <f>NORMSINV($T$590)*T513</f>
        <v>2.8503647395640999E-2</v>
      </c>
      <c r="V513" s="8">
        <f t="shared" si="112"/>
        <v>0.97149635260435896</v>
      </c>
      <c r="W513" s="8">
        <f t="shared" si="113"/>
        <v>0</v>
      </c>
      <c r="Z513">
        <f t="shared" si="107"/>
        <v>-9.3063502418604168E-3</v>
      </c>
      <c r="AA513">
        <f>PERCENTILE(M313:M512,1-$AD$591)</f>
        <v>0.94149143537576896</v>
      </c>
      <c r="AB513">
        <f t="shared" si="114"/>
        <v>0</v>
      </c>
      <c r="AE513">
        <f t="shared" si="108"/>
        <v>0.9907368198132076</v>
      </c>
    </row>
    <row r="514" spans="1:31" x14ac:dyDescent="0.25">
      <c r="A514" s="1">
        <v>43763</v>
      </c>
      <c r="B514">
        <v>69609.81</v>
      </c>
      <c r="C514">
        <v>18320.259999999998</v>
      </c>
      <c r="D514">
        <v>62069.18</v>
      </c>
      <c r="E514">
        <v>56248.89</v>
      </c>
      <c r="F514">
        <v>9980.82</v>
      </c>
      <c r="G514" s="1">
        <f t="shared" si="99"/>
        <v>43763</v>
      </c>
      <c r="H514">
        <f t="shared" si="100"/>
        <v>1.0237301321764067</v>
      </c>
      <c r="I514">
        <f t="shared" si="101"/>
        <v>1.0432017182973958</v>
      </c>
      <c r="J514">
        <f t="shared" si="102"/>
        <v>1.0108018971473092</v>
      </c>
      <c r="K514">
        <f t="shared" si="103"/>
        <v>1.0293514610125212</v>
      </c>
      <c r="L514">
        <f t="shared" si="104"/>
        <v>1.007245923411195</v>
      </c>
      <c r="M514" s="8">
        <f t="shared" si="105"/>
        <v>1.0228662264089656</v>
      </c>
      <c r="N514" s="10">
        <f t="shared" si="106"/>
        <v>2.2608712445233433E-2</v>
      </c>
      <c r="O514" s="8">
        <f t="shared" si="109"/>
        <v>2.2282232317648375E-2</v>
      </c>
      <c r="P514" s="10">
        <f t="shared" si="110"/>
        <v>-2.726561711057806E-2</v>
      </c>
      <c r="Q514" s="8">
        <f t="shared" si="111"/>
        <v>0</v>
      </c>
      <c r="T514" s="8">
        <f t="shared" si="115"/>
        <v>2.2249012104780561E-2</v>
      </c>
      <c r="U514" s="8">
        <f>NORMSINV($T$590)*T514</f>
        <v>2.8513256294702298E-2</v>
      </c>
      <c r="V514" s="8">
        <f t="shared" si="112"/>
        <v>0.97148674370529775</v>
      </c>
      <c r="W514" s="8">
        <f t="shared" si="113"/>
        <v>0</v>
      </c>
      <c r="Z514">
        <f t="shared" si="107"/>
        <v>2.2608712445233433E-2</v>
      </c>
      <c r="AA514">
        <f>PERCENTILE(M314:M513,1-$AD$591)</f>
        <v>0.94149143537576896</v>
      </c>
      <c r="AB514">
        <f t="shared" si="114"/>
        <v>0</v>
      </c>
      <c r="AE514">
        <f t="shared" si="108"/>
        <v>1.0228662264089656</v>
      </c>
    </row>
    <row r="515" spans="1:31" x14ac:dyDescent="0.25">
      <c r="A515" s="1">
        <v>43770</v>
      </c>
      <c r="B515">
        <v>70570.69</v>
      </c>
      <c r="C515">
        <v>18466.599999999999</v>
      </c>
      <c r="D515">
        <v>66431.56</v>
      </c>
      <c r="E515">
        <v>56313.75</v>
      </c>
      <c r="F515">
        <v>9761.82</v>
      </c>
      <c r="G515" s="1">
        <f t="shared" si="99"/>
        <v>43770</v>
      </c>
      <c r="H515">
        <f t="shared" si="100"/>
        <v>1.0138038015044144</v>
      </c>
      <c r="I515">
        <f t="shared" si="101"/>
        <v>1.0079878779012961</v>
      </c>
      <c r="J515">
        <f t="shared" si="102"/>
        <v>1.0702825460236465</v>
      </c>
      <c r="K515">
        <f t="shared" si="103"/>
        <v>1.0011530894209646</v>
      </c>
      <c r="L515">
        <f t="shared" si="104"/>
        <v>0.97805791508112561</v>
      </c>
      <c r="M515" s="8">
        <f t="shared" si="105"/>
        <v>1.0142570459862894</v>
      </c>
      <c r="N515" s="10">
        <f t="shared" si="106"/>
        <v>1.4156370071947606E-2</v>
      </c>
      <c r="O515" s="8">
        <f t="shared" si="109"/>
        <v>2.2318913887992339E-2</v>
      </c>
      <c r="P515" s="10">
        <f t="shared" si="110"/>
        <v>-2.731344445451998E-2</v>
      </c>
      <c r="Q515" s="8">
        <f t="shared" si="111"/>
        <v>0</v>
      </c>
      <c r="T515" s="8">
        <f t="shared" si="115"/>
        <v>2.2286069756711682E-2</v>
      </c>
      <c r="U515" s="8">
        <f>NORMSINV($T$590)*T515</f>
        <v>2.8560747586550032E-2</v>
      </c>
      <c r="V515" s="8">
        <f t="shared" si="112"/>
        <v>0.97143925241344997</v>
      </c>
      <c r="W515" s="8">
        <f t="shared" si="113"/>
        <v>0</v>
      </c>
      <c r="Z515">
        <f t="shared" si="107"/>
        <v>1.4156370071947606E-2</v>
      </c>
      <c r="AA515">
        <f>PERCENTILE(M315:M514,1-$AD$591)</f>
        <v>0.94149143537576896</v>
      </c>
      <c r="AB515">
        <f t="shared" si="114"/>
        <v>0</v>
      </c>
      <c r="AE515">
        <f t="shared" si="108"/>
        <v>1.0142570459862894</v>
      </c>
    </row>
    <row r="516" spans="1:31" x14ac:dyDescent="0.25">
      <c r="A516" s="1">
        <v>43777</v>
      </c>
      <c r="B516">
        <v>73063.56</v>
      </c>
      <c r="C516">
        <v>18723.71</v>
      </c>
      <c r="D516">
        <v>67426.559999999998</v>
      </c>
      <c r="E516">
        <v>58135.83</v>
      </c>
      <c r="F516">
        <v>9932.9500000000007</v>
      </c>
      <c r="G516" s="1">
        <f t="shared" ref="G516:G579" si="116">A516</f>
        <v>43777</v>
      </c>
      <c r="H516">
        <f t="shared" ref="H516:H579" si="117">B516/B515</f>
        <v>1.0353244385168969</v>
      </c>
      <c r="I516">
        <f t="shared" ref="I516:I579" si="118">C516/C515</f>
        <v>1.0139229744511713</v>
      </c>
      <c r="J516">
        <f t="shared" ref="J516:J579" si="119">D516/D515</f>
        <v>1.0149778207827724</v>
      </c>
      <c r="K516">
        <f t="shared" ref="K516:K579" si="120">E516/E515</f>
        <v>1.0323558633548646</v>
      </c>
      <c r="L516">
        <f t="shared" ref="L516:L579" si="121">F516/F515</f>
        <v>1.01753054246032</v>
      </c>
      <c r="M516" s="8">
        <f t="shared" ref="M516:M579" si="122">H516*Z$1+I516*AA$1+J516*AB$1+K516*AC$1+L516*AD$1</f>
        <v>1.0228223279132052</v>
      </c>
      <c r="N516" s="10">
        <f t="shared" ref="N516:N579" si="123">LN(M516)</f>
        <v>2.2565794381606923E-2</v>
      </c>
      <c r="O516" s="8">
        <f t="shared" si="109"/>
        <v>2.2311817812058689E-2</v>
      </c>
      <c r="P516" s="10">
        <f t="shared" si="110"/>
        <v>-2.7304192115767428E-2</v>
      </c>
      <c r="Q516" s="8">
        <f t="shared" si="111"/>
        <v>0</v>
      </c>
      <c r="T516" s="8">
        <f t="shared" si="115"/>
        <v>2.2277975056274907E-2</v>
      </c>
      <c r="U516" s="8">
        <f>NORMSINV($T$590)*T516</f>
        <v>2.8550373810532669E-2</v>
      </c>
      <c r="V516" s="8">
        <f t="shared" si="112"/>
        <v>0.97144962618946729</v>
      </c>
      <c r="W516" s="8">
        <f t="shared" si="113"/>
        <v>0</v>
      </c>
      <c r="Z516">
        <f t="shared" ref="Z516:Z579" si="124">LN(M516)</f>
        <v>2.2565794381606923E-2</v>
      </c>
      <c r="AA516">
        <f>PERCENTILE(M316:M515,1-$AD$591)</f>
        <v>0.94149143537576896</v>
      </c>
      <c r="AB516">
        <f t="shared" si="114"/>
        <v>0</v>
      </c>
      <c r="AE516">
        <f t="shared" ref="AE516:AE579" si="125">SUMPRODUCT(H516:L516,Z$1:AD$1)</f>
        <v>1.0228223279132052</v>
      </c>
    </row>
    <row r="517" spans="1:31" x14ac:dyDescent="0.25">
      <c r="A517" s="1">
        <v>43784</v>
      </c>
      <c r="B517">
        <v>73516.81</v>
      </c>
      <c r="C517">
        <v>19261.32</v>
      </c>
      <c r="D517">
        <v>66712.25</v>
      </c>
      <c r="E517">
        <v>58112.24</v>
      </c>
      <c r="F517">
        <v>9942.52</v>
      </c>
      <c r="G517" s="1">
        <f t="shared" si="116"/>
        <v>43784</v>
      </c>
      <c r="H517">
        <f t="shared" si="117"/>
        <v>1.0062035028131671</v>
      </c>
      <c r="I517">
        <f t="shared" si="118"/>
        <v>1.0287127924967863</v>
      </c>
      <c r="J517">
        <f t="shared" si="119"/>
        <v>0.9894061034702053</v>
      </c>
      <c r="K517">
        <f t="shared" si="120"/>
        <v>0.99959422614246662</v>
      </c>
      <c r="L517">
        <f t="shared" si="121"/>
        <v>1.0009634599992951</v>
      </c>
      <c r="M517" s="8">
        <f t="shared" si="122"/>
        <v>1.0049760169843842</v>
      </c>
      <c r="N517" s="10">
        <f t="shared" si="123"/>
        <v>4.9636775291663866E-3</v>
      </c>
      <c r="O517" s="8">
        <f t="shared" si="109"/>
        <v>2.1671029391106648E-2</v>
      </c>
      <c r="P517" s="10">
        <f t="shared" si="110"/>
        <v>-2.6468896862109344E-2</v>
      </c>
      <c r="Q517" s="8">
        <f t="shared" si="111"/>
        <v>0</v>
      </c>
      <c r="T517" s="8">
        <f t="shared" si="115"/>
        <v>2.1678322653261275E-2</v>
      </c>
      <c r="U517" s="8">
        <f>NORMSINV($T$590)*T517</f>
        <v>2.7781888334667968E-2</v>
      </c>
      <c r="V517" s="8">
        <f t="shared" si="112"/>
        <v>0.97221811166533201</v>
      </c>
      <c r="W517" s="8">
        <f t="shared" si="113"/>
        <v>0</v>
      </c>
      <c r="Z517">
        <f t="shared" si="124"/>
        <v>4.9636775291663866E-3</v>
      </c>
      <c r="AA517">
        <f>PERCENTILE(M317:M516,1-$AD$591)</f>
        <v>0.94789417885993887</v>
      </c>
      <c r="AB517">
        <f t="shared" si="114"/>
        <v>0</v>
      </c>
      <c r="AE517">
        <f t="shared" si="125"/>
        <v>1.0049760169843842</v>
      </c>
    </row>
    <row r="518" spans="1:31" x14ac:dyDescent="0.25">
      <c r="A518" s="1">
        <v>43791</v>
      </c>
      <c r="B518">
        <v>71839.81</v>
      </c>
      <c r="C518">
        <v>18804.93</v>
      </c>
      <c r="D518">
        <v>65156.05</v>
      </c>
      <c r="E518">
        <v>57911.75</v>
      </c>
      <c r="F518">
        <v>10052.629999999999</v>
      </c>
      <c r="G518" s="1">
        <f t="shared" si="116"/>
        <v>43791</v>
      </c>
      <c r="H518">
        <f t="shared" si="117"/>
        <v>0.97718889054081648</v>
      </c>
      <c r="I518">
        <f t="shared" si="118"/>
        <v>0.9763053622493163</v>
      </c>
      <c r="J518">
        <f t="shared" si="119"/>
        <v>0.97667294987052611</v>
      </c>
      <c r="K518">
        <f t="shared" si="120"/>
        <v>0.99654995229920584</v>
      </c>
      <c r="L518">
        <f t="shared" si="121"/>
        <v>1.0110746571291784</v>
      </c>
      <c r="M518" s="8">
        <f t="shared" si="122"/>
        <v>0.98755836241780859</v>
      </c>
      <c r="N518" s="10">
        <f t="shared" si="123"/>
        <v>-1.2519682770675224E-2</v>
      </c>
      <c r="O518" s="8">
        <f t="shared" si="109"/>
        <v>2.163166685536631E-2</v>
      </c>
      <c r="P518" s="10">
        <f t="shared" si="110"/>
        <v>-2.6417599490843182E-2</v>
      </c>
      <c r="Q518" s="8">
        <f t="shared" si="111"/>
        <v>0</v>
      </c>
      <c r="T518" s="8">
        <f t="shared" si="115"/>
        <v>2.1638335031234496E-2</v>
      </c>
      <c r="U518" s="8">
        <f>NORMSINV($T$590)*T518</f>
        <v>2.7730642135057142E-2</v>
      </c>
      <c r="V518" s="8">
        <f t="shared" si="112"/>
        <v>0.97226935786494284</v>
      </c>
      <c r="W518" s="8">
        <f t="shared" si="113"/>
        <v>0</v>
      </c>
      <c r="Z518">
        <f t="shared" si="124"/>
        <v>-1.2519682770675224E-2</v>
      </c>
      <c r="AA518">
        <f>PERCENTILE(M318:M517,1-$AD$591)</f>
        <v>0.94789417885993887</v>
      </c>
      <c r="AB518">
        <f t="shared" si="114"/>
        <v>0</v>
      </c>
      <c r="AE518">
        <f t="shared" si="125"/>
        <v>0.98755836241780859</v>
      </c>
    </row>
    <row r="519" spans="1:31" x14ac:dyDescent="0.25">
      <c r="A519" s="1">
        <v>43798</v>
      </c>
      <c r="B519">
        <v>73843.19</v>
      </c>
      <c r="C519">
        <v>19106.62</v>
      </c>
      <c r="D519">
        <v>65997.88</v>
      </c>
      <c r="E519">
        <v>56184.02</v>
      </c>
      <c r="F519">
        <v>10113.66</v>
      </c>
      <c r="G519" s="1">
        <f t="shared" si="116"/>
        <v>43798</v>
      </c>
      <c r="H519">
        <f t="shared" si="117"/>
        <v>1.0278867664043099</v>
      </c>
      <c r="I519">
        <f t="shared" si="118"/>
        <v>1.016043133369813</v>
      </c>
      <c r="J519">
        <f t="shared" si="119"/>
        <v>1.0129202123210355</v>
      </c>
      <c r="K519">
        <f t="shared" si="120"/>
        <v>0.97016615799039052</v>
      </c>
      <c r="L519">
        <f t="shared" si="121"/>
        <v>1.0060710480739867</v>
      </c>
      <c r="M519" s="8">
        <f t="shared" si="122"/>
        <v>1.0066174636319072</v>
      </c>
      <c r="N519" s="10">
        <f t="shared" si="123"/>
        <v>6.5956643372927894E-3</v>
      </c>
      <c r="O519" s="8">
        <f t="shared" si="109"/>
        <v>2.1192620379286504E-2</v>
      </c>
      <c r="P519" s="10">
        <f t="shared" si="110"/>
        <v>-2.5845537865875765E-2</v>
      </c>
      <c r="Q519" s="8">
        <f t="shared" si="111"/>
        <v>0</v>
      </c>
      <c r="T519" s="8">
        <f t="shared" si="115"/>
        <v>2.1168374469369439E-2</v>
      </c>
      <c r="U519" s="8">
        <f>NORMSINV($T$590)*T519</f>
        <v>2.7128363441254758E-2</v>
      </c>
      <c r="V519" s="8">
        <f t="shared" si="112"/>
        <v>0.9728716365587452</v>
      </c>
      <c r="W519" s="8">
        <f t="shared" si="113"/>
        <v>0</v>
      </c>
      <c r="Z519">
        <f t="shared" si="124"/>
        <v>6.5956643372927894E-3</v>
      </c>
      <c r="AA519">
        <f>PERCENTILE(M319:M518,1-$AD$591)</f>
        <v>0.94789417885993887</v>
      </c>
      <c r="AB519">
        <f t="shared" si="114"/>
        <v>0</v>
      </c>
      <c r="AE519">
        <f t="shared" si="125"/>
        <v>1.0066174636319072</v>
      </c>
    </row>
    <row r="520" spans="1:31" x14ac:dyDescent="0.25">
      <c r="A520" s="1">
        <v>43805</v>
      </c>
      <c r="B520">
        <v>73163.31</v>
      </c>
      <c r="C520">
        <v>19539.8</v>
      </c>
      <c r="D520">
        <v>65487.69</v>
      </c>
      <c r="E520">
        <v>56555.51</v>
      </c>
      <c r="F520">
        <v>9999.9699999999993</v>
      </c>
      <c r="G520" s="1">
        <f t="shared" si="116"/>
        <v>43805</v>
      </c>
      <c r="H520">
        <f t="shared" si="117"/>
        <v>0.99079292213676029</v>
      </c>
      <c r="I520">
        <f t="shared" si="118"/>
        <v>1.0226717232037901</v>
      </c>
      <c r="J520">
        <f t="shared" si="119"/>
        <v>0.99226960017503585</v>
      </c>
      <c r="K520">
        <f t="shared" si="120"/>
        <v>1.0066120224220341</v>
      </c>
      <c r="L520">
        <f t="shared" si="121"/>
        <v>0.98875876784467731</v>
      </c>
      <c r="M520" s="8">
        <f t="shared" si="122"/>
        <v>1.0002210071564597</v>
      </c>
      <c r="N520" s="10">
        <f t="shared" si="123"/>
        <v>2.2098273797577751E-4</v>
      </c>
      <c r="O520" s="8">
        <f t="shared" si="109"/>
        <v>2.1129279182907145E-2</v>
      </c>
      <c r="P520" s="10">
        <f t="shared" si="110"/>
        <v>-2.5763022496616668E-2</v>
      </c>
      <c r="Q520" s="8">
        <f t="shared" si="111"/>
        <v>0</v>
      </c>
      <c r="T520" s="8">
        <f t="shared" si="115"/>
        <v>2.1104062262133128E-2</v>
      </c>
      <c r="U520" s="8">
        <f>NORMSINV($T$590)*T520</f>
        <v>2.7045944031387433E-2</v>
      </c>
      <c r="V520" s="8">
        <f t="shared" si="112"/>
        <v>0.97295405596861262</v>
      </c>
      <c r="W520" s="8">
        <f t="shared" si="113"/>
        <v>0</v>
      </c>
      <c r="Z520">
        <f t="shared" si="124"/>
        <v>2.2098273797577751E-4</v>
      </c>
      <c r="AA520">
        <f>PERCENTILE(M320:M519,1-$AD$591)</f>
        <v>0.94789417885993887</v>
      </c>
      <c r="AB520">
        <f t="shared" si="114"/>
        <v>0</v>
      </c>
      <c r="AE520">
        <f t="shared" si="125"/>
        <v>1.0002210071564597</v>
      </c>
    </row>
    <row r="521" spans="1:31" x14ac:dyDescent="0.25">
      <c r="A521" s="1">
        <v>43812</v>
      </c>
      <c r="B521">
        <v>73609.94</v>
      </c>
      <c r="C521">
        <v>20100.63</v>
      </c>
      <c r="D521">
        <v>65385.67</v>
      </c>
      <c r="E521">
        <v>56396.31</v>
      </c>
      <c r="F521">
        <v>10668.95</v>
      </c>
      <c r="G521" s="1">
        <f t="shared" si="116"/>
        <v>43812</v>
      </c>
      <c r="H521">
        <f t="shared" si="117"/>
        <v>1.0061045625191096</v>
      </c>
      <c r="I521">
        <f t="shared" si="118"/>
        <v>1.0287019314424919</v>
      </c>
      <c r="J521">
        <f t="shared" si="119"/>
        <v>0.99844214996742131</v>
      </c>
      <c r="K521">
        <f t="shared" si="120"/>
        <v>0.99718506649484717</v>
      </c>
      <c r="L521">
        <f t="shared" si="121"/>
        <v>1.0668982006946022</v>
      </c>
      <c r="M521" s="8">
        <f t="shared" si="122"/>
        <v>1.0194663822236945</v>
      </c>
      <c r="N521" s="10">
        <f t="shared" si="123"/>
        <v>1.9279335720369949E-2</v>
      </c>
      <c r="O521" s="8">
        <f t="shared" si="109"/>
        <v>2.0964982301690884E-2</v>
      </c>
      <c r="P521" s="10">
        <f t="shared" si="110"/>
        <v>-2.5549009593340364E-2</v>
      </c>
      <c r="Q521" s="8">
        <f t="shared" si="111"/>
        <v>0</v>
      </c>
      <c r="T521" s="8">
        <f t="shared" si="115"/>
        <v>2.0942705775974037E-2</v>
      </c>
      <c r="U521" s="8">
        <f>NORMSINV($T$590)*T521</f>
        <v>2.6839157373939476E-2</v>
      </c>
      <c r="V521" s="8">
        <f t="shared" si="112"/>
        <v>0.97316084262606051</v>
      </c>
      <c r="W521" s="8">
        <f t="shared" si="113"/>
        <v>0</v>
      </c>
      <c r="Z521">
        <f t="shared" si="124"/>
        <v>1.9279335720369949E-2</v>
      </c>
      <c r="AA521">
        <f>PERCENTILE(M321:M520,1-$AD$591)</f>
        <v>0.94789417885993887</v>
      </c>
      <c r="AB521">
        <f t="shared" si="114"/>
        <v>0</v>
      </c>
      <c r="AE521">
        <f t="shared" si="125"/>
        <v>1.0194663822236945</v>
      </c>
    </row>
    <row r="522" spans="1:31" x14ac:dyDescent="0.25">
      <c r="A522" s="1">
        <v>43819</v>
      </c>
      <c r="B522">
        <v>74831.25</v>
      </c>
      <c r="C522">
        <v>20468.07</v>
      </c>
      <c r="D522">
        <v>67528.56</v>
      </c>
      <c r="E522">
        <v>57870.49</v>
      </c>
      <c r="F522">
        <v>10873.59</v>
      </c>
      <c r="G522" s="1">
        <f t="shared" si="116"/>
        <v>43819</v>
      </c>
      <c r="H522">
        <f t="shared" si="117"/>
        <v>1.0165916450957575</v>
      </c>
      <c r="I522">
        <f t="shared" si="118"/>
        <v>1.0182800240589474</v>
      </c>
      <c r="J522">
        <f t="shared" si="119"/>
        <v>1.0327730831541528</v>
      </c>
      <c r="K522">
        <f t="shared" si="120"/>
        <v>1.0261396534631433</v>
      </c>
      <c r="L522">
        <f t="shared" si="121"/>
        <v>1.0191808940898588</v>
      </c>
      <c r="M522" s="8">
        <f t="shared" si="122"/>
        <v>1.022593059972372</v>
      </c>
      <c r="N522" s="10">
        <f t="shared" si="123"/>
        <v>2.2341616991379817E-2</v>
      </c>
      <c r="O522" s="8">
        <f t="shared" si="109"/>
        <v>2.0704077027934045E-2</v>
      </c>
      <c r="P522" s="10">
        <f t="shared" si="110"/>
        <v>-2.5209210192632652E-2</v>
      </c>
      <c r="Q522" s="8">
        <f t="shared" si="111"/>
        <v>0</v>
      </c>
      <c r="T522" s="8">
        <f t="shared" si="115"/>
        <v>2.0690556681938352E-2</v>
      </c>
      <c r="U522" s="8">
        <f>NORMSINV($T$590)*T522</f>
        <v>2.6516015307727393E-2</v>
      </c>
      <c r="V522" s="8">
        <f t="shared" si="112"/>
        <v>0.9734839846922726</v>
      </c>
      <c r="W522" s="8">
        <f t="shared" si="113"/>
        <v>0</v>
      </c>
      <c r="Z522">
        <f t="shared" si="124"/>
        <v>2.2341616991379817E-2</v>
      </c>
      <c r="AA522">
        <f>PERCENTILE(M322:M521,1-$AD$591)</f>
        <v>0.94789417885993887</v>
      </c>
      <c r="AB522">
        <f t="shared" si="114"/>
        <v>0</v>
      </c>
      <c r="AE522">
        <f t="shared" si="125"/>
        <v>1.022593059972372</v>
      </c>
    </row>
    <row r="523" spans="1:31" x14ac:dyDescent="0.25">
      <c r="A523" s="1">
        <v>43826</v>
      </c>
      <c r="B523">
        <v>76125.56</v>
      </c>
      <c r="C523">
        <v>20645.97</v>
      </c>
      <c r="D523">
        <v>67885.75</v>
      </c>
      <c r="E523">
        <v>58129.93</v>
      </c>
      <c r="F523">
        <v>10871.2</v>
      </c>
      <c r="G523" s="1">
        <f t="shared" si="116"/>
        <v>43826</v>
      </c>
      <c r="H523">
        <f t="shared" si="117"/>
        <v>1.0172963835296083</v>
      </c>
      <c r="I523">
        <f t="shared" si="118"/>
        <v>1.0086915864563684</v>
      </c>
      <c r="J523">
        <f t="shared" si="119"/>
        <v>1.0052894656720062</v>
      </c>
      <c r="K523">
        <f t="shared" si="120"/>
        <v>1.004483113932507</v>
      </c>
      <c r="L523">
        <f t="shared" si="121"/>
        <v>0.9997802013870305</v>
      </c>
      <c r="M523" s="8">
        <f t="shared" si="122"/>
        <v>1.0071081501955041</v>
      </c>
      <c r="N523" s="10">
        <f t="shared" si="123"/>
        <v>7.083006376286804E-3</v>
      </c>
      <c r="O523" s="8">
        <f t="shared" ref="O523:O585" si="126">_xlfn.STDEV.S(N323:N522)</f>
        <v>2.0498357769649488E-2</v>
      </c>
      <c r="P523" s="10">
        <f t="shared" ref="P523:P585" si="127">-(NORMSINV($N$591)*O523-($N$587-0.5*((O523*SQRT(52))^2))*1/52)</f>
        <v>-2.4941332287952363E-2</v>
      </c>
      <c r="Q523" s="8">
        <f t="shared" ref="Q523:Q585" si="128">IF(N523&lt;P523,1,0)</f>
        <v>0</v>
      </c>
      <c r="T523" s="8">
        <f t="shared" si="115"/>
        <v>2.0473685505213689E-2</v>
      </c>
      <c r="U523" s="8">
        <f>NORMSINV($T$590)*T523</f>
        <v>2.6238083711674399E-2</v>
      </c>
      <c r="V523" s="8">
        <f t="shared" ref="V523:V585" si="129">1-U523</f>
        <v>0.97376191628832565</v>
      </c>
      <c r="W523" s="8">
        <f t="shared" ref="W523:W585" si="130">IF(M523&lt;V523,1,0)</f>
        <v>0</v>
      </c>
      <c r="Z523">
        <f t="shared" si="124"/>
        <v>7.083006376286804E-3</v>
      </c>
      <c r="AA523">
        <f>PERCENTILE(M323:M522,1-$AD$591)</f>
        <v>0.94789417885993887</v>
      </c>
      <c r="AB523">
        <f t="shared" ref="AB523:AB585" si="131">IF(M523&lt;AA523,1,0)</f>
        <v>0</v>
      </c>
      <c r="AE523">
        <f t="shared" si="125"/>
        <v>1.0071081501955041</v>
      </c>
    </row>
    <row r="524" spans="1:31" x14ac:dyDescent="0.25">
      <c r="A524" s="1">
        <v>43833</v>
      </c>
      <c r="B524">
        <v>76399</v>
      </c>
      <c r="C524">
        <v>20727.2</v>
      </c>
      <c r="D524">
        <v>67324.5</v>
      </c>
      <c r="E524">
        <v>59415.43</v>
      </c>
      <c r="F524">
        <v>10864.02</v>
      </c>
      <c r="G524" s="1">
        <f t="shared" si="116"/>
        <v>43833</v>
      </c>
      <c r="H524">
        <f t="shared" si="117"/>
        <v>1.003591960440094</v>
      </c>
      <c r="I524">
        <f t="shared" si="118"/>
        <v>1.0039344240062347</v>
      </c>
      <c r="J524">
        <f t="shared" si="119"/>
        <v>0.99173243280069823</v>
      </c>
      <c r="K524">
        <f t="shared" si="120"/>
        <v>1.0221142533631127</v>
      </c>
      <c r="L524">
        <f t="shared" si="121"/>
        <v>0.99933953933328423</v>
      </c>
      <c r="M524" s="8">
        <f t="shared" si="122"/>
        <v>1.0041425219886848</v>
      </c>
      <c r="N524" s="10">
        <f t="shared" si="123"/>
        <v>4.1339653669942066E-3</v>
      </c>
      <c r="O524" s="8">
        <f t="shared" si="126"/>
        <v>2.0439853595022761E-2</v>
      </c>
      <c r="P524" s="10">
        <f t="shared" si="127"/>
        <v>-2.4865158643235297E-2</v>
      </c>
      <c r="Q524" s="8">
        <f t="shared" si="128"/>
        <v>0</v>
      </c>
      <c r="T524" s="8">
        <f t="shared" si="115"/>
        <v>2.0414291665377012E-2</v>
      </c>
      <c r="U524" s="8">
        <f>NORMSINV($T$590)*T524</f>
        <v>2.6161967443248002E-2</v>
      </c>
      <c r="V524" s="8">
        <f t="shared" si="129"/>
        <v>0.97383803255675194</v>
      </c>
      <c r="W524" s="8">
        <f t="shared" si="130"/>
        <v>0</v>
      </c>
      <c r="Z524">
        <f t="shared" si="124"/>
        <v>4.1339653669942066E-3</v>
      </c>
      <c r="AA524">
        <f>PERCENTILE(M324:M523,1-$AD$591)</f>
        <v>0.94789417885993887</v>
      </c>
      <c r="AB524">
        <f t="shared" si="131"/>
        <v>0</v>
      </c>
      <c r="AE524">
        <f t="shared" si="125"/>
        <v>1.0041425219886848</v>
      </c>
    </row>
    <row r="525" spans="1:31" x14ac:dyDescent="0.25">
      <c r="A525" s="1">
        <v>43840</v>
      </c>
      <c r="B525">
        <v>77228.44</v>
      </c>
      <c r="C525">
        <v>20777.48</v>
      </c>
      <c r="D525">
        <v>67324.5</v>
      </c>
      <c r="E525">
        <v>59481.98</v>
      </c>
      <c r="F525">
        <v>11096.18</v>
      </c>
      <c r="G525" s="1">
        <f t="shared" si="116"/>
        <v>43840</v>
      </c>
      <c r="H525">
        <f t="shared" si="117"/>
        <v>1.0108566866058457</v>
      </c>
      <c r="I525">
        <f t="shared" si="118"/>
        <v>1.002425797985256</v>
      </c>
      <c r="J525">
        <f t="shared" si="119"/>
        <v>1</v>
      </c>
      <c r="K525">
        <f t="shared" si="120"/>
        <v>1.0011200794137147</v>
      </c>
      <c r="L525">
        <f t="shared" si="121"/>
        <v>1.021369621926322</v>
      </c>
      <c r="M525" s="8">
        <f t="shared" si="122"/>
        <v>1.0071544371862278</v>
      </c>
      <c r="N525" s="10">
        <f t="shared" si="123"/>
        <v>7.1289656181669154E-3</v>
      </c>
      <c r="O525" s="8">
        <f t="shared" si="126"/>
        <v>2.0429805447982931E-2</v>
      </c>
      <c r="P525" s="10">
        <f t="shared" si="127"/>
        <v>-2.4852076092493812E-2</v>
      </c>
      <c r="Q525" s="8">
        <f t="shared" si="128"/>
        <v>0</v>
      </c>
      <c r="T525" s="8">
        <f t="shared" ref="T525:T585" si="132">_xlfn.STDEV.S(M325:M524)</f>
        <v>2.0404512176409616E-2</v>
      </c>
      <c r="U525" s="8">
        <f>NORMSINV($T$590)*T525</f>
        <v>2.6149434523851607E-2</v>
      </c>
      <c r="V525" s="8">
        <f t="shared" si="129"/>
        <v>0.97385056547614834</v>
      </c>
      <c r="W525" s="8">
        <f t="shared" si="130"/>
        <v>0</v>
      </c>
      <c r="Z525">
        <f t="shared" si="124"/>
        <v>7.1289656181669154E-3</v>
      </c>
      <c r="AA525">
        <f>PERCENTILE(M325:M524,1-$AD$591)</f>
        <v>0.94789417885993887</v>
      </c>
      <c r="AB525">
        <f t="shared" si="131"/>
        <v>0</v>
      </c>
      <c r="AE525">
        <f t="shared" si="125"/>
        <v>1.0071544371862278</v>
      </c>
    </row>
    <row r="526" spans="1:31" x14ac:dyDescent="0.25">
      <c r="A526" s="1">
        <v>43847</v>
      </c>
      <c r="B526">
        <v>80035.75</v>
      </c>
      <c r="C526">
        <v>20955.39</v>
      </c>
      <c r="D526">
        <v>70232.81</v>
      </c>
      <c r="E526">
        <v>57952.66</v>
      </c>
      <c r="F526">
        <v>11032.75</v>
      </c>
      <c r="G526" s="1">
        <f t="shared" si="116"/>
        <v>43847</v>
      </c>
      <c r="H526">
        <f t="shared" si="117"/>
        <v>1.0363507277888819</v>
      </c>
      <c r="I526">
        <f t="shared" si="118"/>
        <v>1.0085626360848381</v>
      </c>
      <c r="J526">
        <f t="shared" si="119"/>
        <v>1.0431983898877824</v>
      </c>
      <c r="K526">
        <f t="shared" si="120"/>
        <v>0.97428935620502211</v>
      </c>
      <c r="L526">
        <f t="shared" si="121"/>
        <v>0.99428361832630685</v>
      </c>
      <c r="M526" s="8">
        <f t="shared" si="122"/>
        <v>1.0113369456585664</v>
      </c>
      <c r="N526" s="10">
        <f t="shared" si="123"/>
        <v>1.1273164096182401E-2</v>
      </c>
      <c r="O526" s="8">
        <f t="shared" si="126"/>
        <v>2.0427045642812766E-2</v>
      </c>
      <c r="P526" s="10">
        <f t="shared" si="127"/>
        <v>-2.4848482881382954E-2</v>
      </c>
      <c r="Q526" s="8">
        <f t="shared" si="128"/>
        <v>0</v>
      </c>
      <c r="T526" s="8">
        <f t="shared" si="132"/>
        <v>2.0401835096103209E-2</v>
      </c>
      <c r="U526" s="8">
        <f>NORMSINV($T$590)*T526</f>
        <v>2.6146003707393842E-2</v>
      </c>
      <c r="V526" s="8">
        <f t="shared" si="129"/>
        <v>0.97385399629260616</v>
      </c>
      <c r="W526" s="8">
        <f t="shared" si="130"/>
        <v>0</v>
      </c>
      <c r="Z526">
        <f t="shared" si="124"/>
        <v>1.1273164096182401E-2</v>
      </c>
      <c r="AA526">
        <f>PERCENTILE(M326:M525,1-$AD$591)</f>
        <v>0.94789417885993887</v>
      </c>
      <c r="AB526">
        <f t="shared" si="131"/>
        <v>0</v>
      </c>
      <c r="AE526">
        <f t="shared" si="125"/>
        <v>1.0113369456585664</v>
      </c>
    </row>
    <row r="527" spans="1:31" x14ac:dyDescent="0.25">
      <c r="A527" s="1">
        <v>43854</v>
      </c>
      <c r="B527">
        <v>75888.56</v>
      </c>
      <c r="C527">
        <v>20936.05</v>
      </c>
      <c r="D527">
        <v>69008.25</v>
      </c>
      <c r="E527">
        <v>56614.5</v>
      </c>
      <c r="F527">
        <v>10664.16</v>
      </c>
      <c r="G527" s="1">
        <f t="shared" si="116"/>
        <v>43854</v>
      </c>
      <c r="H527">
        <f t="shared" si="117"/>
        <v>0.94818328059648338</v>
      </c>
      <c r="I527">
        <f t="shared" si="118"/>
        <v>0.99907708708833387</v>
      </c>
      <c r="J527">
        <f t="shared" si="119"/>
        <v>0.98256427444665817</v>
      </c>
      <c r="K527">
        <f t="shared" si="120"/>
        <v>0.97690942917891943</v>
      </c>
      <c r="L527">
        <f t="shared" si="121"/>
        <v>0.96659128503772862</v>
      </c>
      <c r="M527" s="8">
        <f t="shared" si="122"/>
        <v>0.97466507126962465</v>
      </c>
      <c r="N527" s="10">
        <f t="shared" si="123"/>
        <v>-2.5661383646187481E-2</v>
      </c>
      <c r="O527" s="8">
        <f t="shared" si="126"/>
        <v>2.0413483771166419E-2</v>
      </c>
      <c r="P527" s="10">
        <f t="shared" si="127"/>
        <v>-2.4830825706533922E-2</v>
      </c>
      <c r="Q527" s="8">
        <f t="shared" si="128"/>
        <v>1</v>
      </c>
      <c r="T527" s="8">
        <f t="shared" si="132"/>
        <v>2.0387425988179369E-2</v>
      </c>
      <c r="U527" s="8">
        <f>NORMSINV($T$590)*T527</f>
        <v>2.6127537692575947E-2</v>
      </c>
      <c r="V527" s="8">
        <f t="shared" si="129"/>
        <v>0.97387246230742408</v>
      </c>
      <c r="W527" s="8">
        <f t="shared" si="130"/>
        <v>0</v>
      </c>
      <c r="Z527">
        <f t="shared" si="124"/>
        <v>-2.5661383646187481E-2</v>
      </c>
      <c r="AA527">
        <f>PERCENTILE(M327:M526,1-$AD$591)</f>
        <v>0.94789417885993887</v>
      </c>
      <c r="AB527">
        <f t="shared" si="131"/>
        <v>0</v>
      </c>
      <c r="AE527">
        <f t="shared" si="125"/>
        <v>0.97466507126962465</v>
      </c>
    </row>
    <row r="528" spans="1:31" x14ac:dyDescent="0.25">
      <c r="A528" s="1">
        <v>43861</v>
      </c>
      <c r="B528">
        <v>72060.44</v>
      </c>
      <c r="C528">
        <v>19667.439999999999</v>
      </c>
      <c r="D528">
        <v>64263.16</v>
      </c>
      <c r="E528">
        <v>52743.43</v>
      </c>
      <c r="F528">
        <v>10405.66</v>
      </c>
      <c r="G528" s="1">
        <f t="shared" si="116"/>
        <v>43861</v>
      </c>
      <c r="H528">
        <f t="shared" si="117"/>
        <v>0.94955603321501958</v>
      </c>
      <c r="I528">
        <f t="shared" si="118"/>
        <v>0.93940547524485274</v>
      </c>
      <c r="J528">
        <f t="shared" si="119"/>
        <v>0.93123880115783264</v>
      </c>
      <c r="K528">
        <f t="shared" si="120"/>
        <v>0.93162405390845104</v>
      </c>
      <c r="L528">
        <f t="shared" si="121"/>
        <v>0.97575992858321703</v>
      </c>
      <c r="M528" s="8">
        <f t="shared" si="122"/>
        <v>0.94551685842187461</v>
      </c>
      <c r="N528" s="10">
        <f t="shared" si="123"/>
        <v>-5.6023560876663298E-2</v>
      </c>
      <c r="O528" s="8">
        <f t="shared" si="126"/>
        <v>2.0410990559371782E-2</v>
      </c>
      <c r="P528" s="10">
        <f t="shared" si="127"/>
        <v>-2.4827579635024813E-2</v>
      </c>
      <c r="Q528" s="8">
        <f t="shared" si="128"/>
        <v>1</v>
      </c>
      <c r="T528" s="8">
        <f t="shared" si="132"/>
        <v>2.0385002738248337E-2</v>
      </c>
      <c r="U528" s="8">
        <f>NORMSINV($T$590)*T528</f>
        <v>2.6124432172833126E-2</v>
      </c>
      <c r="V528" s="8">
        <f t="shared" si="129"/>
        <v>0.97387556782716689</v>
      </c>
      <c r="W528" s="8">
        <f t="shared" si="130"/>
        <v>1</v>
      </c>
      <c r="Z528">
        <f t="shared" si="124"/>
        <v>-5.6023560876663298E-2</v>
      </c>
      <c r="AA528">
        <f>PERCENTILE(M328:M527,1-$AD$591)</f>
        <v>0.94789417885993887</v>
      </c>
      <c r="AB528">
        <f t="shared" si="131"/>
        <v>1</v>
      </c>
      <c r="AE528">
        <f t="shared" si="125"/>
        <v>0.94551685842187461</v>
      </c>
    </row>
    <row r="529" spans="1:31" x14ac:dyDescent="0.25">
      <c r="A529" s="1">
        <v>43868</v>
      </c>
      <c r="B529">
        <v>75460.19</v>
      </c>
      <c r="C529">
        <v>21547.16</v>
      </c>
      <c r="D529">
        <v>69059.25</v>
      </c>
      <c r="E529">
        <v>54075.6</v>
      </c>
      <c r="F529">
        <v>11199.1</v>
      </c>
      <c r="G529" s="1">
        <f t="shared" si="116"/>
        <v>43868</v>
      </c>
      <c r="H529">
        <f t="shared" si="117"/>
        <v>1.0471791457282249</v>
      </c>
      <c r="I529">
        <f t="shared" si="118"/>
        <v>1.0955752248386166</v>
      </c>
      <c r="J529">
        <f t="shared" si="119"/>
        <v>1.0746320286770834</v>
      </c>
      <c r="K529">
        <f t="shared" si="120"/>
        <v>1.0252575534052297</v>
      </c>
      <c r="L529">
        <f t="shared" si="121"/>
        <v>1.0762508096555146</v>
      </c>
      <c r="M529" s="8">
        <f t="shared" si="122"/>
        <v>1.0637789524609338</v>
      </c>
      <c r="N529" s="10">
        <f t="shared" si="123"/>
        <v>6.1827617889640724E-2</v>
      </c>
      <c r="O529" s="8">
        <f t="shared" si="126"/>
        <v>2.0845270151299854E-2</v>
      </c>
      <c r="P529" s="10">
        <f t="shared" si="127"/>
        <v>-2.5393089701977258E-2</v>
      </c>
      <c r="Q529" s="8">
        <f t="shared" si="128"/>
        <v>0</v>
      </c>
      <c r="T529" s="8">
        <f t="shared" si="132"/>
        <v>2.0800812775161277E-2</v>
      </c>
      <c r="U529" s="8">
        <f>NORMSINV($T$590)*T529</f>
        <v>2.6657314176608063E-2</v>
      </c>
      <c r="V529" s="8">
        <f t="shared" si="129"/>
        <v>0.9733426858233919</v>
      </c>
      <c r="W529" s="8">
        <f t="shared" si="130"/>
        <v>0</v>
      </c>
      <c r="Z529">
        <f t="shared" si="124"/>
        <v>6.1827617889640724E-2</v>
      </c>
      <c r="AA529">
        <f>PERCENTILE(M329:M528,1-$AD$591)</f>
        <v>0.9454768880238652</v>
      </c>
      <c r="AB529">
        <f t="shared" si="131"/>
        <v>0</v>
      </c>
      <c r="AE529">
        <f t="shared" si="125"/>
        <v>1.0637789524609338</v>
      </c>
    </row>
    <row r="530" spans="1:31" x14ac:dyDescent="0.25">
      <c r="A530" s="1">
        <v>43875</v>
      </c>
      <c r="B530">
        <v>75642.44</v>
      </c>
      <c r="C530">
        <v>22661.06</v>
      </c>
      <c r="D530">
        <v>68421.5</v>
      </c>
      <c r="E530">
        <v>54063.66</v>
      </c>
      <c r="F530">
        <v>11038.74</v>
      </c>
      <c r="G530" s="1">
        <f t="shared" si="116"/>
        <v>43875</v>
      </c>
      <c r="H530">
        <f t="shared" si="117"/>
        <v>1.0024151807728021</v>
      </c>
      <c r="I530">
        <f t="shared" si="118"/>
        <v>1.0516959079526027</v>
      </c>
      <c r="J530">
        <f t="shared" si="119"/>
        <v>0.99076517627978877</v>
      </c>
      <c r="K530">
        <f t="shared" si="120"/>
        <v>0.99977919801167259</v>
      </c>
      <c r="L530">
        <f t="shared" si="121"/>
        <v>0.98568099222258931</v>
      </c>
      <c r="M530" s="8">
        <f t="shared" si="122"/>
        <v>1.0060672910478912</v>
      </c>
      <c r="N530" s="10">
        <f t="shared" si="123"/>
        <v>6.0489591501639572E-3</v>
      </c>
      <c r="O530" s="8">
        <f t="shared" si="126"/>
        <v>2.123467347155673E-2</v>
      </c>
      <c r="P530" s="10">
        <f t="shared" si="127"/>
        <v>-2.5900323171562208E-2</v>
      </c>
      <c r="Q530" s="8">
        <f t="shared" si="128"/>
        <v>0</v>
      </c>
      <c r="T530" s="8">
        <f t="shared" si="132"/>
        <v>2.1215436408328642E-2</v>
      </c>
      <c r="U530" s="8">
        <f>NORMSINV($T$590)*T530</f>
        <v>2.718867574280549E-2</v>
      </c>
      <c r="V530" s="8">
        <f t="shared" si="129"/>
        <v>0.97281132425719452</v>
      </c>
      <c r="W530" s="8">
        <f t="shared" si="130"/>
        <v>0</v>
      </c>
      <c r="Z530">
        <f t="shared" si="124"/>
        <v>6.0489591501639572E-3</v>
      </c>
      <c r="AA530">
        <f>PERCENTILE(M330:M529,1-$AD$591)</f>
        <v>0.9454768880238652</v>
      </c>
      <c r="AB530">
        <f t="shared" si="131"/>
        <v>0</v>
      </c>
      <c r="AE530">
        <f t="shared" si="125"/>
        <v>1.0060672910478912</v>
      </c>
    </row>
    <row r="531" spans="1:31" x14ac:dyDescent="0.25">
      <c r="A531" s="1">
        <v>43882</v>
      </c>
      <c r="B531">
        <v>73737.5</v>
      </c>
      <c r="C531">
        <v>22046.09</v>
      </c>
      <c r="D531">
        <v>67860.25</v>
      </c>
      <c r="E531">
        <v>52922.64</v>
      </c>
      <c r="F531">
        <v>11169.18</v>
      </c>
      <c r="G531" s="1">
        <f t="shared" si="116"/>
        <v>43882</v>
      </c>
      <c r="H531">
        <f t="shared" si="117"/>
        <v>0.9748165183460501</v>
      </c>
      <c r="I531">
        <f t="shared" si="118"/>
        <v>0.97286225798793169</v>
      </c>
      <c r="J531">
        <f t="shared" si="119"/>
        <v>0.99179716901851023</v>
      </c>
      <c r="K531">
        <f t="shared" si="120"/>
        <v>0.97889488059077012</v>
      </c>
      <c r="L531">
        <f t="shared" si="121"/>
        <v>1.011816566021122</v>
      </c>
      <c r="M531" s="8">
        <f t="shared" si="122"/>
        <v>0.98603747839287692</v>
      </c>
      <c r="N531" s="10">
        <f t="shared" si="123"/>
        <v>-1.4060914561440797E-2</v>
      </c>
      <c r="O531" s="8">
        <f t="shared" si="126"/>
        <v>2.11240032088141E-2</v>
      </c>
      <c r="P531" s="10">
        <f t="shared" si="127"/>
        <v>-2.5756149600146334E-2</v>
      </c>
      <c r="Q531" s="8">
        <f t="shared" si="128"/>
        <v>0</v>
      </c>
      <c r="T531" s="8">
        <f t="shared" si="132"/>
        <v>2.1101854895699698E-2</v>
      </c>
      <c r="U531" s="8">
        <f>NORMSINV($T$590)*T531</f>
        <v>2.7043115177478944E-2</v>
      </c>
      <c r="V531" s="8">
        <f t="shared" si="129"/>
        <v>0.97295688482252107</v>
      </c>
      <c r="W531" s="8">
        <f t="shared" si="130"/>
        <v>0</v>
      </c>
      <c r="Z531">
        <f t="shared" si="124"/>
        <v>-1.4060914561440797E-2</v>
      </c>
      <c r="AA531">
        <f>PERCENTILE(M331:M530,1-$AD$591)</f>
        <v>0.9454768880238652</v>
      </c>
      <c r="AB531">
        <f t="shared" si="131"/>
        <v>0</v>
      </c>
      <c r="AE531">
        <f t="shared" si="125"/>
        <v>0.98603747839287692</v>
      </c>
    </row>
    <row r="532" spans="1:31" x14ac:dyDescent="0.25">
      <c r="A532" s="1">
        <v>43889</v>
      </c>
      <c r="B532">
        <v>67603.38</v>
      </c>
      <c r="C532">
        <v>19191.71</v>
      </c>
      <c r="D532">
        <v>61482.42</v>
      </c>
      <c r="E532">
        <v>45855.55</v>
      </c>
      <c r="F532">
        <v>10044.25</v>
      </c>
      <c r="G532" s="1">
        <f t="shared" si="116"/>
        <v>43889</v>
      </c>
      <c r="H532">
        <f t="shared" si="117"/>
        <v>0.91681139176131554</v>
      </c>
      <c r="I532">
        <f t="shared" si="118"/>
        <v>0.8705267011066361</v>
      </c>
      <c r="J532">
        <f t="shared" si="119"/>
        <v>0.90601522982894989</v>
      </c>
      <c r="K532">
        <f t="shared" si="120"/>
        <v>0.86646376673574865</v>
      </c>
      <c r="L532">
        <f t="shared" si="121"/>
        <v>0.89928266891571262</v>
      </c>
      <c r="M532" s="8">
        <f t="shared" si="122"/>
        <v>0.89181995166967254</v>
      </c>
      <c r="N532" s="10">
        <f t="shared" si="123"/>
        <v>-0.11449101468011208</v>
      </c>
      <c r="O532" s="8">
        <f t="shared" si="126"/>
        <v>2.1160304361801118E-2</v>
      </c>
      <c r="P532" s="10">
        <f t="shared" si="127"/>
        <v>-2.5803438884146955E-2</v>
      </c>
      <c r="Q532" s="8">
        <f t="shared" si="128"/>
        <v>1</v>
      </c>
      <c r="T532" s="8">
        <f t="shared" si="132"/>
        <v>2.1138882666589351E-2</v>
      </c>
      <c r="U532" s="8">
        <f>NORMSINV($T$590)*T532</f>
        <v>2.7090568175231203E-2</v>
      </c>
      <c r="V532" s="8">
        <f t="shared" si="129"/>
        <v>0.97290943182476874</v>
      </c>
      <c r="W532" s="8">
        <f t="shared" si="130"/>
        <v>1</v>
      </c>
      <c r="Z532">
        <f t="shared" si="124"/>
        <v>-0.11449101468011208</v>
      </c>
      <c r="AA532">
        <f>PERCENTILE(M332:M531,1-$AD$591)</f>
        <v>0.9454768880238652</v>
      </c>
      <c r="AB532">
        <f t="shared" si="131"/>
        <v>1</v>
      </c>
      <c r="AE532">
        <f t="shared" si="125"/>
        <v>0.89181995166967254</v>
      </c>
    </row>
    <row r="533" spans="1:31" x14ac:dyDescent="0.25">
      <c r="A533" s="1">
        <v>43896</v>
      </c>
      <c r="B533">
        <v>65689.31</v>
      </c>
      <c r="C533">
        <v>19439.240000000002</v>
      </c>
      <c r="D533">
        <v>64722.36</v>
      </c>
      <c r="E533">
        <v>44385.96</v>
      </c>
      <c r="F533">
        <v>10179.48</v>
      </c>
      <c r="G533" s="1">
        <f t="shared" si="116"/>
        <v>43896</v>
      </c>
      <c r="H533">
        <f t="shared" si="117"/>
        <v>0.97168677069105114</v>
      </c>
      <c r="I533">
        <f t="shared" si="118"/>
        <v>1.0128977563750183</v>
      </c>
      <c r="J533">
        <f t="shared" si="119"/>
        <v>1.0526970148540022</v>
      </c>
      <c r="K533">
        <f t="shared" si="120"/>
        <v>0.96795175284125901</v>
      </c>
      <c r="L533">
        <f t="shared" si="121"/>
        <v>1.0134634243472633</v>
      </c>
      <c r="M533" s="8">
        <f t="shared" si="122"/>
        <v>1.0037393438217188</v>
      </c>
      <c r="N533" s="10">
        <f t="shared" si="123"/>
        <v>3.7323698555750597E-3</v>
      </c>
      <c r="O533" s="8">
        <f t="shared" si="126"/>
        <v>2.2648142559894991E-2</v>
      </c>
      <c r="P533" s="10">
        <f t="shared" si="127"/>
        <v>-2.7742770196555851E-2</v>
      </c>
      <c r="Q533" s="8">
        <f t="shared" si="128"/>
        <v>0</v>
      </c>
      <c r="T533" s="8">
        <f t="shared" si="132"/>
        <v>2.2473673330747207E-2</v>
      </c>
      <c r="U533" s="8">
        <f>NORMSINV($T$590)*T533</f>
        <v>2.8801171240557023E-2</v>
      </c>
      <c r="V533" s="8">
        <f t="shared" si="129"/>
        <v>0.97119882875944297</v>
      </c>
      <c r="W533" s="8">
        <f t="shared" si="130"/>
        <v>0</v>
      </c>
      <c r="Z533">
        <f t="shared" si="124"/>
        <v>3.7323698555750597E-3</v>
      </c>
      <c r="AA533">
        <f>PERCENTILE(M333:M532,1-$AD$591)</f>
        <v>0.94149143537576896</v>
      </c>
      <c r="AB533">
        <f t="shared" si="131"/>
        <v>0</v>
      </c>
      <c r="AE533">
        <f t="shared" si="125"/>
        <v>1.0037393438217188</v>
      </c>
    </row>
    <row r="534" spans="1:31" x14ac:dyDescent="0.25">
      <c r="A534" s="1">
        <v>43903</v>
      </c>
      <c r="B534">
        <v>57404.07</v>
      </c>
      <c r="C534">
        <v>16716.36</v>
      </c>
      <c r="D534">
        <v>55104.57</v>
      </c>
      <c r="E534">
        <v>31094.06</v>
      </c>
      <c r="F534">
        <v>8785.2800000000007</v>
      </c>
      <c r="G534" s="1">
        <f t="shared" si="116"/>
        <v>43903</v>
      </c>
      <c r="H534">
        <f t="shared" si="117"/>
        <v>0.87387232412701554</v>
      </c>
      <c r="I534">
        <f t="shared" si="118"/>
        <v>0.85992868033935477</v>
      </c>
      <c r="J534">
        <f t="shared" si="119"/>
        <v>0.85139926912430264</v>
      </c>
      <c r="K534">
        <f t="shared" si="120"/>
        <v>0.70053818820185487</v>
      </c>
      <c r="L534">
        <f t="shared" si="121"/>
        <v>0.86303819055590281</v>
      </c>
      <c r="M534" s="8">
        <f t="shared" si="122"/>
        <v>0.82975533046968608</v>
      </c>
      <c r="N534" s="10">
        <f t="shared" si="123"/>
        <v>-0.18662440421505797</v>
      </c>
      <c r="O534" s="8">
        <f t="shared" si="126"/>
        <v>2.2592656600102328E-2</v>
      </c>
      <c r="P534" s="10">
        <f t="shared" si="127"/>
        <v>-2.7670406963336225E-2</v>
      </c>
      <c r="Q534" s="8">
        <f t="shared" si="128"/>
        <v>1</v>
      </c>
      <c r="T534" s="8">
        <f t="shared" si="132"/>
        <v>2.2417348817993499E-2</v>
      </c>
      <c r="U534" s="8">
        <f>NORMSINV($T$590)*T534</f>
        <v>2.8728988473058971E-2</v>
      </c>
      <c r="V534" s="8">
        <f t="shared" si="129"/>
        <v>0.97127101152694106</v>
      </c>
      <c r="W534" s="8">
        <f t="shared" si="130"/>
        <v>1</v>
      </c>
      <c r="Z534">
        <f t="shared" si="124"/>
        <v>-0.18662440421505797</v>
      </c>
      <c r="AA534">
        <f>PERCENTILE(M334:M533,1-$AD$591)</f>
        <v>0.94149143537576896</v>
      </c>
      <c r="AB534">
        <f t="shared" si="131"/>
        <v>1</v>
      </c>
      <c r="AE534">
        <f t="shared" si="125"/>
        <v>0.82975533046968608</v>
      </c>
    </row>
    <row r="535" spans="1:31" x14ac:dyDescent="0.25">
      <c r="A535" s="1">
        <v>43910</v>
      </c>
      <c r="B535">
        <v>56693.14</v>
      </c>
      <c r="C535">
        <v>16631.27</v>
      </c>
      <c r="D535">
        <v>57910.82</v>
      </c>
      <c r="E535">
        <v>29869.43</v>
      </c>
      <c r="F535">
        <v>8837.93</v>
      </c>
      <c r="G535" s="1">
        <f t="shared" si="116"/>
        <v>43910</v>
      </c>
      <c r="H535">
        <f t="shared" si="117"/>
        <v>0.98761533807620261</v>
      </c>
      <c r="I535">
        <f t="shared" si="118"/>
        <v>0.99490977700887029</v>
      </c>
      <c r="J535">
        <f t="shared" si="119"/>
        <v>1.0509259032417819</v>
      </c>
      <c r="K535">
        <f t="shared" si="120"/>
        <v>0.96061530723231381</v>
      </c>
      <c r="L535">
        <f t="shared" si="121"/>
        <v>1.005992979165149</v>
      </c>
      <c r="M535" s="8">
        <f t="shared" si="122"/>
        <v>1.0000118609448634</v>
      </c>
      <c r="N535" s="10">
        <f t="shared" si="123"/>
        <v>1.186087452293408E-5</v>
      </c>
      <c r="O535" s="8">
        <f t="shared" si="126"/>
        <v>2.6270776406777642E-2</v>
      </c>
      <c r="P535" s="10">
        <f t="shared" si="127"/>
        <v>-3.247396994022396E-2</v>
      </c>
      <c r="Q535" s="8">
        <f t="shared" si="128"/>
        <v>0</v>
      </c>
      <c r="T535" s="8">
        <f t="shared" si="132"/>
        <v>2.5553364619310393E-2</v>
      </c>
      <c r="U535" s="8">
        <f>NORMSINV($T$590)*T535</f>
        <v>3.2747954432809243E-2</v>
      </c>
      <c r="V535" s="8">
        <f t="shared" si="129"/>
        <v>0.9672520455671908</v>
      </c>
      <c r="W535" s="8">
        <f t="shared" si="130"/>
        <v>0</v>
      </c>
      <c r="Z535">
        <f t="shared" si="124"/>
        <v>1.186087452293408E-5</v>
      </c>
      <c r="AA535">
        <f>PERCENTILE(M335:M534,1-$AD$591)</f>
        <v>0.93821287868032022</v>
      </c>
      <c r="AB535">
        <f t="shared" si="131"/>
        <v>0</v>
      </c>
      <c r="AE535">
        <f t="shared" si="125"/>
        <v>1.0000118609448634</v>
      </c>
    </row>
    <row r="536" spans="1:31" x14ac:dyDescent="0.25">
      <c r="A536" s="1">
        <v>43917</v>
      </c>
      <c r="B536">
        <v>62280.41</v>
      </c>
      <c r="C536">
        <v>17752.91</v>
      </c>
      <c r="D536">
        <v>61227.3</v>
      </c>
      <c r="E536">
        <v>38531.56</v>
      </c>
      <c r="F536">
        <v>9214.91</v>
      </c>
      <c r="G536" s="1">
        <f t="shared" si="116"/>
        <v>43917</v>
      </c>
      <c r="H536">
        <f t="shared" si="117"/>
        <v>1.098552840784617</v>
      </c>
      <c r="I536">
        <f t="shared" si="118"/>
        <v>1.0674416325391867</v>
      </c>
      <c r="J536">
        <f t="shared" si="119"/>
        <v>1.0572687452880136</v>
      </c>
      <c r="K536">
        <f t="shared" si="120"/>
        <v>1.2899998426484871</v>
      </c>
      <c r="L536">
        <f t="shared" si="121"/>
        <v>1.0426547845479655</v>
      </c>
      <c r="M536" s="8">
        <f t="shared" si="122"/>
        <v>1.1111835691616538</v>
      </c>
      <c r="N536" s="10">
        <f t="shared" si="123"/>
        <v>0.10542572577708871</v>
      </c>
      <c r="O536" s="8">
        <f t="shared" si="126"/>
        <v>2.6259033847986345E-2</v>
      </c>
      <c r="P536" s="10">
        <f t="shared" si="127"/>
        <v>-3.2458612828428865E-2</v>
      </c>
      <c r="Q536" s="8">
        <f t="shared" si="128"/>
        <v>0</v>
      </c>
      <c r="T536" s="8">
        <f t="shared" si="132"/>
        <v>2.5541996356495306E-2</v>
      </c>
      <c r="U536" s="8">
        <f>NORMSINV($T$590)*T536</f>
        <v>3.2733385417801047E-2</v>
      </c>
      <c r="V536" s="8">
        <f t="shared" si="129"/>
        <v>0.96726661458219898</v>
      </c>
      <c r="W536" s="8">
        <f t="shared" si="130"/>
        <v>0</v>
      </c>
      <c r="Z536">
        <f t="shared" si="124"/>
        <v>0.10542572577708871</v>
      </c>
      <c r="AA536">
        <f>PERCENTILE(M336:M535,1-$AD$591)</f>
        <v>0.93821287868032022</v>
      </c>
      <c r="AB536">
        <f t="shared" si="131"/>
        <v>0</v>
      </c>
      <c r="AE536">
        <f t="shared" si="125"/>
        <v>1.1111835691616538</v>
      </c>
    </row>
    <row r="537" spans="1:31" x14ac:dyDescent="0.25">
      <c r="A537" s="1">
        <v>43924</v>
      </c>
      <c r="B537">
        <v>59254.37</v>
      </c>
      <c r="C537">
        <v>17648.48</v>
      </c>
      <c r="D537">
        <v>60283.39</v>
      </c>
      <c r="E537">
        <v>40872.35</v>
      </c>
      <c r="F537">
        <v>9736.68</v>
      </c>
      <c r="G537" s="1">
        <f t="shared" si="116"/>
        <v>43924</v>
      </c>
      <c r="H537">
        <f t="shared" si="117"/>
        <v>0.95141265126546215</v>
      </c>
      <c r="I537">
        <f t="shared" si="118"/>
        <v>0.99411758410311324</v>
      </c>
      <c r="J537">
        <f t="shared" si="119"/>
        <v>0.98458351095018071</v>
      </c>
      <c r="K537">
        <f t="shared" si="120"/>
        <v>1.0607499410872543</v>
      </c>
      <c r="L537">
        <f t="shared" si="121"/>
        <v>1.056622365275407</v>
      </c>
      <c r="M537" s="8">
        <f t="shared" si="122"/>
        <v>1.0094972105362836</v>
      </c>
      <c r="N537" s="10">
        <f t="shared" si="123"/>
        <v>9.4523955537463757E-3</v>
      </c>
      <c r="O537" s="8">
        <f t="shared" si="126"/>
        <v>2.7181333379347441E-2</v>
      </c>
      <c r="P537" s="10">
        <f t="shared" si="127"/>
        <v>-3.3665231249570493E-2</v>
      </c>
      <c r="Q537" s="8">
        <f t="shared" si="128"/>
        <v>0</v>
      </c>
      <c r="T537" s="8">
        <f t="shared" si="132"/>
        <v>2.6596792697874076E-2</v>
      </c>
      <c r="U537" s="8">
        <f>NORMSINV($T$590)*T537</f>
        <v>3.4085161320425723E-2</v>
      </c>
      <c r="V537" s="8">
        <f t="shared" si="129"/>
        <v>0.96591483867957428</v>
      </c>
      <c r="W537" s="8">
        <f t="shared" si="130"/>
        <v>0</v>
      </c>
      <c r="Z537">
        <f t="shared" si="124"/>
        <v>9.4523955537463757E-3</v>
      </c>
      <c r="AA537">
        <f>PERCENTILE(M337:M536,1-$AD$591)</f>
        <v>0.93821287868032022</v>
      </c>
      <c r="AB537">
        <f t="shared" si="131"/>
        <v>0</v>
      </c>
      <c r="AE537">
        <f t="shared" si="125"/>
        <v>1.0094972105362836</v>
      </c>
    </row>
    <row r="538" spans="1:31" x14ac:dyDescent="0.25">
      <c r="A538" s="1">
        <v>43931</v>
      </c>
      <c r="B538">
        <v>63328.59</v>
      </c>
      <c r="C538">
        <v>19775.73</v>
      </c>
      <c r="D538">
        <v>62451.85</v>
      </c>
      <c r="E538">
        <v>40988.160000000003</v>
      </c>
      <c r="F538">
        <v>9828.84</v>
      </c>
      <c r="G538" s="1">
        <f t="shared" si="116"/>
        <v>43931</v>
      </c>
      <c r="H538">
        <f t="shared" si="117"/>
        <v>1.068758135475915</v>
      </c>
      <c r="I538">
        <f t="shared" si="118"/>
        <v>1.1205344596248517</v>
      </c>
      <c r="J538">
        <f t="shared" si="119"/>
        <v>1.0359711024877665</v>
      </c>
      <c r="K538">
        <f t="shared" si="120"/>
        <v>1.0028334558693104</v>
      </c>
      <c r="L538">
        <f t="shared" si="121"/>
        <v>1.009465238664514</v>
      </c>
      <c r="M538" s="8">
        <f t="shared" si="122"/>
        <v>1.0475124784244716</v>
      </c>
      <c r="N538" s="10">
        <f t="shared" si="123"/>
        <v>4.641828532026275E-2</v>
      </c>
      <c r="O538" s="8">
        <f t="shared" si="126"/>
        <v>2.7167140323706152E-2</v>
      </c>
      <c r="P538" s="10">
        <f t="shared" si="127"/>
        <v>-3.3646656431437896E-2</v>
      </c>
      <c r="Q538" s="8">
        <f t="shared" si="128"/>
        <v>0</v>
      </c>
      <c r="T538" s="8">
        <f t="shared" si="132"/>
        <v>2.6581074412076074E-2</v>
      </c>
      <c r="U538" s="8">
        <f>NORMSINV($T$590)*T538</f>
        <v>3.406501752665362E-2</v>
      </c>
      <c r="V538" s="8">
        <f t="shared" si="129"/>
        <v>0.96593498247334642</v>
      </c>
      <c r="W538" s="8">
        <f t="shared" si="130"/>
        <v>0</v>
      </c>
      <c r="Z538">
        <f t="shared" si="124"/>
        <v>4.641828532026275E-2</v>
      </c>
      <c r="AA538">
        <f>PERCENTILE(M338:M537,1-$AD$591)</f>
        <v>0.93821287868032022</v>
      </c>
      <c r="AB538">
        <f t="shared" si="131"/>
        <v>0</v>
      </c>
      <c r="AE538">
        <f t="shared" si="125"/>
        <v>1.0475124784244716</v>
      </c>
    </row>
    <row r="539" spans="1:31" x14ac:dyDescent="0.25">
      <c r="A539" s="1">
        <v>43938</v>
      </c>
      <c r="B539">
        <v>65260.91</v>
      </c>
      <c r="C539">
        <v>21005.68</v>
      </c>
      <c r="D539">
        <v>63166.17</v>
      </c>
      <c r="E539">
        <v>37812.720000000001</v>
      </c>
      <c r="F539">
        <v>10360.19</v>
      </c>
      <c r="G539" s="1">
        <f t="shared" si="116"/>
        <v>43938</v>
      </c>
      <c r="H539">
        <f t="shared" si="117"/>
        <v>1.0305126010226977</v>
      </c>
      <c r="I539">
        <f t="shared" si="118"/>
        <v>1.0621949227664416</v>
      </c>
      <c r="J539">
        <f t="shared" si="119"/>
        <v>1.0114379317826454</v>
      </c>
      <c r="K539">
        <f t="shared" si="120"/>
        <v>0.9225278714633689</v>
      </c>
      <c r="L539">
        <f t="shared" si="121"/>
        <v>1.0540602960267946</v>
      </c>
      <c r="M539" s="8">
        <f t="shared" si="122"/>
        <v>1.0161467246123896</v>
      </c>
      <c r="N539" s="10">
        <f t="shared" si="123"/>
        <v>1.6017752718166411E-2</v>
      </c>
      <c r="O539" s="8">
        <f t="shared" si="126"/>
        <v>2.7300125785474562E-2</v>
      </c>
      <c r="P539" s="10">
        <f t="shared" si="127"/>
        <v>-3.3820705835429274E-2</v>
      </c>
      <c r="Q539" s="8">
        <f t="shared" si="128"/>
        <v>0</v>
      </c>
      <c r="T539" s="8">
        <f t="shared" si="132"/>
        <v>2.6722182524399441E-2</v>
      </c>
      <c r="U539" s="8">
        <f>NORMSINV($T$590)*T539</f>
        <v>3.4245854848912669E-2</v>
      </c>
      <c r="V539" s="8">
        <f t="shared" si="129"/>
        <v>0.96575414515108737</v>
      </c>
      <c r="W539" s="8">
        <f t="shared" si="130"/>
        <v>0</v>
      </c>
      <c r="Z539">
        <f t="shared" si="124"/>
        <v>1.6017752718166411E-2</v>
      </c>
      <c r="AA539">
        <f>PERCENTILE(M339:M538,1-$AD$591)</f>
        <v>0.93821287868032022</v>
      </c>
      <c r="AB539">
        <f t="shared" si="131"/>
        <v>0</v>
      </c>
      <c r="AE539">
        <f t="shared" si="125"/>
        <v>1.0161467246123896</v>
      </c>
    </row>
    <row r="540" spans="1:31" x14ac:dyDescent="0.25">
      <c r="A540" s="1">
        <v>43945</v>
      </c>
      <c r="B540">
        <v>62134.61</v>
      </c>
      <c r="C540">
        <v>20734.93</v>
      </c>
      <c r="D540">
        <v>62069.18</v>
      </c>
      <c r="E540">
        <v>38836.660000000003</v>
      </c>
      <c r="F540">
        <v>10883.16</v>
      </c>
      <c r="G540" s="1">
        <f t="shared" si="116"/>
        <v>43945</v>
      </c>
      <c r="H540">
        <f t="shared" si="117"/>
        <v>0.95209536612345735</v>
      </c>
      <c r="I540">
        <f t="shared" si="118"/>
        <v>0.98711062912507475</v>
      </c>
      <c r="J540">
        <f t="shared" si="119"/>
        <v>0.98263326714283927</v>
      </c>
      <c r="K540">
        <f t="shared" si="120"/>
        <v>1.0270792474066928</v>
      </c>
      <c r="L540">
        <f t="shared" si="121"/>
        <v>1.0504788039601589</v>
      </c>
      <c r="M540" s="8">
        <f t="shared" si="122"/>
        <v>0.99987946275164452</v>
      </c>
      <c r="N540" s="10">
        <f t="shared" si="123"/>
        <v>-1.2054451355342337E-4</v>
      </c>
      <c r="O540" s="8">
        <f t="shared" si="126"/>
        <v>2.7224148492742913E-2</v>
      </c>
      <c r="P540" s="10">
        <f t="shared" si="127"/>
        <v>-3.3721265713609276E-2</v>
      </c>
      <c r="Q540" s="8">
        <f t="shared" si="128"/>
        <v>0</v>
      </c>
      <c r="T540" s="8">
        <f t="shared" si="132"/>
        <v>2.6644148503566865E-2</v>
      </c>
      <c r="U540" s="8">
        <f>NORMSINV($T$590)*T540</f>
        <v>3.4145850227348944E-2</v>
      </c>
      <c r="V540" s="8">
        <f t="shared" si="129"/>
        <v>0.96585414977265105</v>
      </c>
      <c r="W540" s="8">
        <f t="shared" si="130"/>
        <v>0</v>
      </c>
      <c r="Z540">
        <f t="shared" si="124"/>
        <v>-1.2054451355342337E-4</v>
      </c>
      <c r="AA540">
        <f>PERCENTILE(M340:M539,1-$AD$591)</f>
        <v>0.93821287868032022</v>
      </c>
      <c r="AB540">
        <f t="shared" si="131"/>
        <v>0</v>
      </c>
      <c r="AE540">
        <f t="shared" si="125"/>
        <v>0.99987946275164452</v>
      </c>
    </row>
    <row r="541" spans="1:31" x14ac:dyDescent="0.25">
      <c r="A541" s="1">
        <v>43952</v>
      </c>
      <c r="B541">
        <v>64249.18</v>
      </c>
      <c r="C541">
        <v>21042.02</v>
      </c>
      <c r="D541">
        <v>67681.69</v>
      </c>
      <c r="E541">
        <v>40043.449999999997</v>
      </c>
      <c r="F541">
        <v>10673.73</v>
      </c>
      <c r="G541" s="1">
        <f t="shared" si="116"/>
        <v>43952</v>
      </c>
      <c r="H541">
        <f t="shared" si="117"/>
        <v>1.0340320797056584</v>
      </c>
      <c r="I541">
        <f t="shared" si="118"/>
        <v>1.0148102742570146</v>
      </c>
      <c r="J541">
        <f t="shared" si="119"/>
        <v>1.0904234597589335</v>
      </c>
      <c r="K541">
        <f t="shared" si="120"/>
        <v>1.0310734754224486</v>
      </c>
      <c r="L541">
        <f t="shared" si="121"/>
        <v>0.98075650822003901</v>
      </c>
      <c r="M541" s="8">
        <f t="shared" si="122"/>
        <v>1.0302191594728189</v>
      </c>
      <c r="N541" s="10">
        <f t="shared" si="123"/>
        <v>2.9771555795104886E-2</v>
      </c>
      <c r="O541" s="8">
        <f t="shared" si="126"/>
        <v>2.7224059995171558E-2</v>
      </c>
      <c r="P541" s="10">
        <f t="shared" si="127"/>
        <v>-3.3721149890141057E-2</v>
      </c>
      <c r="Q541" s="8">
        <f t="shared" si="128"/>
        <v>0</v>
      </c>
      <c r="T541" s="8">
        <f t="shared" si="132"/>
        <v>2.6644518600091198E-2</v>
      </c>
      <c r="U541" s="8">
        <f>NORMSINV($T$590)*T541</f>
        <v>3.4146324525129106E-2</v>
      </c>
      <c r="V541" s="8">
        <f t="shared" si="129"/>
        <v>0.96585367547487089</v>
      </c>
      <c r="W541" s="8">
        <f t="shared" si="130"/>
        <v>0</v>
      </c>
      <c r="Z541">
        <f t="shared" si="124"/>
        <v>2.9771555795104886E-2</v>
      </c>
      <c r="AA541">
        <f>PERCENTILE(M341:M540,1-$AD$591)</f>
        <v>0.93821287868032022</v>
      </c>
      <c r="AB541">
        <f t="shared" si="131"/>
        <v>0</v>
      </c>
      <c r="AE541">
        <f t="shared" si="125"/>
        <v>1.0302191594728189</v>
      </c>
    </row>
    <row r="542" spans="1:31" x14ac:dyDescent="0.25">
      <c r="A542" s="1">
        <v>43959</v>
      </c>
      <c r="B542">
        <v>64212.73</v>
      </c>
      <c r="C542">
        <v>21644.560000000001</v>
      </c>
      <c r="D542">
        <v>64671.34</v>
      </c>
      <c r="E542">
        <v>40208.01</v>
      </c>
      <c r="F542">
        <v>11101.09</v>
      </c>
      <c r="G542" s="1">
        <f t="shared" si="116"/>
        <v>43959</v>
      </c>
      <c r="H542">
        <f t="shared" si="117"/>
        <v>0.99943267758436771</v>
      </c>
      <c r="I542">
        <f t="shared" si="118"/>
        <v>1.0286350835138451</v>
      </c>
      <c r="J542">
        <f t="shared" si="119"/>
        <v>0.9555219439703706</v>
      </c>
      <c r="K542">
        <f t="shared" si="120"/>
        <v>1.0041095360165022</v>
      </c>
      <c r="L542">
        <f t="shared" si="121"/>
        <v>1.0400384870143802</v>
      </c>
      <c r="M542" s="8">
        <f t="shared" si="122"/>
        <v>1.005547545619893</v>
      </c>
      <c r="N542" s="10">
        <f t="shared" si="123"/>
        <v>5.5322146620148064E-3</v>
      </c>
      <c r="O542" s="8">
        <f t="shared" si="126"/>
        <v>2.7103072463231685E-2</v>
      </c>
      <c r="P542" s="10">
        <f t="shared" si="127"/>
        <v>-3.3562811676335375E-2</v>
      </c>
      <c r="Q542" s="8">
        <f t="shared" si="128"/>
        <v>0</v>
      </c>
      <c r="T542" s="8">
        <f t="shared" si="132"/>
        <v>2.6514368724649167E-2</v>
      </c>
      <c r="U542" s="8">
        <f>NORMSINV($T$590)*T542</f>
        <v>3.3979530748500936E-2</v>
      </c>
      <c r="V542" s="8">
        <f t="shared" si="129"/>
        <v>0.96602046925149909</v>
      </c>
      <c r="W542" s="8">
        <f t="shared" si="130"/>
        <v>0</v>
      </c>
      <c r="Z542">
        <f t="shared" si="124"/>
        <v>5.5322146620148064E-3</v>
      </c>
      <c r="AA542">
        <f>PERCENTILE(M342:M541,1-$AD$591)</f>
        <v>0.93821287868032022</v>
      </c>
      <c r="AB542">
        <f t="shared" si="131"/>
        <v>0</v>
      </c>
      <c r="AE542">
        <f t="shared" si="125"/>
        <v>1.005547545619893</v>
      </c>
    </row>
    <row r="543" spans="1:31" x14ac:dyDescent="0.25">
      <c r="A543" s="1">
        <v>43966</v>
      </c>
      <c r="B543">
        <v>60202.29</v>
      </c>
      <c r="C543">
        <v>20913.75</v>
      </c>
      <c r="D543">
        <v>61916.11</v>
      </c>
      <c r="E543">
        <v>37617.68</v>
      </c>
      <c r="F543">
        <v>10809.83</v>
      </c>
      <c r="G543" s="1">
        <f t="shared" si="116"/>
        <v>43966</v>
      </c>
      <c r="H543">
        <f t="shared" si="117"/>
        <v>0.93754447132211938</v>
      </c>
      <c r="I543">
        <f t="shared" si="118"/>
        <v>0.96623585787837674</v>
      </c>
      <c r="J543">
        <f t="shared" si="119"/>
        <v>0.95739642939206149</v>
      </c>
      <c r="K543">
        <f t="shared" si="120"/>
        <v>0.93557676691783553</v>
      </c>
      <c r="L543">
        <f t="shared" si="121"/>
        <v>0.97376293679269332</v>
      </c>
      <c r="M543" s="8">
        <f t="shared" si="122"/>
        <v>0.95410329246061731</v>
      </c>
      <c r="N543" s="10">
        <f t="shared" si="123"/>
        <v>-4.6983340375435834E-2</v>
      </c>
      <c r="O543" s="8">
        <f t="shared" si="126"/>
        <v>2.7084278214369695E-2</v>
      </c>
      <c r="P543" s="10">
        <f t="shared" si="127"/>
        <v>-3.3538216672006155E-2</v>
      </c>
      <c r="Q543" s="8">
        <f t="shared" si="128"/>
        <v>1</v>
      </c>
      <c r="T543" s="8">
        <f t="shared" si="132"/>
        <v>2.64941765292575E-2</v>
      </c>
      <c r="U543" s="8">
        <f>NORMSINV($T$590)*T543</f>
        <v>3.3953653408884961E-2</v>
      </c>
      <c r="V543" s="8">
        <f t="shared" si="129"/>
        <v>0.96604634659111499</v>
      </c>
      <c r="W543" s="8">
        <f t="shared" si="130"/>
        <v>1</v>
      </c>
      <c r="Z543">
        <f t="shared" si="124"/>
        <v>-4.6983340375435834E-2</v>
      </c>
      <c r="AA543">
        <f>PERCENTILE(M343:M542,1-$AD$591)</f>
        <v>0.93821287868032022</v>
      </c>
      <c r="AB543">
        <f t="shared" si="131"/>
        <v>0</v>
      </c>
      <c r="AE543">
        <f t="shared" si="125"/>
        <v>0.95410329246061731</v>
      </c>
    </row>
    <row r="544" spans="1:31" x14ac:dyDescent="0.25">
      <c r="A544" s="1">
        <v>43973</v>
      </c>
      <c r="B544">
        <v>64768.73</v>
      </c>
      <c r="C544">
        <v>22682.48</v>
      </c>
      <c r="D544">
        <v>63293.73</v>
      </c>
      <c r="E544">
        <v>39824.03</v>
      </c>
      <c r="F544">
        <v>10765.21</v>
      </c>
      <c r="G544" s="1">
        <f t="shared" si="116"/>
        <v>43973</v>
      </c>
      <c r="H544">
        <f t="shared" si="117"/>
        <v>1.0758515996650626</v>
      </c>
      <c r="I544">
        <f t="shared" si="118"/>
        <v>1.0845725898033589</v>
      </c>
      <c r="J544">
        <f t="shared" si="119"/>
        <v>1.022249782810968</v>
      </c>
      <c r="K544">
        <f t="shared" si="120"/>
        <v>1.0586519423845382</v>
      </c>
      <c r="L544">
        <f t="shared" si="121"/>
        <v>0.99587227551219581</v>
      </c>
      <c r="M544" s="8">
        <f t="shared" si="122"/>
        <v>1.0474396380352247</v>
      </c>
      <c r="N544" s="10">
        <f t="shared" si="123"/>
        <v>4.6348746366408872E-2</v>
      </c>
      <c r="O544" s="8">
        <f t="shared" si="126"/>
        <v>2.7246026340891103E-2</v>
      </c>
      <c r="P544" s="10">
        <f t="shared" si="127"/>
        <v>-3.3749899149261145E-2</v>
      </c>
      <c r="Q544" s="8">
        <f t="shared" si="128"/>
        <v>0</v>
      </c>
      <c r="T544" s="8">
        <f t="shared" si="132"/>
        <v>2.665225243129182E-2</v>
      </c>
      <c r="U544" s="8">
        <f>NORMSINV($T$590)*T544</f>
        <v>3.4156235828611915E-2</v>
      </c>
      <c r="V544" s="8">
        <f t="shared" si="129"/>
        <v>0.96584376417138806</v>
      </c>
      <c r="W544" s="8">
        <f t="shared" si="130"/>
        <v>0</v>
      </c>
      <c r="Z544">
        <f t="shared" si="124"/>
        <v>4.6348746366408872E-2</v>
      </c>
      <c r="AA544">
        <f>PERCENTILE(M344:M543,1-$AD$591)</f>
        <v>0.93821287868032022</v>
      </c>
      <c r="AB544">
        <f t="shared" si="131"/>
        <v>0</v>
      </c>
      <c r="AE544">
        <f t="shared" si="125"/>
        <v>1.0474396380352247</v>
      </c>
    </row>
    <row r="545" spans="1:31" x14ac:dyDescent="0.25">
      <c r="A545" s="1">
        <v>43980</v>
      </c>
      <c r="B545">
        <v>68359.88</v>
      </c>
      <c r="C545">
        <v>22775.77</v>
      </c>
      <c r="D545">
        <v>66814.25</v>
      </c>
      <c r="E545">
        <v>40988.160000000003</v>
      </c>
      <c r="F545">
        <v>10848.25</v>
      </c>
      <c r="G545" s="1">
        <f t="shared" si="116"/>
        <v>43980</v>
      </c>
      <c r="H545">
        <f t="shared" si="117"/>
        <v>1.0554457374723882</v>
      </c>
      <c r="I545">
        <f t="shared" si="118"/>
        <v>1.0041128659652736</v>
      </c>
      <c r="J545">
        <f t="shared" si="119"/>
        <v>1.0556219391715418</v>
      </c>
      <c r="K545">
        <f t="shared" si="120"/>
        <v>1.0292318482082301</v>
      </c>
      <c r="L545">
        <f t="shared" si="121"/>
        <v>1.0077137371217098</v>
      </c>
      <c r="M545" s="8">
        <f t="shared" si="122"/>
        <v>1.0304252255878288</v>
      </c>
      <c r="N545" s="10">
        <f t="shared" si="123"/>
        <v>2.9971557422936147E-2</v>
      </c>
      <c r="O545" s="8">
        <f t="shared" si="126"/>
        <v>2.7413869095242255E-2</v>
      </c>
      <c r="P545" s="10">
        <f t="shared" si="127"/>
        <v>-3.3969585427566458E-2</v>
      </c>
      <c r="Q545" s="8">
        <f t="shared" si="128"/>
        <v>0</v>
      </c>
      <c r="T545" s="8">
        <f t="shared" si="132"/>
        <v>2.6830177114790743E-2</v>
      </c>
      <c r="U545" s="8">
        <f>NORMSINV($T$590)*T545</f>
        <v>3.4384255485298991E-2</v>
      </c>
      <c r="V545" s="8">
        <f t="shared" si="129"/>
        <v>0.965615744514701</v>
      </c>
      <c r="W545" s="8">
        <f t="shared" si="130"/>
        <v>0</v>
      </c>
      <c r="Z545">
        <f t="shared" si="124"/>
        <v>2.9971557422936147E-2</v>
      </c>
      <c r="AA545">
        <f>PERCENTILE(M345:M544,1-$AD$591)</f>
        <v>0.93821287868032022</v>
      </c>
      <c r="AB545">
        <f t="shared" si="131"/>
        <v>0</v>
      </c>
      <c r="AE545">
        <f t="shared" si="125"/>
        <v>1.0304252255878288</v>
      </c>
    </row>
    <row r="546" spans="1:31" x14ac:dyDescent="0.25">
      <c r="A546" s="1">
        <v>43987</v>
      </c>
      <c r="B546">
        <v>73691.94</v>
      </c>
      <c r="C546">
        <v>24917.68</v>
      </c>
      <c r="D546">
        <v>68804.13</v>
      </c>
      <c r="E546">
        <v>46729.55</v>
      </c>
      <c r="F546">
        <v>11050.27</v>
      </c>
      <c r="G546" s="1">
        <f t="shared" si="116"/>
        <v>43987</v>
      </c>
      <c r="H546">
        <f t="shared" si="117"/>
        <v>1.0779998443531498</v>
      </c>
      <c r="I546">
        <f t="shared" si="118"/>
        <v>1.0940433627490969</v>
      </c>
      <c r="J546">
        <f t="shared" si="119"/>
        <v>1.0297822695008925</v>
      </c>
      <c r="K546">
        <f t="shared" si="120"/>
        <v>1.1400743531790645</v>
      </c>
      <c r="L546">
        <f t="shared" si="121"/>
        <v>1.0186223584449106</v>
      </c>
      <c r="M546" s="8">
        <f t="shared" si="122"/>
        <v>1.0721044376454227</v>
      </c>
      <c r="N546" s="10">
        <f t="shared" si="123"/>
        <v>6.9623481079981078E-2</v>
      </c>
      <c r="O546" s="8">
        <f t="shared" si="126"/>
        <v>2.7469300834147479E-2</v>
      </c>
      <c r="P546" s="10">
        <f t="shared" si="127"/>
        <v>-3.4042145194114214E-2</v>
      </c>
      <c r="Q546" s="8">
        <f t="shared" si="128"/>
        <v>0</v>
      </c>
      <c r="T546" s="8">
        <f t="shared" si="132"/>
        <v>2.6887772966700238E-2</v>
      </c>
      <c r="U546" s="8">
        <f>NORMSINV($T$590)*T546</f>
        <v>3.4458067539482481E-2</v>
      </c>
      <c r="V546" s="8">
        <f t="shared" si="129"/>
        <v>0.96554193246051756</v>
      </c>
      <c r="W546" s="8">
        <f t="shared" si="130"/>
        <v>0</v>
      </c>
      <c r="Z546">
        <f t="shared" si="124"/>
        <v>6.9623481079981078E-2</v>
      </c>
      <c r="AA546">
        <f>PERCENTILE(M346:M545,1-$AD$591)</f>
        <v>0.93821287868032022</v>
      </c>
      <c r="AB546">
        <f t="shared" si="131"/>
        <v>0</v>
      </c>
      <c r="AE546">
        <f t="shared" si="125"/>
        <v>1.0721044376454227</v>
      </c>
    </row>
    <row r="547" spans="1:31" x14ac:dyDescent="0.25">
      <c r="A547" s="1">
        <v>43994</v>
      </c>
      <c r="B547">
        <v>69116.38</v>
      </c>
      <c r="C547">
        <v>23790.36</v>
      </c>
      <c r="D547">
        <v>67196.94</v>
      </c>
      <c r="E547">
        <v>42780.05</v>
      </c>
      <c r="F547">
        <v>11032.92</v>
      </c>
      <c r="G547" s="1">
        <f t="shared" si="116"/>
        <v>43994</v>
      </c>
      <c r="H547">
        <f t="shared" si="117"/>
        <v>0.93790962756578267</v>
      </c>
      <c r="I547">
        <f t="shared" si="118"/>
        <v>0.9547582278928054</v>
      </c>
      <c r="J547">
        <f t="shared" si="119"/>
        <v>0.9766410824466496</v>
      </c>
      <c r="K547">
        <f t="shared" si="120"/>
        <v>0.9154817454908083</v>
      </c>
      <c r="L547">
        <f t="shared" si="121"/>
        <v>0.9984299026177641</v>
      </c>
      <c r="M547" s="8">
        <f t="shared" si="122"/>
        <v>0.95664411720276199</v>
      </c>
      <c r="N547" s="10">
        <f t="shared" si="123"/>
        <v>-4.4323830042570268E-2</v>
      </c>
      <c r="O547" s="8">
        <f t="shared" si="126"/>
        <v>2.7860295671491314E-2</v>
      </c>
      <c r="P547" s="10">
        <f t="shared" si="127"/>
        <v>-3.4554042033325072E-2</v>
      </c>
      <c r="Q547" s="8">
        <f t="shared" si="128"/>
        <v>1</v>
      </c>
      <c r="T547" s="8">
        <f t="shared" si="132"/>
        <v>2.7312491922450582E-2</v>
      </c>
      <c r="U547" s="8">
        <f>NORMSINV($T$590)*T547</f>
        <v>3.5002366782140804E-2</v>
      </c>
      <c r="V547" s="8">
        <f t="shared" si="129"/>
        <v>0.96499763321785914</v>
      </c>
      <c r="W547" s="8">
        <f t="shared" si="130"/>
        <v>1</v>
      </c>
      <c r="Z547">
        <f t="shared" si="124"/>
        <v>-4.4323830042570268E-2</v>
      </c>
      <c r="AA547">
        <f>PERCENTILE(M347:M546,1-$AD$591)</f>
        <v>0.93821287868032022</v>
      </c>
      <c r="AB547">
        <f t="shared" si="131"/>
        <v>0</v>
      </c>
      <c r="AE547">
        <f t="shared" si="125"/>
        <v>0.95664411720276199</v>
      </c>
    </row>
    <row r="548" spans="1:31" x14ac:dyDescent="0.25">
      <c r="A548" s="1">
        <v>44001</v>
      </c>
      <c r="B548">
        <v>69280.44</v>
      </c>
      <c r="C548">
        <v>25438.58</v>
      </c>
      <c r="D548">
        <v>71227.75</v>
      </c>
      <c r="E548">
        <v>43505.35</v>
      </c>
      <c r="F548">
        <v>11665</v>
      </c>
      <c r="G548" s="1">
        <f t="shared" si="116"/>
        <v>44001</v>
      </c>
      <c r="H548">
        <f t="shared" si="117"/>
        <v>1.0023736775566081</v>
      </c>
      <c r="I548">
        <f t="shared" si="118"/>
        <v>1.0692810028936091</v>
      </c>
      <c r="J548">
        <f t="shared" si="119"/>
        <v>1.0599850231275412</v>
      </c>
      <c r="K548">
        <f t="shared" si="120"/>
        <v>1.0169541643826969</v>
      </c>
      <c r="L548">
        <f t="shared" si="121"/>
        <v>1.0572903637477657</v>
      </c>
      <c r="M548" s="8">
        <f t="shared" si="122"/>
        <v>1.0411768463416442</v>
      </c>
      <c r="N548" s="10">
        <f t="shared" si="123"/>
        <v>4.035165641660686E-2</v>
      </c>
      <c r="O548" s="8">
        <f t="shared" si="126"/>
        <v>2.8058405935351631E-2</v>
      </c>
      <c r="P548" s="10">
        <f t="shared" si="127"/>
        <v>-3.4813469586490745E-2</v>
      </c>
      <c r="Q548" s="8">
        <f t="shared" si="128"/>
        <v>0</v>
      </c>
      <c r="T548" s="8">
        <f t="shared" si="132"/>
        <v>2.7510009484060693E-2</v>
      </c>
      <c r="U548" s="8">
        <f>NORMSINV($T$590)*T548</f>
        <v>3.5255495722444789E-2</v>
      </c>
      <c r="V548" s="8">
        <f t="shared" si="129"/>
        <v>0.9647445042775552</v>
      </c>
      <c r="W548" s="8">
        <f t="shared" si="130"/>
        <v>0</v>
      </c>
      <c r="Z548">
        <f t="shared" si="124"/>
        <v>4.035165641660686E-2</v>
      </c>
      <c r="AA548">
        <f>PERCENTILE(M348:M547,1-$AD$591)</f>
        <v>0.93821287868032022</v>
      </c>
      <c r="AB548">
        <f t="shared" si="131"/>
        <v>0</v>
      </c>
      <c r="AE548">
        <f t="shared" si="125"/>
        <v>1.0411768463416442</v>
      </c>
    </row>
    <row r="549" spans="1:31" x14ac:dyDescent="0.25">
      <c r="A549" s="1">
        <v>44008</v>
      </c>
      <c r="B549">
        <v>70675</v>
      </c>
      <c r="C549">
        <v>25189.8</v>
      </c>
      <c r="D549">
        <v>72732.94</v>
      </c>
      <c r="E549">
        <v>42841.01</v>
      </c>
      <c r="F549">
        <v>11290.71</v>
      </c>
      <c r="G549" s="1">
        <f t="shared" si="116"/>
        <v>44008</v>
      </c>
      <c r="H549">
        <f t="shared" si="117"/>
        <v>1.0201292024126867</v>
      </c>
      <c r="I549">
        <f t="shared" si="118"/>
        <v>0.99022036607389241</v>
      </c>
      <c r="J549">
        <f t="shared" si="119"/>
        <v>1.0211320728227411</v>
      </c>
      <c r="K549">
        <f t="shared" si="120"/>
        <v>0.98472969416405121</v>
      </c>
      <c r="L549">
        <f t="shared" si="121"/>
        <v>0.96791341620231452</v>
      </c>
      <c r="M549" s="8">
        <f t="shared" si="122"/>
        <v>0.99682495033513718</v>
      </c>
      <c r="N549" s="10">
        <f t="shared" si="123"/>
        <v>-3.1801008296831524E-3</v>
      </c>
      <c r="O549" s="8">
        <f t="shared" si="126"/>
        <v>2.8118536757557266E-2</v>
      </c>
      <c r="P549" s="10">
        <f t="shared" si="127"/>
        <v>-3.4892219318702428E-2</v>
      </c>
      <c r="Q549" s="8">
        <f t="shared" si="128"/>
        <v>0</v>
      </c>
      <c r="T549" s="8">
        <f t="shared" si="132"/>
        <v>2.7573651466846295E-2</v>
      </c>
      <c r="U549" s="8">
        <f>NORMSINV($T$590)*T549</f>
        <v>3.5337056205118039E-2</v>
      </c>
      <c r="V549" s="8">
        <f t="shared" si="129"/>
        <v>0.96466294379488193</v>
      </c>
      <c r="W549" s="8">
        <f t="shared" si="130"/>
        <v>0</v>
      </c>
      <c r="Z549">
        <f t="shared" si="124"/>
        <v>-3.1801008296831524E-3</v>
      </c>
      <c r="AA549">
        <f>PERCENTILE(M349:M548,1-$AD$591)</f>
        <v>0.93821287868032022</v>
      </c>
      <c r="AB549">
        <f t="shared" si="131"/>
        <v>0</v>
      </c>
      <c r="AE549">
        <f t="shared" si="125"/>
        <v>0.99682495033513718</v>
      </c>
    </row>
    <row r="550" spans="1:31" x14ac:dyDescent="0.25">
      <c r="A550" s="1">
        <v>44015</v>
      </c>
      <c r="B550">
        <v>72315.63</v>
      </c>
      <c r="C550">
        <v>25963.37</v>
      </c>
      <c r="D550">
        <v>74863.13</v>
      </c>
      <c r="E550">
        <v>43056.480000000003</v>
      </c>
      <c r="F550">
        <v>11278.32</v>
      </c>
      <c r="G550" s="1">
        <f t="shared" si="116"/>
        <v>44015</v>
      </c>
      <c r="H550">
        <f t="shared" si="117"/>
        <v>1.0232137247966042</v>
      </c>
      <c r="I550">
        <f t="shared" si="118"/>
        <v>1.0307096523195898</v>
      </c>
      <c r="J550">
        <f t="shared" si="119"/>
        <v>1.0292878302458282</v>
      </c>
      <c r="K550">
        <f t="shared" si="120"/>
        <v>1.0050295266148022</v>
      </c>
      <c r="L550">
        <f t="shared" si="121"/>
        <v>0.99890263765520504</v>
      </c>
      <c r="M550" s="8">
        <f t="shared" si="122"/>
        <v>1.0174286743264058</v>
      </c>
      <c r="N550" s="10">
        <f t="shared" si="123"/>
        <v>1.7278536935460036E-2</v>
      </c>
      <c r="O550" s="8">
        <f t="shared" si="126"/>
        <v>2.8121236172144924E-2</v>
      </c>
      <c r="P550" s="10">
        <f t="shared" si="127"/>
        <v>-3.4895754664925012E-2</v>
      </c>
      <c r="Q550" s="8">
        <f t="shared" si="128"/>
        <v>0</v>
      </c>
      <c r="T550" s="8">
        <f t="shared" si="132"/>
        <v>2.7576606392191009E-2</v>
      </c>
      <c r="U550" s="8">
        <f>NORMSINV($T$590)*T550</f>
        <v>3.5340843094319625E-2</v>
      </c>
      <c r="V550" s="8">
        <f t="shared" si="129"/>
        <v>0.96465915690568038</v>
      </c>
      <c r="W550" s="8">
        <f t="shared" si="130"/>
        <v>0</v>
      </c>
      <c r="Z550">
        <f t="shared" si="124"/>
        <v>1.7278536935460036E-2</v>
      </c>
      <c r="AA550">
        <f>PERCENTILE(M350:M549,1-$AD$591)</f>
        <v>0.93821287868032022</v>
      </c>
      <c r="AB550">
        <f t="shared" si="131"/>
        <v>0</v>
      </c>
      <c r="AE550">
        <f t="shared" si="125"/>
        <v>1.0174286743264058</v>
      </c>
    </row>
    <row r="551" spans="1:31" x14ac:dyDescent="0.25">
      <c r="A551" s="1">
        <v>44022</v>
      </c>
      <c r="B551">
        <v>73516.44</v>
      </c>
      <c r="C551">
        <v>27110.13</v>
      </c>
      <c r="D551">
        <v>74604.63</v>
      </c>
      <c r="E551">
        <v>41415.769999999997</v>
      </c>
      <c r="F551">
        <v>11020.53</v>
      </c>
      <c r="G551" s="1">
        <f t="shared" si="116"/>
        <v>44022</v>
      </c>
      <c r="H551">
        <f t="shared" si="117"/>
        <v>1.0166051239545311</v>
      </c>
      <c r="I551">
        <f t="shared" si="118"/>
        <v>1.0441683802988595</v>
      </c>
      <c r="J551">
        <f t="shared" si="119"/>
        <v>0.99654703189674276</v>
      </c>
      <c r="K551">
        <f t="shared" si="120"/>
        <v>0.96189400526935764</v>
      </c>
      <c r="L551">
        <f t="shared" si="121"/>
        <v>0.97714287234268937</v>
      </c>
      <c r="M551" s="8">
        <f t="shared" si="122"/>
        <v>0.99927148275243605</v>
      </c>
      <c r="N551" s="10">
        <f t="shared" si="123"/>
        <v>-7.2878274520819255E-4</v>
      </c>
      <c r="O551" s="8">
        <f t="shared" si="126"/>
        <v>2.8130188552045257E-2</v>
      </c>
      <c r="P551" s="10">
        <f t="shared" si="127"/>
        <v>-3.490747939346367E-2</v>
      </c>
      <c r="Q551" s="8">
        <f t="shared" si="128"/>
        <v>0</v>
      </c>
      <c r="T551" s="8">
        <f t="shared" si="132"/>
        <v>2.7585654090344625E-2</v>
      </c>
      <c r="U551" s="8">
        <f>NORMSINV($T$590)*T551</f>
        <v>3.5352438186052972E-2</v>
      </c>
      <c r="V551" s="8">
        <f t="shared" si="129"/>
        <v>0.96464756181394706</v>
      </c>
      <c r="W551" s="8">
        <f t="shared" si="130"/>
        <v>0</v>
      </c>
      <c r="Z551">
        <f t="shared" si="124"/>
        <v>-7.2878274520819255E-4</v>
      </c>
      <c r="AA551">
        <f>PERCENTILE(M351:M550,1-$AD$591)</f>
        <v>0.93821287868032022</v>
      </c>
      <c r="AB551">
        <f t="shared" si="131"/>
        <v>0</v>
      </c>
      <c r="AE551">
        <f t="shared" si="125"/>
        <v>0.99927148275243605</v>
      </c>
    </row>
    <row r="552" spans="1:31" x14ac:dyDescent="0.25">
      <c r="A552" s="1">
        <v>44029</v>
      </c>
      <c r="B552">
        <v>75268.63</v>
      </c>
      <c r="C552">
        <v>25897.29</v>
      </c>
      <c r="D552">
        <v>75044.06</v>
      </c>
      <c r="E552">
        <v>42043.46</v>
      </c>
      <c r="F552">
        <v>11553.46</v>
      </c>
      <c r="G552" s="1">
        <f t="shared" si="116"/>
        <v>44029</v>
      </c>
      <c r="H552">
        <f t="shared" si="117"/>
        <v>1.0238339886969501</v>
      </c>
      <c r="I552">
        <f t="shared" si="118"/>
        <v>0.95526247937579056</v>
      </c>
      <c r="J552">
        <f t="shared" si="119"/>
        <v>1.0058901170074832</v>
      </c>
      <c r="K552">
        <f t="shared" si="120"/>
        <v>1.0151558210797482</v>
      </c>
      <c r="L552">
        <f t="shared" si="121"/>
        <v>1.0483579283391995</v>
      </c>
      <c r="M552" s="8">
        <f t="shared" si="122"/>
        <v>1.0097000668998344</v>
      </c>
      <c r="N552" s="10">
        <f t="shared" si="123"/>
        <v>9.6533232852762316E-3</v>
      </c>
      <c r="O552" s="8">
        <f t="shared" si="126"/>
        <v>2.8064736344600508E-2</v>
      </c>
      <c r="P552" s="10">
        <f t="shared" si="127"/>
        <v>-3.4821759973603664E-2</v>
      </c>
      <c r="Q552" s="8">
        <f t="shared" si="128"/>
        <v>0</v>
      </c>
      <c r="T552" s="8">
        <f t="shared" si="132"/>
        <v>2.7518666670534861E-2</v>
      </c>
      <c r="U552" s="8">
        <f>NORMSINV($T$590)*T552</f>
        <v>3.5266590353323975E-2</v>
      </c>
      <c r="V552" s="8">
        <f t="shared" si="129"/>
        <v>0.96473340964667598</v>
      </c>
      <c r="W552" s="8">
        <f t="shared" si="130"/>
        <v>0</v>
      </c>
      <c r="Z552">
        <f t="shared" si="124"/>
        <v>9.6533232852762316E-3</v>
      </c>
      <c r="AA552">
        <f>PERCENTILE(M352:M551,1-$AD$591)</f>
        <v>0.93821287868032022</v>
      </c>
      <c r="AB552">
        <f t="shared" si="131"/>
        <v>0</v>
      </c>
      <c r="AE552">
        <f t="shared" si="125"/>
        <v>1.0097000668998344</v>
      </c>
    </row>
    <row r="553" spans="1:31" x14ac:dyDescent="0.25">
      <c r="A553" s="1">
        <v>44036</v>
      </c>
      <c r="B553">
        <v>73222.94</v>
      </c>
      <c r="C553">
        <v>25077.07</v>
      </c>
      <c r="D553">
        <v>73648.13</v>
      </c>
      <c r="E553">
        <v>40582.959999999999</v>
      </c>
      <c r="F553">
        <v>11006.89</v>
      </c>
      <c r="G553" s="1">
        <f t="shared" si="116"/>
        <v>44036</v>
      </c>
      <c r="H553">
        <f t="shared" si="117"/>
        <v>0.97282147954599407</v>
      </c>
      <c r="I553">
        <f t="shared" si="118"/>
        <v>0.96832796018425094</v>
      </c>
      <c r="J553">
        <f t="shared" si="119"/>
        <v>0.98139852774490088</v>
      </c>
      <c r="K553">
        <f t="shared" si="120"/>
        <v>0.96526213589461951</v>
      </c>
      <c r="L553">
        <f t="shared" si="121"/>
        <v>0.95269209397011811</v>
      </c>
      <c r="M553" s="8">
        <f t="shared" si="122"/>
        <v>0.96810043946797664</v>
      </c>
      <c r="N553" s="10">
        <f t="shared" si="123"/>
        <v>-3.2419437307266173E-2</v>
      </c>
      <c r="O553" s="8">
        <f t="shared" si="126"/>
        <v>2.7954517103624881E-2</v>
      </c>
      <c r="P553" s="10">
        <f t="shared" si="127"/>
        <v>-3.4677421132980668E-2</v>
      </c>
      <c r="Q553" s="8">
        <f t="shared" si="128"/>
        <v>0</v>
      </c>
      <c r="T553" s="8">
        <f t="shared" si="132"/>
        <v>2.7406598184759282E-2</v>
      </c>
      <c r="U553" s="8">
        <f>NORMSINV($T$590)*T553</f>
        <v>3.5122968809930065E-2</v>
      </c>
      <c r="V553" s="8">
        <f t="shared" si="129"/>
        <v>0.96487703119006996</v>
      </c>
      <c r="W553" s="8">
        <f t="shared" si="130"/>
        <v>0</v>
      </c>
      <c r="Z553">
        <f t="shared" si="124"/>
        <v>-3.2419437307266173E-2</v>
      </c>
      <c r="AA553">
        <f>PERCENTILE(M353:M552,1-$AD$591)</f>
        <v>0.93821287868032022</v>
      </c>
      <c r="AB553">
        <f t="shared" si="131"/>
        <v>0</v>
      </c>
      <c r="AE553">
        <f t="shared" si="125"/>
        <v>0.96810043946797664</v>
      </c>
    </row>
    <row r="554" spans="1:31" x14ac:dyDescent="0.25">
      <c r="A554" s="1">
        <v>44043</v>
      </c>
      <c r="B554">
        <v>67287.63</v>
      </c>
      <c r="C554">
        <v>23300.55</v>
      </c>
      <c r="D554">
        <v>73157</v>
      </c>
      <c r="E554">
        <v>38904.959999999999</v>
      </c>
      <c r="F554">
        <v>10974.67</v>
      </c>
      <c r="G554" s="1">
        <f t="shared" si="116"/>
        <v>44043</v>
      </c>
      <c r="H554">
        <f t="shared" si="117"/>
        <v>0.91894193267847479</v>
      </c>
      <c r="I554">
        <f t="shared" si="118"/>
        <v>0.92915759297238476</v>
      </c>
      <c r="J554">
        <f t="shared" si="119"/>
        <v>0.99333139890992472</v>
      </c>
      <c r="K554">
        <f t="shared" si="120"/>
        <v>0.95865259705058481</v>
      </c>
      <c r="L554">
        <f t="shared" si="121"/>
        <v>0.99707274261848722</v>
      </c>
      <c r="M554" s="8">
        <f t="shared" si="122"/>
        <v>0.95943125284597119</v>
      </c>
      <c r="N554" s="10">
        <f t="shared" si="123"/>
        <v>-4.1414615037224212E-2</v>
      </c>
      <c r="O554" s="8">
        <f t="shared" si="126"/>
        <v>2.7977186076773568E-2</v>
      </c>
      <c r="P554" s="10">
        <f t="shared" si="127"/>
        <v>-3.4707106548147439E-2</v>
      </c>
      <c r="Q554" s="8">
        <f t="shared" si="128"/>
        <v>1</v>
      </c>
      <c r="T554" s="8">
        <f t="shared" si="132"/>
        <v>2.7427286335836524E-2</v>
      </c>
      <c r="U554" s="8">
        <f>NORMSINV($T$590)*T554</f>
        <v>3.5149481742331332E-2</v>
      </c>
      <c r="V554" s="8">
        <f t="shared" si="129"/>
        <v>0.96485051825766865</v>
      </c>
      <c r="W554" s="8">
        <f t="shared" si="130"/>
        <v>1</v>
      </c>
      <c r="Z554">
        <f t="shared" si="124"/>
        <v>-4.1414615037224212E-2</v>
      </c>
      <c r="AA554">
        <f>PERCENTILE(M354:M553,1-$AD$591)</f>
        <v>0.93821287868032022</v>
      </c>
      <c r="AB554">
        <f t="shared" si="131"/>
        <v>0</v>
      </c>
      <c r="AE554">
        <f t="shared" si="125"/>
        <v>0.95943125284597119</v>
      </c>
    </row>
    <row r="555" spans="1:31" x14ac:dyDescent="0.25">
      <c r="A555" s="1">
        <v>44050</v>
      </c>
      <c r="B555">
        <v>68617.81</v>
      </c>
      <c r="C555">
        <v>24381.24</v>
      </c>
      <c r="D555">
        <v>71761.06</v>
      </c>
      <c r="E555">
        <v>40763.199999999997</v>
      </c>
      <c r="F555">
        <v>10829.66</v>
      </c>
      <c r="G555" s="1">
        <f t="shared" si="116"/>
        <v>44050</v>
      </c>
      <c r="H555">
        <f t="shared" si="117"/>
        <v>1.0197685666741418</v>
      </c>
      <c r="I555">
        <f t="shared" si="118"/>
        <v>1.0463804502468828</v>
      </c>
      <c r="J555">
        <f t="shared" si="119"/>
        <v>0.98091857238541769</v>
      </c>
      <c r="K555">
        <f t="shared" si="120"/>
        <v>1.0477635756469097</v>
      </c>
      <c r="L555">
        <f t="shared" si="121"/>
        <v>0.98678684643820724</v>
      </c>
      <c r="M555" s="8">
        <f t="shared" si="122"/>
        <v>1.0163236022783118</v>
      </c>
      <c r="N555" s="10">
        <f t="shared" si="123"/>
        <v>1.6191804623405522E-2</v>
      </c>
      <c r="O555" s="8">
        <f t="shared" si="126"/>
        <v>2.8152163303553291E-2</v>
      </c>
      <c r="P555" s="10">
        <f t="shared" si="127"/>
        <v>-3.4936259566009403E-2</v>
      </c>
      <c r="Q555" s="8">
        <f t="shared" si="128"/>
        <v>0</v>
      </c>
      <c r="T555" s="8">
        <f t="shared" si="132"/>
        <v>2.7601553128015842E-2</v>
      </c>
      <c r="U555" s="8">
        <f>NORMSINV($T$590)*T555</f>
        <v>3.5372813622671168E-2</v>
      </c>
      <c r="V555" s="8">
        <f t="shared" si="129"/>
        <v>0.9646271863773288</v>
      </c>
      <c r="W555" s="8">
        <f t="shared" si="130"/>
        <v>0</v>
      </c>
      <c r="Z555">
        <f t="shared" si="124"/>
        <v>1.6191804623405522E-2</v>
      </c>
      <c r="AA555">
        <f>PERCENTILE(M355:M554,1-$AD$591)</f>
        <v>0.93821287868032022</v>
      </c>
      <c r="AB555">
        <f t="shared" si="131"/>
        <v>0</v>
      </c>
      <c r="AE555">
        <f t="shared" si="125"/>
        <v>1.0163236022783118</v>
      </c>
    </row>
    <row r="556" spans="1:31" x14ac:dyDescent="0.25">
      <c r="A556" s="1">
        <v>44057</v>
      </c>
      <c r="B556">
        <v>70828.63</v>
      </c>
      <c r="C556">
        <v>24412.33</v>
      </c>
      <c r="D556">
        <v>71993.69</v>
      </c>
      <c r="E556">
        <v>41639.5</v>
      </c>
      <c r="F556">
        <v>10591.7</v>
      </c>
      <c r="G556" s="1">
        <f t="shared" si="116"/>
        <v>44057</v>
      </c>
      <c r="H556">
        <f t="shared" si="117"/>
        <v>1.0322193319780972</v>
      </c>
      <c r="I556">
        <f t="shared" si="118"/>
        <v>1.0012751607383381</v>
      </c>
      <c r="J556">
        <f t="shared" si="119"/>
        <v>1.0032417302642966</v>
      </c>
      <c r="K556">
        <f t="shared" si="120"/>
        <v>1.0214973309259332</v>
      </c>
      <c r="L556">
        <f t="shared" si="121"/>
        <v>0.97802701100496237</v>
      </c>
      <c r="M556" s="8">
        <f t="shared" si="122"/>
        <v>1.0072521129823255</v>
      </c>
      <c r="N556" s="10">
        <f t="shared" si="123"/>
        <v>7.2259428605871605E-3</v>
      </c>
      <c r="O556" s="8">
        <f t="shared" si="126"/>
        <v>2.8166242492715245E-2</v>
      </c>
      <c r="P556" s="10">
        <f t="shared" si="127"/>
        <v>-3.4954699231665755E-2</v>
      </c>
      <c r="Q556" s="8">
        <f t="shared" si="128"/>
        <v>0</v>
      </c>
      <c r="T556" s="8">
        <f t="shared" si="132"/>
        <v>2.7615087616859411E-2</v>
      </c>
      <c r="U556" s="8">
        <f>NORMSINV($T$590)*T556</f>
        <v>3.5390158768037493E-2</v>
      </c>
      <c r="V556" s="8">
        <f t="shared" si="129"/>
        <v>0.96460984123196247</v>
      </c>
      <c r="W556" s="8">
        <f t="shared" si="130"/>
        <v>0</v>
      </c>
      <c r="Z556">
        <f t="shared" si="124"/>
        <v>7.2259428605871605E-3</v>
      </c>
      <c r="AA556">
        <f>PERCENTILE(M356:M555,1-$AD$591)</f>
        <v>0.93821287868032022</v>
      </c>
      <c r="AB556">
        <f t="shared" si="131"/>
        <v>0</v>
      </c>
      <c r="AE556">
        <f t="shared" si="125"/>
        <v>1.0072521129823255</v>
      </c>
    </row>
    <row r="557" spans="1:31" x14ac:dyDescent="0.25">
      <c r="A557" s="1">
        <v>44064</v>
      </c>
      <c r="B557">
        <v>70718.559999999998</v>
      </c>
      <c r="C557">
        <v>24381.24</v>
      </c>
      <c r="D557">
        <v>70804.56</v>
      </c>
      <c r="E557">
        <v>40222.51</v>
      </c>
      <c r="F557">
        <v>10700.77</v>
      </c>
      <c r="G557" s="1">
        <f t="shared" si="116"/>
        <v>44064</v>
      </c>
      <c r="H557">
        <f t="shared" si="117"/>
        <v>0.99844596740047054</v>
      </c>
      <c r="I557">
        <f t="shared" si="118"/>
        <v>0.9987264632257552</v>
      </c>
      <c r="J557">
        <f t="shared" si="119"/>
        <v>0.98348285801158397</v>
      </c>
      <c r="K557">
        <f t="shared" si="120"/>
        <v>0.96597005247421319</v>
      </c>
      <c r="L557">
        <f t="shared" si="121"/>
        <v>1.0102976859238837</v>
      </c>
      <c r="M557" s="8">
        <f t="shared" si="122"/>
        <v>0.99138460540718132</v>
      </c>
      <c r="N557" s="10">
        <f t="shared" si="123"/>
        <v>-8.6527216510040392E-3</v>
      </c>
      <c r="O557" s="8">
        <f t="shared" si="126"/>
        <v>2.8145541039456167E-2</v>
      </c>
      <c r="P557" s="10">
        <f t="shared" si="127"/>
        <v>-3.4927586383955177E-2</v>
      </c>
      <c r="Q557" s="8">
        <f t="shared" si="128"/>
        <v>0</v>
      </c>
      <c r="T557" s="8">
        <f t="shared" si="132"/>
        <v>2.7594327044699697E-2</v>
      </c>
      <c r="U557" s="8">
        <f>NORMSINV($T$590)*T557</f>
        <v>3.5363553024284608E-2</v>
      </c>
      <c r="V557" s="8">
        <f t="shared" si="129"/>
        <v>0.96463644697571538</v>
      </c>
      <c r="W557" s="8">
        <f t="shared" si="130"/>
        <v>0</v>
      </c>
      <c r="Z557">
        <f t="shared" si="124"/>
        <v>-8.6527216510040392E-3</v>
      </c>
      <c r="AA557">
        <f>PERCENTILE(M357:M556,1-$AD$591)</f>
        <v>0.93821287868032022</v>
      </c>
      <c r="AB557">
        <f t="shared" si="131"/>
        <v>0</v>
      </c>
      <c r="AE557">
        <f t="shared" si="125"/>
        <v>0.99138460540718132</v>
      </c>
    </row>
    <row r="558" spans="1:31" x14ac:dyDescent="0.25">
      <c r="A558" s="1">
        <v>44071</v>
      </c>
      <c r="B558">
        <v>72718.38</v>
      </c>
      <c r="C558">
        <v>24622.240000000002</v>
      </c>
      <c r="D558">
        <v>71657.63</v>
      </c>
      <c r="E558">
        <v>41390.910000000003</v>
      </c>
      <c r="F558">
        <v>10538.41</v>
      </c>
      <c r="G558" s="1">
        <f t="shared" si="116"/>
        <v>44071</v>
      </c>
      <c r="H558">
        <f t="shared" si="117"/>
        <v>1.0282785735456152</v>
      </c>
      <c r="I558">
        <f t="shared" si="118"/>
        <v>1.0098846490170312</v>
      </c>
      <c r="J558">
        <f t="shared" si="119"/>
        <v>1.0120482353113982</v>
      </c>
      <c r="K558">
        <f t="shared" si="120"/>
        <v>1.0290484109519769</v>
      </c>
      <c r="L558">
        <f t="shared" si="121"/>
        <v>0.98482726009436694</v>
      </c>
      <c r="M558" s="8">
        <f t="shared" si="122"/>
        <v>1.0128174257840776</v>
      </c>
      <c r="N558" s="10">
        <f t="shared" si="123"/>
        <v>1.27359778127601E-2</v>
      </c>
      <c r="O558" s="8">
        <f t="shared" si="126"/>
        <v>2.8152781456795822E-2</v>
      </c>
      <c r="P558" s="10">
        <f t="shared" si="127"/>
        <v>-3.4937069163807198E-2</v>
      </c>
      <c r="Q558" s="8">
        <f t="shared" si="128"/>
        <v>0</v>
      </c>
      <c r="T558" s="8">
        <f t="shared" si="132"/>
        <v>2.7602959947660523E-2</v>
      </c>
      <c r="U558" s="8">
        <f>NORMSINV($T$590)*T558</f>
        <v>3.5374616534589252E-2</v>
      </c>
      <c r="V558" s="8">
        <f t="shared" si="129"/>
        <v>0.96462538346541071</v>
      </c>
      <c r="W558" s="8">
        <f t="shared" si="130"/>
        <v>0</v>
      </c>
      <c r="Z558">
        <f t="shared" si="124"/>
        <v>1.27359778127601E-2</v>
      </c>
      <c r="AA558">
        <f>PERCENTILE(M358:M557,1-$AD$591)</f>
        <v>0.93821287868032022</v>
      </c>
      <c r="AB558">
        <f t="shared" si="131"/>
        <v>0</v>
      </c>
      <c r="AE558">
        <f t="shared" si="125"/>
        <v>1.0128174257840776</v>
      </c>
    </row>
    <row r="559" spans="1:31" x14ac:dyDescent="0.25">
      <c r="A559" s="1">
        <v>44078</v>
      </c>
      <c r="B559">
        <v>73910.94</v>
      </c>
      <c r="C559">
        <v>23697.07</v>
      </c>
      <c r="D559">
        <v>70804.56</v>
      </c>
      <c r="E559">
        <v>40974.5</v>
      </c>
      <c r="F559">
        <v>10357.459999999999</v>
      </c>
      <c r="G559" s="1">
        <f t="shared" si="116"/>
        <v>44078</v>
      </c>
      <c r="H559">
        <f t="shared" si="117"/>
        <v>1.0163997052739624</v>
      </c>
      <c r="I559">
        <f t="shared" si="118"/>
        <v>0.96242543326683516</v>
      </c>
      <c r="J559">
        <f t="shared" si="119"/>
        <v>0.9880951965617617</v>
      </c>
      <c r="K559">
        <f t="shared" si="120"/>
        <v>0.98993957852098435</v>
      </c>
      <c r="L559">
        <f t="shared" si="121"/>
        <v>0.98282947807117005</v>
      </c>
      <c r="M559" s="8">
        <f t="shared" si="122"/>
        <v>0.98793787833894275</v>
      </c>
      <c r="N559" s="10">
        <f t="shared" si="123"/>
        <v>-1.2135459386217956E-2</v>
      </c>
      <c r="O559" s="8">
        <f t="shared" si="126"/>
        <v>2.8159965974158173E-2</v>
      </c>
      <c r="P559" s="10">
        <f t="shared" si="127"/>
        <v>-3.4946478783236423E-2</v>
      </c>
      <c r="Q559" s="8">
        <f t="shared" si="128"/>
        <v>0</v>
      </c>
      <c r="T559" s="8">
        <f t="shared" si="132"/>
        <v>2.7609957359623911E-2</v>
      </c>
      <c r="U559" s="8">
        <f>NORMSINV($T$590)*T559</f>
        <v>3.538358407884569E-2</v>
      </c>
      <c r="V559" s="8">
        <f t="shared" si="129"/>
        <v>0.96461641592115432</v>
      </c>
      <c r="W559" s="8">
        <f t="shared" si="130"/>
        <v>0</v>
      </c>
      <c r="Z559">
        <f t="shared" si="124"/>
        <v>-1.2135459386217956E-2</v>
      </c>
      <c r="AA559">
        <f>PERCENTILE(M359:M558,1-$AD$591)</f>
        <v>0.93821287868032022</v>
      </c>
      <c r="AB559">
        <f t="shared" si="131"/>
        <v>0</v>
      </c>
      <c r="AE559">
        <f t="shared" si="125"/>
        <v>0.98793787833894275</v>
      </c>
    </row>
    <row r="560" spans="1:31" x14ac:dyDescent="0.25">
      <c r="A560" s="1">
        <v>44085</v>
      </c>
      <c r="B560">
        <v>76433.69</v>
      </c>
      <c r="C560">
        <v>23906.98</v>
      </c>
      <c r="D560">
        <v>72950.13</v>
      </c>
      <c r="E560">
        <v>40415.17</v>
      </c>
      <c r="F560">
        <v>10849.49</v>
      </c>
      <c r="G560" s="1">
        <f t="shared" si="116"/>
        <v>44085</v>
      </c>
      <c r="H560">
        <f t="shared" si="117"/>
        <v>1.0341322948943688</v>
      </c>
      <c r="I560">
        <f t="shared" si="118"/>
        <v>1.0088580571353336</v>
      </c>
      <c r="J560">
        <f t="shared" si="119"/>
        <v>1.0303027093170272</v>
      </c>
      <c r="K560">
        <f t="shared" si="120"/>
        <v>0.98634931481775245</v>
      </c>
      <c r="L560">
        <f t="shared" si="121"/>
        <v>1.0475048901950865</v>
      </c>
      <c r="M560" s="8">
        <f t="shared" si="122"/>
        <v>1.0214294532719137</v>
      </c>
      <c r="N560" s="10">
        <f t="shared" si="123"/>
        <v>2.1203070993362595E-2</v>
      </c>
      <c r="O560" s="8">
        <f t="shared" si="126"/>
        <v>2.8100463175110228E-2</v>
      </c>
      <c r="P560" s="10">
        <f t="shared" si="127"/>
        <v>-3.4868549051457233E-2</v>
      </c>
      <c r="Q560" s="8">
        <f t="shared" si="128"/>
        <v>0</v>
      </c>
      <c r="T560" s="8">
        <f t="shared" si="132"/>
        <v>2.7549966613007192E-2</v>
      </c>
      <c r="U560" s="8">
        <f>NORMSINV($T$590)*T560</f>
        <v>3.5306702843600844E-2</v>
      </c>
      <c r="V560" s="8">
        <f t="shared" si="129"/>
        <v>0.96469329715639918</v>
      </c>
      <c r="W560" s="8">
        <f t="shared" si="130"/>
        <v>0</v>
      </c>
      <c r="Z560">
        <f t="shared" si="124"/>
        <v>2.1203070993362595E-2</v>
      </c>
      <c r="AA560">
        <f>PERCENTILE(M360:M559,1-$AD$591)</f>
        <v>0.93821287868032022</v>
      </c>
      <c r="AB560">
        <f t="shared" si="131"/>
        <v>0</v>
      </c>
      <c r="AE560">
        <f t="shared" si="125"/>
        <v>1.0214294532719137</v>
      </c>
    </row>
    <row r="561" spans="1:31" x14ac:dyDescent="0.25">
      <c r="A561" s="1">
        <v>44092</v>
      </c>
      <c r="B561">
        <v>75929.13</v>
      </c>
      <c r="C561">
        <v>23980.84</v>
      </c>
      <c r="D561">
        <v>71502.559999999998</v>
      </c>
      <c r="E561">
        <v>38668.800000000003</v>
      </c>
      <c r="F561">
        <v>10961.04</v>
      </c>
      <c r="G561" s="1">
        <f t="shared" si="116"/>
        <v>44092</v>
      </c>
      <c r="H561">
        <f t="shared" si="117"/>
        <v>0.99339872247434347</v>
      </c>
      <c r="I561">
        <f t="shared" si="118"/>
        <v>1.0030894742874257</v>
      </c>
      <c r="J561">
        <f t="shared" si="119"/>
        <v>0.9801567180209273</v>
      </c>
      <c r="K561">
        <f t="shared" si="120"/>
        <v>0.95678924522648312</v>
      </c>
      <c r="L561">
        <f t="shared" si="121"/>
        <v>1.0102815892728598</v>
      </c>
      <c r="M561" s="8">
        <f t="shared" si="122"/>
        <v>0.98874314985640788</v>
      </c>
      <c r="N561" s="10">
        <f t="shared" si="123"/>
        <v>-1.1320688008815945E-2</v>
      </c>
      <c r="O561" s="8">
        <f t="shared" si="126"/>
        <v>2.812883224477836E-2</v>
      </c>
      <c r="P561" s="10">
        <f t="shared" si="127"/>
        <v>-3.4905703063503053E-2</v>
      </c>
      <c r="Q561" s="8">
        <f t="shared" si="128"/>
        <v>0</v>
      </c>
      <c r="T561" s="8">
        <f t="shared" si="132"/>
        <v>2.7578271476177703E-2</v>
      </c>
      <c r="U561" s="8">
        <f>NORMSINV($T$590)*T561</f>
        <v>3.534297698530954E-2</v>
      </c>
      <c r="V561" s="8">
        <f t="shared" si="129"/>
        <v>0.96465702301469047</v>
      </c>
      <c r="W561" s="8">
        <f t="shared" si="130"/>
        <v>0</v>
      </c>
      <c r="Z561">
        <f t="shared" si="124"/>
        <v>-1.1320688008815945E-2</v>
      </c>
      <c r="AA561">
        <f>PERCENTILE(M361:M560,1-$AD$591)</f>
        <v>0.93821287868032022</v>
      </c>
      <c r="AB561">
        <f t="shared" si="131"/>
        <v>0</v>
      </c>
      <c r="AE561">
        <f t="shared" si="125"/>
        <v>0.98874314985640788</v>
      </c>
    </row>
    <row r="562" spans="1:31" x14ac:dyDescent="0.25">
      <c r="A562" s="1">
        <v>44099</v>
      </c>
      <c r="B562">
        <v>73424.75</v>
      </c>
      <c r="C562">
        <v>23883.65</v>
      </c>
      <c r="D562">
        <v>69977.38</v>
      </c>
      <c r="E562">
        <v>35698.1</v>
      </c>
      <c r="F562">
        <v>10734.23</v>
      </c>
      <c r="G562" s="1">
        <f t="shared" si="116"/>
        <v>44099</v>
      </c>
      <c r="H562">
        <f t="shared" si="117"/>
        <v>0.96701687481471199</v>
      </c>
      <c r="I562">
        <f t="shared" si="118"/>
        <v>0.99594718116629777</v>
      </c>
      <c r="J562">
        <f t="shared" si="119"/>
        <v>0.97866957490752793</v>
      </c>
      <c r="K562">
        <f t="shared" si="120"/>
        <v>0.92317579030122465</v>
      </c>
      <c r="L562">
        <f t="shared" si="121"/>
        <v>0.97930762044477515</v>
      </c>
      <c r="M562" s="8">
        <f t="shared" si="122"/>
        <v>0.96882340832690761</v>
      </c>
      <c r="N562" s="10">
        <f t="shared" si="123"/>
        <v>-3.1672924848008918E-2</v>
      </c>
      <c r="O562" s="8">
        <f t="shared" si="126"/>
        <v>2.8102987148856149E-2</v>
      </c>
      <c r="P562" s="10">
        <f t="shared" si="127"/>
        <v>-3.4871854581979236E-2</v>
      </c>
      <c r="Q562" s="8">
        <f t="shared" si="128"/>
        <v>0</v>
      </c>
      <c r="T562" s="8">
        <f t="shared" si="132"/>
        <v>2.7553043096975264E-2</v>
      </c>
      <c r="U562" s="8">
        <f>NORMSINV($T$590)*T562</f>
        <v>3.5310645516446498E-2</v>
      </c>
      <c r="V562" s="8">
        <f t="shared" si="129"/>
        <v>0.96468935448355353</v>
      </c>
      <c r="W562" s="8">
        <f t="shared" si="130"/>
        <v>0</v>
      </c>
      <c r="Z562">
        <f t="shared" si="124"/>
        <v>-3.1672924848008918E-2</v>
      </c>
      <c r="AA562">
        <f>PERCENTILE(M362:M561,1-$AD$591)</f>
        <v>0.93821287868032022</v>
      </c>
      <c r="AB562">
        <f t="shared" si="131"/>
        <v>0</v>
      </c>
      <c r="AE562">
        <f t="shared" si="125"/>
        <v>0.96882340832690761</v>
      </c>
    </row>
    <row r="563" spans="1:31" x14ac:dyDescent="0.25">
      <c r="A563" s="1">
        <v>44106</v>
      </c>
      <c r="B563">
        <v>74791.56</v>
      </c>
      <c r="C563">
        <v>24871.03</v>
      </c>
      <c r="D563">
        <v>72691.63</v>
      </c>
      <c r="E563">
        <v>35888.94</v>
      </c>
      <c r="F563">
        <v>10668.54</v>
      </c>
      <c r="G563" s="1">
        <f t="shared" si="116"/>
        <v>44106</v>
      </c>
      <c r="H563">
        <f t="shared" si="117"/>
        <v>1.0186151127514904</v>
      </c>
      <c r="I563">
        <f t="shared" si="118"/>
        <v>1.0413412522792789</v>
      </c>
      <c r="J563">
        <f t="shared" si="119"/>
        <v>1.0387875339145307</v>
      </c>
      <c r="K563">
        <f t="shared" si="120"/>
        <v>1.0053459427812685</v>
      </c>
      <c r="L563">
        <f t="shared" si="121"/>
        <v>0.99388032490453448</v>
      </c>
      <c r="M563" s="8">
        <f t="shared" si="122"/>
        <v>1.0195940333262208</v>
      </c>
      <c r="N563" s="10">
        <f t="shared" si="123"/>
        <v>1.9404541527632567E-2</v>
      </c>
      <c r="O563" s="8">
        <f t="shared" si="126"/>
        <v>2.8207541257039909E-2</v>
      </c>
      <c r="P563" s="10">
        <f t="shared" si="127"/>
        <v>-3.5008789811545669E-2</v>
      </c>
      <c r="Q563" s="8">
        <f t="shared" si="128"/>
        <v>0</v>
      </c>
      <c r="T563" s="8">
        <f t="shared" si="132"/>
        <v>2.7659415717515536E-2</v>
      </c>
      <c r="U563" s="8">
        <f>NORMSINV($T$590)*T563</f>
        <v>3.5446967514830965E-2</v>
      </c>
      <c r="V563" s="8">
        <f t="shared" si="129"/>
        <v>0.96455303248516899</v>
      </c>
      <c r="W563" s="8">
        <f t="shared" si="130"/>
        <v>0</v>
      </c>
      <c r="Z563">
        <f t="shared" si="124"/>
        <v>1.9404541527632567E-2</v>
      </c>
      <c r="AA563">
        <f>PERCENTILE(M363:M562,1-$AD$591)</f>
        <v>0.93821287868032022</v>
      </c>
      <c r="AB563">
        <f t="shared" si="131"/>
        <v>0</v>
      </c>
      <c r="AE563">
        <f t="shared" si="125"/>
        <v>1.0195940333262208</v>
      </c>
    </row>
    <row r="564" spans="1:31" x14ac:dyDescent="0.25">
      <c r="A564" s="1">
        <v>44113</v>
      </c>
      <c r="B564">
        <v>75571.31</v>
      </c>
      <c r="C564">
        <v>25508.560000000001</v>
      </c>
      <c r="D564">
        <v>73001.81</v>
      </c>
      <c r="E564">
        <v>38102.57</v>
      </c>
      <c r="F564">
        <v>10697.05</v>
      </c>
      <c r="G564" s="1">
        <f t="shared" si="116"/>
        <v>44113</v>
      </c>
      <c r="H564">
        <f t="shared" si="117"/>
        <v>1.0104256416098287</v>
      </c>
      <c r="I564">
        <f t="shared" si="118"/>
        <v>1.0256334377788134</v>
      </c>
      <c r="J564">
        <f t="shared" si="119"/>
        <v>1.0042670662358237</v>
      </c>
      <c r="K564">
        <f t="shared" si="120"/>
        <v>1.0616800050377637</v>
      </c>
      <c r="L564">
        <f t="shared" si="121"/>
        <v>1.0026723431697306</v>
      </c>
      <c r="M564" s="8">
        <f t="shared" si="122"/>
        <v>1.020935698766392</v>
      </c>
      <c r="N564" s="10">
        <f t="shared" si="123"/>
        <v>2.0719558517987409E-2</v>
      </c>
      <c r="O564" s="8">
        <f t="shared" si="126"/>
        <v>2.8222051463926059E-2</v>
      </c>
      <c r="P564" s="10">
        <f t="shared" si="127"/>
        <v>-3.5027794792429436E-2</v>
      </c>
      <c r="Q564" s="8">
        <f t="shared" si="128"/>
        <v>0</v>
      </c>
      <c r="T564" s="8">
        <f t="shared" si="132"/>
        <v>2.7672908519358868E-2</v>
      </c>
      <c r="U564" s="8">
        <f>NORMSINV($T$590)*T564</f>
        <v>3.546425923615687E-2</v>
      </c>
      <c r="V564" s="8">
        <f t="shared" si="129"/>
        <v>0.96453574076384307</v>
      </c>
      <c r="W564" s="8">
        <f t="shared" si="130"/>
        <v>0</v>
      </c>
      <c r="Z564">
        <f t="shared" si="124"/>
        <v>2.0719558517987409E-2</v>
      </c>
      <c r="AA564">
        <f>PERCENTILE(M364:M563,1-$AD$591)</f>
        <v>0.93821287868032022</v>
      </c>
      <c r="AB564">
        <f t="shared" si="131"/>
        <v>0</v>
      </c>
      <c r="AE564">
        <f t="shared" si="125"/>
        <v>1.020935698766392</v>
      </c>
    </row>
    <row r="565" spans="1:31" x14ac:dyDescent="0.25">
      <c r="A565" s="1">
        <v>44120</v>
      </c>
      <c r="B565">
        <v>79369.19</v>
      </c>
      <c r="C565">
        <v>25702.93</v>
      </c>
      <c r="D565">
        <v>75328.38</v>
      </c>
      <c r="E565">
        <v>36200.629999999997</v>
      </c>
      <c r="F565">
        <v>10662.35</v>
      </c>
      <c r="G565" s="1">
        <f t="shared" si="116"/>
        <v>44120</v>
      </c>
      <c r="H565">
        <f t="shared" si="117"/>
        <v>1.0502555797960893</v>
      </c>
      <c r="I565">
        <f t="shared" si="118"/>
        <v>1.0076197950805532</v>
      </c>
      <c r="J565">
        <f t="shared" si="119"/>
        <v>1.0318700317156522</v>
      </c>
      <c r="K565">
        <f t="shared" si="120"/>
        <v>0.95008368201934934</v>
      </c>
      <c r="L565">
        <f t="shared" si="121"/>
        <v>0.99675611500366934</v>
      </c>
      <c r="M565" s="8">
        <f t="shared" si="122"/>
        <v>1.0073170407230627</v>
      </c>
      <c r="N565" s="10">
        <f t="shared" si="123"/>
        <v>7.2904010507071132E-3</v>
      </c>
      <c r="O565" s="8">
        <f t="shared" si="126"/>
        <v>2.8160012533227977E-2</v>
      </c>
      <c r="P565" s="10">
        <f t="shared" si="127"/>
        <v>-3.4946539762188131E-2</v>
      </c>
      <c r="Q565" s="8">
        <f t="shared" si="128"/>
        <v>0</v>
      </c>
      <c r="T565" s="8">
        <f t="shared" si="132"/>
        <v>2.7607798778750647E-2</v>
      </c>
      <c r="U565" s="8">
        <f>NORMSINV($T$590)*T565</f>
        <v>3.5380817746148201E-2</v>
      </c>
      <c r="V565" s="8">
        <f t="shared" si="129"/>
        <v>0.96461918225385179</v>
      </c>
      <c r="W565" s="8">
        <f t="shared" si="130"/>
        <v>0</v>
      </c>
      <c r="Z565">
        <f t="shared" si="124"/>
        <v>7.2904010507071132E-3</v>
      </c>
      <c r="AA565">
        <f>PERCENTILE(M365:M564,1-$AD$591)</f>
        <v>0.93821287868032022</v>
      </c>
      <c r="AB565">
        <f t="shared" si="131"/>
        <v>0</v>
      </c>
      <c r="AE565">
        <f t="shared" si="125"/>
        <v>1.0073170407230627</v>
      </c>
    </row>
    <row r="566" spans="1:31" x14ac:dyDescent="0.25">
      <c r="A566" s="1">
        <v>44127</v>
      </c>
      <c r="B566">
        <v>78525.19</v>
      </c>
      <c r="C566">
        <v>24614.48</v>
      </c>
      <c r="D566">
        <v>74604.63</v>
      </c>
      <c r="E566">
        <v>35723.550000000003</v>
      </c>
      <c r="F566">
        <v>10279.379999999999</v>
      </c>
      <c r="G566" s="1">
        <f t="shared" si="116"/>
        <v>44127</v>
      </c>
      <c r="H566">
        <f t="shared" si="117"/>
        <v>0.989366150769587</v>
      </c>
      <c r="I566">
        <f t="shared" si="118"/>
        <v>0.95765268784531565</v>
      </c>
      <c r="J566">
        <f t="shared" si="119"/>
        <v>0.99039206737221752</v>
      </c>
      <c r="K566">
        <f t="shared" si="120"/>
        <v>0.98682122382953019</v>
      </c>
      <c r="L566">
        <f t="shared" si="121"/>
        <v>0.96408202694527934</v>
      </c>
      <c r="M566" s="8">
        <f t="shared" si="122"/>
        <v>0.97766283135238607</v>
      </c>
      <c r="N566" s="10">
        <f t="shared" si="123"/>
        <v>-2.2590421606791724E-2</v>
      </c>
      <c r="O566" s="8">
        <f t="shared" si="126"/>
        <v>2.8141192964026389E-2</v>
      </c>
      <c r="P566" s="10">
        <f t="shared" si="127"/>
        <v>-3.4921891731598459E-2</v>
      </c>
      <c r="Q566" s="8">
        <f t="shared" si="128"/>
        <v>0</v>
      </c>
      <c r="T566" s="8">
        <f t="shared" si="132"/>
        <v>2.7588953484889461E-2</v>
      </c>
      <c r="U566" s="8">
        <f>NORMSINV($T$590)*T566</f>
        <v>3.5356666530297252E-2</v>
      </c>
      <c r="V566" s="8">
        <f t="shared" si="129"/>
        <v>0.96464333346970277</v>
      </c>
      <c r="W566" s="8">
        <f t="shared" si="130"/>
        <v>0</v>
      </c>
      <c r="Z566">
        <f t="shared" si="124"/>
        <v>-2.2590421606791724E-2</v>
      </c>
      <c r="AA566">
        <f>PERCENTILE(M366:M565,1-$AD$591)</f>
        <v>0.93821287868032022</v>
      </c>
      <c r="AB566">
        <f t="shared" si="131"/>
        <v>0</v>
      </c>
      <c r="AE566">
        <f t="shared" si="125"/>
        <v>0.97766283135238607</v>
      </c>
    </row>
    <row r="567" spans="1:31" x14ac:dyDescent="0.25">
      <c r="A567" s="1">
        <v>44134</v>
      </c>
      <c r="B567">
        <v>73810</v>
      </c>
      <c r="C567">
        <v>24256.84</v>
      </c>
      <c r="D567">
        <v>71786.880000000005</v>
      </c>
      <c r="E567">
        <v>32848.370000000003</v>
      </c>
      <c r="F567">
        <v>9589.0499999999993</v>
      </c>
      <c r="G567" s="1">
        <f t="shared" si="116"/>
        <v>44134</v>
      </c>
      <c r="H567">
        <f t="shared" si="117"/>
        <v>0.93995315388603318</v>
      </c>
      <c r="I567">
        <f t="shared" si="118"/>
        <v>0.98547034103503306</v>
      </c>
      <c r="J567">
        <f t="shared" si="119"/>
        <v>0.96223089639342763</v>
      </c>
      <c r="K567">
        <f t="shared" si="120"/>
        <v>0.91951583759172872</v>
      </c>
      <c r="L567">
        <f t="shared" si="121"/>
        <v>0.93284322595331626</v>
      </c>
      <c r="M567" s="8">
        <f t="shared" si="122"/>
        <v>0.94800269097190781</v>
      </c>
      <c r="N567" s="10">
        <f t="shared" si="123"/>
        <v>-5.3397938153182174E-2</v>
      </c>
      <c r="O567" s="8">
        <f t="shared" si="126"/>
        <v>2.8176988587951049E-2</v>
      </c>
      <c r="P567" s="10">
        <f t="shared" si="127"/>
        <v>-3.4968773641702235E-2</v>
      </c>
      <c r="Q567" s="8">
        <f t="shared" si="128"/>
        <v>1</v>
      </c>
      <c r="T567" s="8">
        <f t="shared" si="132"/>
        <v>2.7626738250134661E-2</v>
      </c>
      <c r="U567" s="8">
        <f>NORMSINV($T$590)*T567</f>
        <v>3.5405089655350976E-2</v>
      </c>
      <c r="V567" s="8">
        <f t="shared" si="129"/>
        <v>0.96459491034464906</v>
      </c>
      <c r="W567" s="8">
        <f t="shared" si="130"/>
        <v>1</v>
      </c>
      <c r="Z567">
        <f t="shared" si="124"/>
        <v>-5.3397938153182174E-2</v>
      </c>
      <c r="AA567">
        <f>PERCENTILE(M367:M566,1-$AD$591)</f>
        <v>0.93821287868032022</v>
      </c>
      <c r="AB567">
        <f t="shared" si="131"/>
        <v>0</v>
      </c>
      <c r="AE567">
        <f t="shared" si="125"/>
        <v>0.94800269097190781</v>
      </c>
    </row>
    <row r="568" spans="1:31" x14ac:dyDescent="0.25">
      <c r="A568" s="1">
        <v>44141</v>
      </c>
      <c r="B568">
        <v>79901.25</v>
      </c>
      <c r="C568">
        <v>26476.3</v>
      </c>
      <c r="D568">
        <v>76776.06</v>
      </c>
      <c r="E568">
        <v>35151.06</v>
      </c>
      <c r="F568">
        <v>10326.48</v>
      </c>
      <c r="G568" s="1">
        <f t="shared" si="116"/>
        <v>44141</v>
      </c>
      <c r="H568">
        <f t="shared" si="117"/>
        <v>1.0825260804769001</v>
      </c>
      <c r="I568">
        <f t="shared" si="118"/>
        <v>1.091498315526672</v>
      </c>
      <c r="J568">
        <f t="shared" si="119"/>
        <v>1.0694998863302039</v>
      </c>
      <c r="K568">
        <f t="shared" si="120"/>
        <v>1.0701005864217918</v>
      </c>
      <c r="L568">
        <f t="shared" si="121"/>
        <v>1.0769033428754673</v>
      </c>
      <c r="M568" s="8">
        <f t="shared" si="122"/>
        <v>1.078105642326207</v>
      </c>
      <c r="N568" s="10">
        <f t="shared" si="123"/>
        <v>7.5205466132587578E-2</v>
      </c>
      <c r="O568" s="8">
        <f t="shared" si="126"/>
        <v>2.8452216985698092E-2</v>
      </c>
      <c r="P568" s="10">
        <f t="shared" si="127"/>
        <v>-3.5329286008475153E-2</v>
      </c>
      <c r="Q568" s="8">
        <f t="shared" si="128"/>
        <v>0</v>
      </c>
      <c r="T568" s="8">
        <f t="shared" si="132"/>
        <v>2.7897752199210216E-2</v>
      </c>
      <c r="U568" s="8">
        <f>NORMSINV($T$590)*T568</f>
        <v>3.5752408006073176E-2</v>
      </c>
      <c r="V568" s="8">
        <f t="shared" si="129"/>
        <v>0.96424759199392684</v>
      </c>
      <c r="W568" s="8">
        <f t="shared" si="130"/>
        <v>0</v>
      </c>
      <c r="Z568">
        <f t="shared" si="124"/>
        <v>7.5205466132587578E-2</v>
      </c>
      <c r="AA568">
        <f>PERCENTILE(M368:M567,1-$AD$591)</f>
        <v>0.93821287868032022</v>
      </c>
      <c r="AB568">
        <f t="shared" si="131"/>
        <v>0</v>
      </c>
      <c r="AE568">
        <f t="shared" si="125"/>
        <v>1.078105642326207</v>
      </c>
    </row>
    <row r="569" spans="1:31" x14ac:dyDescent="0.25">
      <c r="A569" s="1">
        <v>44148</v>
      </c>
      <c r="B569">
        <v>86185.06</v>
      </c>
      <c r="C569">
        <v>27533.8</v>
      </c>
      <c r="D569">
        <v>81222.31</v>
      </c>
      <c r="E569">
        <v>41531.17</v>
      </c>
      <c r="F569">
        <v>10633.84</v>
      </c>
      <c r="G569" s="1">
        <f t="shared" si="116"/>
        <v>44148</v>
      </c>
      <c r="H569">
        <f t="shared" si="117"/>
        <v>1.0786447020540979</v>
      </c>
      <c r="I569">
        <f t="shared" si="118"/>
        <v>1.0399413815374505</v>
      </c>
      <c r="J569">
        <f t="shared" si="119"/>
        <v>1.0579119324435247</v>
      </c>
      <c r="K569">
        <f t="shared" si="120"/>
        <v>1.1815054794933637</v>
      </c>
      <c r="L569">
        <f t="shared" si="121"/>
        <v>1.0297642565520875</v>
      </c>
      <c r="M569" s="8">
        <f t="shared" si="122"/>
        <v>1.0775535504161049</v>
      </c>
      <c r="N569" s="10">
        <f t="shared" si="123"/>
        <v>7.4693240522869547E-2</v>
      </c>
      <c r="O569" s="8">
        <f t="shared" si="126"/>
        <v>2.8901217455577288E-2</v>
      </c>
      <c r="P569" s="10">
        <f t="shared" si="127"/>
        <v>-3.5917579123085755E-2</v>
      </c>
      <c r="Q569" s="8">
        <f t="shared" si="128"/>
        <v>0</v>
      </c>
      <c r="T569" s="8">
        <f t="shared" si="132"/>
        <v>2.8387325456240287E-2</v>
      </c>
      <c r="U569" s="8">
        <f>NORMSINV($T$590)*T569</f>
        <v>3.637982138006883E-2</v>
      </c>
      <c r="V569" s="8">
        <f t="shared" si="129"/>
        <v>0.96362017861993121</v>
      </c>
      <c r="W569" s="8">
        <f t="shared" si="130"/>
        <v>0</v>
      </c>
      <c r="Z569">
        <f t="shared" si="124"/>
        <v>7.4693240522869547E-2</v>
      </c>
      <c r="AA569">
        <f>PERCENTILE(M369:M568,1-$AD$591)</f>
        <v>0.93821287868032022</v>
      </c>
      <c r="AB569">
        <f t="shared" si="131"/>
        <v>0</v>
      </c>
      <c r="AE569">
        <f t="shared" si="125"/>
        <v>1.0775535504161049</v>
      </c>
    </row>
    <row r="570" spans="1:31" x14ac:dyDescent="0.25">
      <c r="A570" s="1">
        <v>44155</v>
      </c>
      <c r="B570">
        <v>90368.19</v>
      </c>
      <c r="C570">
        <v>28185.45</v>
      </c>
      <c r="D570">
        <v>80679.5</v>
      </c>
      <c r="E570">
        <v>43891.11</v>
      </c>
      <c r="F570">
        <v>10640.04</v>
      </c>
      <c r="G570" s="1">
        <f t="shared" si="116"/>
        <v>44155</v>
      </c>
      <c r="H570">
        <f t="shared" si="117"/>
        <v>1.0485366025155636</v>
      </c>
      <c r="I570">
        <f t="shared" si="118"/>
        <v>1.0236672744045501</v>
      </c>
      <c r="J570">
        <f t="shared" si="119"/>
        <v>0.9933169839665974</v>
      </c>
      <c r="K570">
        <f t="shared" si="120"/>
        <v>1.0568233449719813</v>
      </c>
      <c r="L570">
        <f t="shared" si="121"/>
        <v>1.0005830443188914</v>
      </c>
      <c r="M570" s="8">
        <f t="shared" si="122"/>
        <v>1.0245854500355167</v>
      </c>
      <c r="N570" s="10">
        <f t="shared" si="123"/>
        <v>2.428809179312532E-2</v>
      </c>
      <c r="O570" s="8">
        <f t="shared" si="126"/>
        <v>2.9313658002353478E-2</v>
      </c>
      <c r="P570" s="10">
        <f t="shared" si="127"/>
        <v>-3.6458148039033043E-2</v>
      </c>
      <c r="Q570" s="8">
        <f t="shared" si="128"/>
        <v>0</v>
      </c>
      <c r="T570" s="8">
        <f t="shared" si="132"/>
        <v>2.8838693600089661E-2</v>
      </c>
      <c r="U570" s="8">
        <f>NORMSINV($T$590)*T570</f>
        <v>3.6958272931455961E-2</v>
      </c>
      <c r="V570" s="8">
        <f t="shared" si="129"/>
        <v>0.96304172706854407</v>
      </c>
      <c r="W570" s="8">
        <f t="shared" si="130"/>
        <v>0</v>
      </c>
      <c r="Z570">
        <f t="shared" si="124"/>
        <v>2.428809179312532E-2</v>
      </c>
      <c r="AA570">
        <f>PERCENTILE(M370:M569,1-$AD$591)</f>
        <v>0.93821287868032022</v>
      </c>
      <c r="AB570">
        <f t="shared" si="131"/>
        <v>0</v>
      </c>
      <c r="AE570">
        <f t="shared" si="125"/>
        <v>1.0245854500355167</v>
      </c>
    </row>
    <row r="571" spans="1:31" x14ac:dyDescent="0.25">
      <c r="A571" s="1">
        <v>44162</v>
      </c>
      <c r="B571">
        <v>91001.19</v>
      </c>
      <c r="C571">
        <v>28591.29</v>
      </c>
      <c r="D571">
        <v>79955.69</v>
      </c>
      <c r="E571">
        <v>47962.16</v>
      </c>
      <c r="F571">
        <v>10560.72</v>
      </c>
      <c r="G571" s="1">
        <f t="shared" si="116"/>
        <v>44162</v>
      </c>
      <c r="H571">
        <f t="shared" si="117"/>
        <v>1.0070046771989125</v>
      </c>
      <c r="I571">
        <f t="shared" si="118"/>
        <v>1.0143989185909752</v>
      </c>
      <c r="J571">
        <f t="shared" si="119"/>
        <v>0.99102857603232541</v>
      </c>
      <c r="K571">
        <f t="shared" si="120"/>
        <v>1.0927534072389602</v>
      </c>
      <c r="L571">
        <f t="shared" si="121"/>
        <v>0.99254514080774114</v>
      </c>
      <c r="M571" s="8">
        <f t="shared" si="122"/>
        <v>1.019546143973783</v>
      </c>
      <c r="N571" s="10">
        <f t="shared" si="123"/>
        <v>1.9357571385040368E-2</v>
      </c>
      <c r="O571" s="8">
        <f t="shared" si="126"/>
        <v>2.9351291079701108E-2</v>
      </c>
      <c r="P571" s="10">
        <f t="shared" si="127"/>
        <v>-3.6507480639507359E-2</v>
      </c>
      <c r="Q571" s="8">
        <f t="shared" si="128"/>
        <v>0</v>
      </c>
      <c r="T571" s="8">
        <f t="shared" si="132"/>
        <v>2.8876309149780264E-2</v>
      </c>
      <c r="U571" s="8">
        <f>NORMSINV($T$590)*T571</f>
        <v>3.7006479198050772E-2</v>
      </c>
      <c r="V571" s="8">
        <f t="shared" si="129"/>
        <v>0.96299352080194922</v>
      </c>
      <c r="W571" s="8">
        <f t="shared" si="130"/>
        <v>0</v>
      </c>
      <c r="Z571">
        <f t="shared" si="124"/>
        <v>1.9357571385040368E-2</v>
      </c>
      <c r="AA571">
        <f>PERCENTILE(M371:M570,1-$AD$591)</f>
        <v>0.93821287868032022</v>
      </c>
      <c r="AB571">
        <f t="shared" si="131"/>
        <v>0</v>
      </c>
      <c r="AE571">
        <f t="shared" si="125"/>
        <v>1.019546143973783</v>
      </c>
    </row>
    <row r="572" spans="1:31" x14ac:dyDescent="0.25">
      <c r="A572" s="1">
        <v>44169</v>
      </c>
      <c r="B572">
        <v>90676.75</v>
      </c>
      <c r="C572">
        <v>29523.91</v>
      </c>
      <c r="D572">
        <v>79180.19</v>
      </c>
      <c r="E572">
        <v>47949.45</v>
      </c>
      <c r="F572">
        <v>10361.18</v>
      </c>
      <c r="G572" s="1">
        <f t="shared" si="116"/>
        <v>44169</v>
      </c>
      <c r="H572">
        <f t="shared" si="117"/>
        <v>0.99643477189693885</v>
      </c>
      <c r="I572">
        <f t="shared" si="118"/>
        <v>1.0326190248848512</v>
      </c>
      <c r="J572">
        <f t="shared" si="119"/>
        <v>0.99030087789874621</v>
      </c>
      <c r="K572">
        <f t="shared" si="120"/>
        <v>0.99973499942454624</v>
      </c>
      <c r="L572">
        <f t="shared" si="121"/>
        <v>0.98110545493110324</v>
      </c>
      <c r="M572" s="8">
        <f t="shared" si="122"/>
        <v>1.0000390258072371</v>
      </c>
      <c r="N572" s="10">
        <f t="shared" si="123"/>
        <v>3.9025045750132781E-5</v>
      </c>
      <c r="O572" s="8">
        <f t="shared" si="126"/>
        <v>2.9356391077832032E-2</v>
      </c>
      <c r="P572" s="10">
        <f t="shared" si="127"/>
        <v>-3.6514166254630956E-2</v>
      </c>
      <c r="Q572" s="8">
        <f t="shared" si="128"/>
        <v>0</v>
      </c>
      <c r="T572" s="8">
        <f t="shared" si="132"/>
        <v>2.8879905148263441E-2</v>
      </c>
      <c r="U572" s="8">
        <f>NORMSINV($T$590)*T572</f>
        <v>3.7011087655536581E-2</v>
      </c>
      <c r="V572" s="8">
        <f t="shared" si="129"/>
        <v>0.96298891234446338</v>
      </c>
      <c r="W572" s="8">
        <f t="shared" si="130"/>
        <v>0</v>
      </c>
      <c r="Z572">
        <f t="shared" si="124"/>
        <v>3.9025045750132781E-5</v>
      </c>
      <c r="AA572">
        <f>PERCENTILE(M372:M571,1-$AD$591)</f>
        <v>0.93821287868032022</v>
      </c>
      <c r="AB572">
        <f t="shared" si="131"/>
        <v>0</v>
      </c>
      <c r="AE572">
        <f t="shared" si="125"/>
        <v>1.0000390258072371</v>
      </c>
    </row>
    <row r="573" spans="1:31" x14ac:dyDescent="0.25">
      <c r="A573" s="1">
        <v>44176</v>
      </c>
      <c r="B573">
        <v>92178.06</v>
      </c>
      <c r="C573">
        <v>29176.62</v>
      </c>
      <c r="D573">
        <v>78197.81</v>
      </c>
      <c r="E573">
        <v>47097.07</v>
      </c>
      <c r="F573">
        <v>9731.57</v>
      </c>
      <c r="G573" s="1">
        <f t="shared" si="116"/>
        <v>44176</v>
      </c>
      <c r="H573">
        <f t="shared" si="117"/>
        <v>1.0165567248495342</v>
      </c>
      <c r="I573">
        <f t="shared" si="118"/>
        <v>0.98823699164507683</v>
      </c>
      <c r="J573">
        <f t="shared" si="119"/>
        <v>0.98759310883189333</v>
      </c>
      <c r="K573">
        <f t="shared" si="120"/>
        <v>0.98222336231176799</v>
      </c>
      <c r="L573">
        <f t="shared" si="121"/>
        <v>0.93923375522865149</v>
      </c>
      <c r="M573" s="8">
        <f t="shared" si="122"/>
        <v>0.98276878857338479</v>
      </c>
      <c r="N573" s="10">
        <f t="shared" si="123"/>
        <v>-1.7381396497736748E-2</v>
      </c>
      <c r="O573" s="8">
        <f t="shared" si="126"/>
        <v>2.9356704190134444E-2</v>
      </c>
      <c r="P573" s="10">
        <f t="shared" si="127"/>
        <v>-3.6514576716088529E-2</v>
      </c>
      <c r="Q573" s="8">
        <f t="shared" si="128"/>
        <v>0</v>
      </c>
      <c r="T573" s="8">
        <f t="shared" si="132"/>
        <v>2.8880679358707178E-2</v>
      </c>
      <c r="U573" s="8">
        <f>NORMSINV($T$590)*T573</f>
        <v>3.7012079846142812E-2</v>
      </c>
      <c r="V573" s="8">
        <f t="shared" si="129"/>
        <v>0.96298792015385715</v>
      </c>
      <c r="W573" s="8">
        <f t="shared" si="130"/>
        <v>0</v>
      </c>
      <c r="Z573">
        <f t="shared" si="124"/>
        <v>-1.7381396497736748E-2</v>
      </c>
      <c r="AA573">
        <f>PERCENTILE(M373:M572,1-$AD$591)</f>
        <v>0.93821287868032022</v>
      </c>
      <c r="AB573">
        <f t="shared" si="131"/>
        <v>0</v>
      </c>
      <c r="AE573">
        <f t="shared" si="125"/>
        <v>0.98276878857338479</v>
      </c>
    </row>
    <row r="574" spans="1:31" x14ac:dyDescent="0.25">
      <c r="A574" s="1">
        <v>44183</v>
      </c>
      <c r="B574">
        <v>92021.5</v>
      </c>
      <c r="C574">
        <v>30401.9</v>
      </c>
      <c r="D574">
        <v>78947.44</v>
      </c>
      <c r="E574">
        <v>45786.7</v>
      </c>
      <c r="F574">
        <v>9792.2999999999993</v>
      </c>
      <c r="G574" s="1">
        <f t="shared" si="116"/>
        <v>44183</v>
      </c>
      <c r="H574">
        <f t="shared" si="117"/>
        <v>0.998301548112425</v>
      </c>
      <c r="I574">
        <f t="shared" si="118"/>
        <v>1.0419952688145508</v>
      </c>
      <c r="J574">
        <f t="shared" si="119"/>
        <v>1.0095863298473449</v>
      </c>
      <c r="K574">
        <f t="shared" si="120"/>
        <v>0.97217725009220313</v>
      </c>
      <c r="L574">
        <f t="shared" si="121"/>
        <v>1.0062405141205375</v>
      </c>
      <c r="M574" s="8">
        <f t="shared" si="122"/>
        <v>1.0056601821974123</v>
      </c>
      <c r="N574" s="13">
        <f t="shared" si="123"/>
        <v>5.6442235570475004E-3</v>
      </c>
      <c r="O574" s="8">
        <f t="shared" si="126"/>
        <v>2.9382056264792795E-2</v>
      </c>
      <c r="P574" s="10">
        <f t="shared" si="127"/>
        <v>-3.6547811281776935E-2</v>
      </c>
      <c r="Q574" s="8">
        <f t="shared" si="128"/>
        <v>0</v>
      </c>
      <c r="T574" s="8">
        <f t="shared" si="132"/>
        <v>2.8908094899905458E-2</v>
      </c>
      <c r="U574" s="8">
        <f>NORMSINV($T$590)*T574</f>
        <v>3.7047214275885726E-2</v>
      </c>
      <c r="V574" s="8">
        <f t="shared" si="129"/>
        <v>0.96295278572411425</v>
      </c>
      <c r="W574" s="8">
        <f t="shared" si="130"/>
        <v>0</v>
      </c>
      <c r="Z574">
        <f t="shared" si="124"/>
        <v>5.6442235570475004E-3</v>
      </c>
      <c r="AA574">
        <f>PERCENTILE(M374:M573,1-$AD$591)</f>
        <v>0.93821287868032022</v>
      </c>
      <c r="AB574">
        <f t="shared" si="131"/>
        <v>0</v>
      </c>
      <c r="AE574">
        <f t="shared" si="125"/>
        <v>1.0056601821974123</v>
      </c>
    </row>
    <row r="575" spans="1:31" x14ac:dyDescent="0.25">
      <c r="A575" s="1">
        <v>44190</v>
      </c>
      <c r="B575">
        <v>91450.44</v>
      </c>
      <c r="C575">
        <v>30710.17</v>
      </c>
      <c r="D575">
        <v>78146.06</v>
      </c>
      <c r="E575">
        <v>45659.47</v>
      </c>
      <c r="F575">
        <v>9709.27</v>
      </c>
      <c r="G575" s="1">
        <f t="shared" si="116"/>
        <v>44190</v>
      </c>
      <c r="H575">
        <f t="shared" si="117"/>
        <v>0.99379427633759509</v>
      </c>
      <c r="I575">
        <f t="shared" si="118"/>
        <v>1.0101398267871415</v>
      </c>
      <c r="J575">
        <f t="shared" si="119"/>
        <v>0.98984919587006237</v>
      </c>
      <c r="K575">
        <f t="shared" si="120"/>
        <v>0.99722124547084645</v>
      </c>
      <c r="L575">
        <f t="shared" si="121"/>
        <v>0.99152088886165668</v>
      </c>
      <c r="M575" s="8">
        <f t="shared" si="122"/>
        <v>0.99650508666546034</v>
      </c>
      <c r="N575" s="10">
        <f t="shared" si="123"/>
        <v>-3.5010348109957607E-3</v>
      </c>
      <c r="O575" s="8">
        <f t="shared" si="126"/>
        <v>2.9374824319575207E-2</v>
      </c>
      <c r="P575" s="10">
        <f t="shared" si="127"/>
        <v>-3.6538330707790632E-2</v>
      </c>
      <c r="Q575" s="8">
        <f t="shared" si="128"/>
        <v>0</v>
      </c>
      <c r="T575" s="8">
        <f t="shared" si="132"/>
        <v>2.8901151574381268E-2</v>
      </c>
      <c r="U575" s="8">
        <f>NORMSINV($T$590)*T575</f>
        <v>3.7038316046190109E-2</v>
      </c>
      <c r="V575" s="8">
        <f t="shared" si="129"/>
        <v>0.96296168395380988</v>
      </c>
      <c r="W575" s="8">
        <f t="shared" si="130"/>
        <v>0</v>
      </c>
      <c r="Z575">
        <f t="shared" si="124"/>
        <v>-3.5010348109957607E-3</v>
      </c>
      <c r="AA575">
        <f>PERCENTILE(M375:M574,1-$AD$591)</f>
        <v>0.93821287868032022</v>
      </c>
      <c r="AB575">
        <f t="shared" si="131"/>
        <v>0</v>
      </c>
      <c r="AE575">
        <f t="shared" si="125"/>
        <v>0.99650508666546034</v>
      </c>
    </row>
    <row r="576" spans="1:31" x14ac:dyDescent="0.25">
      <c r="A576" s="1">
        <v>44197</v>
      </c>
      <c r="B576">
        <v>94112.25</v>
      </c>
      <c r="C576">
        <v>31026.25</v>
      </c>
      <c r="D576">
        <v>80343.38</v>
      </c>
      <c r="E576">
        <v>44908.87</v>
      </c>
      <c r="F576">
        <v>9753.8799999999992</v>
      </c>
      <c r="G576" s="1">
        <f t="shared" si="116"/>
        <v>44197</v>
      </c>
      <c r="H576">
        <f t="shared" si="117"/>
        <v>1.0291065849437138</v>
      </c>
      <c r="I576">
        <f t="shared" si="118"/>
        <v>1.0102923559198793</v>
      </c>
      <c r="J576">
        <f t="shared" si="119"/>
        <v>1.0281181162556372</v>
      </c>
      <c r="K576">
        <f t="shared" si="120"/>
        <v>0.98356091299351489</v>
      </c>
      <c r="L576">
        <f t="shared" si="121"/>
        <v>1.0045945781711703</v>
      </c>
      <c r="M576" s="8">
        <f t="shared" si="122"/>
        <v>1.011134509656783</v>
      </c>
      <c r="N576" s="10">
        <f t="shared" si="123"/>
        <v>1.1072977337622823E-2</v>
      </c>
      <c r="O576" s="8">
        <f t="shared" si="126"/>
        <v>2.9375836609222016E-2</v>
      </c>
      <c r="P576" s="10">
        <f t="shared" si="127"/>
        <v>-3.6539657745515181E-2</v>
      </c>
      <c r="Q576" s="8">
        <f t="shared" si="128"/>
        <v>0</v>
      </c>
      <c r="T576" s="8">
        <f t="shared" si="132"/>
        <v>2.8902247170810368E-2</v>
      </c>
      <c r="U576" s="8">
        <f>NORMSINV($T$590)*T576</f>
        <v>3.7039720109509032E-2</v>
      </c>
      <c r="V576" s="8">
        <f t="shared" si="129"/>
        <v>0.96296027989049093</v>
      </c>
      <c r="W576" s="8">
        <f t="shared" si="130"/>
        <v>0</v>
      </c>
      <c r="Z576">
        <f t="shared" si="124"/>
        <v>1.1072977337622823E-2</v>
      </c>
      <c r="AA576">
        <f>PERCENTILE(M376:M575,1-$AD$591)</f>
        <v>0.93821287868032022</v>
      </c>
      <c r="AB576">
        <f t="shared" si="131"/>
        <v>0</v>
      </c>
      <c r="AE576">
        <f t="shared" si="125"/>
        <v>1.011134509656783</v>
      </c>
    </row>
    <row r="577" spans="1:32" x14ac:dyDescent="0.25">
      <c r="A577" s="1">
        <v>44204</v>
      </c>
      <c r="B577">
        <v>96764.88</v>
      </c>
      <c r="C577">
        <v>32470.05</v>
      </c>
      <c r="D577">
        <v>79180.13</v>
      </c>
      <c r="E577">
        <v>48598.7</v>
      </c>
      <c r="F577">
        <v>9765.0400000000009</v>
      </c>
      <c r="G577" s="1">
        <f t="shared" si="116"/>
        <v>44204</v>
      </c>
      <c r="H577">
        <f t="shared" si="117"/>
        <v>1.0281858100300441</v>
      </c>
      <c r="I577">
        <f t="shared" si="118"/>
        <v>1.0465347890898835</v>
      </c>
      <c r="J577">
        <f t="shared" si="119"/>
        <v>0.98552152025468687</v>
      </c>
      <c r="K577">
        <f t="shared" si="120"/>
        <v>1.0821626106379429</v>
      </c>
      <c r="L577">
        <f t="shared" si="121"/>
        <v>1.0011441600675834</v>
      </c>
      <c r="M577" s="8">
        <f t="shared" si="122"/>
        <v>1.0287097780160281</v>
      </c>
      <c r="N577" s="10">
        <f t="shared" si="123"/>
        <v>2.8305374325992786E-2</v>
      </c>
      <c r="O577" s="8">
        <f t="shared" si="126"/>
        <v>2.9371015181804447E-2</v>
      </c>
      <c r="P577" s="10">
        <f t="shared" si="127"/>
        <v>-3.6533337215819077E-2</v>
      </c>
      <c r="Q577" s="8">
        <f t="shared" si="128"/>
        <v>0</v>
      </c>
      <c r="T577" s="8">
        <f t="shared" si="132"/>
        <v>2.8897469744596199E-2</v>
      </c>
      <c r="U577" s="8">
        <f>NORMSINV($T$590)*T577</f>
        <v>3.703359759146499E-2</v>
      </c>
      <c r="V577" s="8">
        <f t="shared" si="129"/>
        <v>0.96296640240853504</v>
      </c>
      <c r="W577" s="8">
        <f t="shared" si="130"/>
        <v>0</v>
      </c>
      <c r="Z577">
        <f t="shared" si="124"/>
        <v>2.8305374325992786E-2</v>
      </c>
      <c r="AA577">
        <f>PERCENTILE(M377:M576,1-$AD$591)</f>
        <v>0.93821287868032022</v>
      </c>
      <c r="AB577">
        <f t="shared" si="131"/>
        <v>0</v>
      </c>
      <c r="AE577">
        <f t="shared" si="125"/>
        <v>1.0287097780160281</v>
      </c>
    </row>
    <row r="578" spans="1:32" x14ac:dyDescent="0.25">
      <c r="A578" s="1">
        <v>44211</v>
      </c>
      <c r="B578">
        <v>90989.94</v>
      </c>
      <c r="C578">
        <v>34015.32</v>
      </c>
      <c r="D578">
        <v>77137.88</v>
      </c>
      <c r="E578">
        <v>48093.07</v>
      </c>
      <c r="F578">
        <v>10104.629999999999</v>
      </c>
      <c r="G578" s="1">
        <f t="shared" si="116"/>
        <v>44211</v>
      </c>
      <c r="H578">
        <f t="shared" si="117"/>
        <v>0.94031987638490322</v>
      </c>
      <c r="I578">
        <f t="shared" si="118"/>
        <v>1.0475906258228738</v>
      </c>
      <c r="J578">
        <f t="shared" si="119"/>
        <v>0.97420754424121303</v>
      </c>
      <c r="K578">
        <f t="shared" si="120"/>
        <v>0.98959581223366067</v>
      </c>
      <c r="L578">
        <f t="shared" si="121"/>
        <v>1.034776099227448</v>
      </c>
      <c r="M578" s="8">
        <f t="shared" si="122"/>
        <v>0.9972979915820197</v>
      </c>
      <c r="N578" s="10">
        <f t="shared" si="123"/>
        <v>-2.7056654317324448E-3</v>
      </c>
      <c r="O578" s="8">
        <f t="shared" si="126"/>
        <v>2.942192313793859E-2</v>
      </c>
      <c r="P578" s="10">
        <f t="shared" si="127"/>
        <v>-3.6600074900863949E-2</v>
      </c>
      <c r="Q578" s="8">
        <f t="shared" si="128"/>
        <v>0</v>
      </c>
      <c r="T578" s="8">
        <f t="shared" si="132"/>
        <v>2.8948668049096751E-2</v>
      </c>
      <c r="U578" s="8">
        <f>NORMSINV($T$590)*T578</f>
        <v>3.7099210858750897E-2</v>
      </c>
      <c r="V578" s="8">
        <f t="shared" si="129"/>
        <v>0.9629007891412491</v>
      </c>
      <c r="W578" s="8">
        <f t="shared" si="130"/>
        <v>0</v>
      </c>
      <c r="Z578">
        <f t="shared" si="124"/>
        <v>-2.7056654317324448E-3</v>
      </c>
      <c r="AA578">
        <f>PERCENTILE(M378:M577,1-$AD$591)</f>
        <v>0.93821287868032022</v>
      </c>
      <c r="AB578">
        <f t="shared" si="131"/>
        <v>0</v>
      </c>
      <c r="AE578">
        <f t="shared" si="125"/>
        <v>0.9972979915820197</v>
      </c>
    </row>
    <row r="579" spans="1:32" x14ac:dyDescent="0.25">
      <c r="A579" s="1">
        <v>44218</v>
      </c>
      <c r="B579">
        <v>94222.81</v>
      </c>
      <c r="C579">
        <v>36126.39</v>
      </c>
      <c r="D579">
        <v>76595.06</v>
      </c>
      <c r="E579">
        <v>46958.65</v>
      </c>
      <c r="F579">
        <v>10095.950000000001</v>
      </c>
      <c r="G579" s="1">
        <f t="shared" si="116"/>
        <v>44218</v>
      </c>
      <c r="H579">
        <f t="shared" si="117"/>
        <v>1.0355299717749016</v>
      </c>
      <c r="I579">
        <f t="shared" si="118"/>
        <v>1.0620623295620915</v>
      </c>
      <c r="J579">
        <f t="shared" si="119"/>
        <v>0.99296299042701186</v>
      </c>
      <c r="K579">
        <f t="shared" si="120"/>
        <v>0.97641198617597091</v>
      </c>
      <c r="L579">
        <f t="shared" si="121"/>
        <v>0.99914098784418648</v>
      </c>
      <c r="M579" s="8">
        <f t="shared" si="122"/>
        <v>1.0132216531568323</v>
      </c>
      <c r="N579" s="10">
        <f t="shared" si="123"/>
        <v>1.3135009975880713E-2</v>
      </c>
      <c r="O579" s="8">
        <f t="shared" si="126"/>
        <v>2.9420835110186568E-2</v>
      </c>
      <c r="P579" s="10">
        <f t="shared" si="127"/>
        <v>-3.6598648525918001E-2</v>
      </c>
      <c r="Q579" s="8">
        <f t="shared" si="128"/>
        <v>0</v>
      </c>
      <c r="T579" s="8">
        <f t="shared" si="132"/>
        <v>2.8948473423126207E-2</v>
      </c>
      <c r="U579" s="8">
        <f>NORMSINV($T$590)*T579</f>
        <v>3.7098961435533651E-2</v>
      </c>
      <c r="V579" s="8">
        <f t="shared" si="129"/>
        <v>0.96290103856446629</v>
      </c>
      <c r="W579" s="8">
        <f t="shared" si="130"/>
        <v>0</v>
      </c>
      <c r="Z579">
        <f t="shared" si="124"/>
        <v>1.3135009975880713E-2</v>
      </c>
      <c r="AA579">
        <f>PERCENTILE(M379:M578,1-$AD$591)</f>
        <v>0.93821287868032022</v>
      </c>
      <c r="AB579">
        <f t="shared" si="131"/>
        <v>0</v>
      </c>
      <c r="AE579">
        <f t="shared" si="125"/>
        <v>1.0132216531568323</v>
      </c>
    </row>
    <row r="580" spans="1:32" x14ac:dyDescent="0.25">
      <c r="A580" s="1">
        <v>44225</v>
      </c>
      <c r="B580">
        <v>91791.25</v>
      </c>
      <c r="C580">
        <v>34296.269999999997</v>
      </c>
      <c r="D580">
        <v>74992.31</v>
      </c>
      <c r="E580">
        <v>45240.81</v>
      </c>
      <c r="F580">
        <v>9561.7800000000007</v>
      </c>
      <c r="G580" s="1">
        <f t="shared" ref="G580:G586" si="133">A580</f>
        <v>44225</v>
      </c>
      <c r="H580">
        <f t="shared" ref="H580:H586" si="134">B580/B579</f>
        <v>0.97419351004284427</v>
      </c>
      <c r="I580">
        <f t="shared" ref="I580:I586" si="135">C580/C579</f>
        <v>0.94934118797920297</v>
      </c>
      <c r="J580">
        <f t="shared" ref="J580:J586" si="136">D580/D579</f>
        <v>0.97907502128727364</v>
      </c>
      <c r="K580">
        <f t="shared" ref="K580:K586" si="137">E580/E579</f>
        <v>0.96341802841436019</v>
      </c>
      <c r="L580">
        <f t="shared" ref="L580:L586" si="138">F580/F579</f>
        <v>0.94709066506866613</v>
      </c>
      <c r="M580" s="8">
        <f t="shared" ref="M580:M586" si="139">H580*Z$1+I580*AA$1+J580*AB$1+K580*AC$1+L580*AD$1</f>
        <v>0.96262368255846953</v>
      </c>
      <c r="N580" s="10">
        <f t="shared" ref="N580:N586" si="140">LN(M580)</f>
        <v>-3.8092719716341365E-2</v>
      </c>
      <c r="O580" s="8">
        <f t="shared" si="126"/>
        <v>2.9428711566974092E-2</v>
      </c>
      <c r="P580" s="10">
        <f t="shared" si="127"/>
        <v>-3.6608974374400687E-2</v>
      </c>
      <c r="Q580" s="8">
        <f t="shared" si="128"/>
        <v>1</v>
      </c>
      <c r="T580" s="8">
        <f t="shared" si="132"/>
        <v>2.8956035418000167E-2</v>
      </c>
      <c r="U580" s="8">
        <f>NORMSINV($T$590)*T580</f>
        <v>3.710865252190302E-2</v>
      </c>
      <c r="V580" s="8">
        <f t="shared" si="129"/>
        <v>0.96289134747809701</v>
      </c>
      <c r="W580" s="8">
        <f t="shared" si="130"/>
        <v>1</v>
      </c>
      <c r="Z580">
        <f t="shared" ref="Z580:Z586" si="141">LN(M580)</f>
        <v>-3.8092719716341365E-2</v>
      </c>
      <c r="AA580">
        <f>PERCENTILE(M380:M579,1-$AD$591)</f>
        <v>0.93821287868032022</v>
      </c>
      <c r="AB580">
        <f t="shared" si="131"/>
        <v>0</v>
      </c>
      <c r="AE580">
        <f t="shared" ref="AE580:AE586" si="142">SUMPRODUCT(H580:L580,Z$1:AD$1)</f>
        <v>0.96262368255846953</v>
      </c>
    </row>
    <row r="581" spans="1:32" x14ac:dyDescent="0.25">
      <c r="A581" s="1">
        <v>44232</v>
      </c>
      <c r="B581">
        <v>97391.19</v>
      </c>
      <c r="C581">
        <v>35900.07</v>
      </c>
      <c r="D581">
        <v>78999.19</v>
      </c>
      <c r="E581">
        <v>45467.7</v>
      </c>
      <c r="F581">
        <v>9916.24</v>
      </c>
      <c r="G581" s="1">
        <f t="shared" si="133"/>
        <v>44232</v>
      </c>
      <c r="H581">
        <f t="shared" si="134"/>
        <v>1.0610073400242399</v>
      </c>
      <c r="I581">
        <f t="shared" si="135"/>
        <v>1.0467631028097226</v>
      </c>
      <c r="J581">
        <f t="shared" si="136"/>
        <v>1.0534305450785555</v>
      </c>
      <c r="K581">
        <f t="shared" si="137"/>
        <v>1.0050151621953718</v>
      </c>
      <c r="L581">
        <f t="shared" si="138"/>
        <v>1.0370705036091605</v>
      </c>
      <c r="M581" s="8">
        <f t="shared" si="139"/>
        <v>1.0406573307434099</v>
      </c>
      <c r="N581" s="10">
        <f t="shared" si="140"/>
        <v>3.9852562286308985E-2</v>
      </c>
      <c r="O581" s="8">
        <f t="shared" si="126"/>
        <v>2.955277288278409E-2</v>
      </c>
      <c r="P581" s="10">
        <f t="shared" si="127"/>
        <v>-3.6771624008185143E-2</v>
      </c>
      <c r="Q581" s="8">
        <f t="shared" si="128"/>
        <v>0</v>
      </c>
      <c r="T581" s="8">
        <f t="shared" si="132"/>
        <v>2.9080782795550788E-2</v>
      </c>
      <c r="U581" s="8">
        <f>NORMSINV($T$590)*T581</f>
        <v>3.7268522718900597E-2</v>
      </c>
      <c r="V581" s="8">
        <f t="shared" si="129"/>
        <v>0.96273147728109942</v>
      </c>
      <c r="W581" s="8">
        <f t="shared" si="130"/>
        <v>0</v>
      </c>
      <c r="Z581">
        <f t="shared" si="141"/>
        <v>3.9852562286308985E-2</v>
      </c>
      <c r="AA581">
        <f>PERCENTILE(M381:M580,1-$AD$591)</f>
        <v>0.93821287868032022</v>
      </c>
      <c r="AB581">
        <f t="shared" si="131"/>
        <v>0</v>
      </c>
      <c r="AE581">
        <f t="shared" si="142"/>
        <v>1.0406573307434099</v>
      </c>
    </row>
    <row r="582" spans="1:32" x14ac:dyDescent="0.25">
      <c r="A582" s="1">
        <v>44239</v>
      </c>
      <c r="B582">
        <v>97501.69</v>
      </c>
      <c r="C582">
        <v>38612.089999999997</v>
      </c>
      <c r="D582">
        <v>82282.19</v>
      </c>
      <c r="E582">
        <v>45344.54</v>
      </c>
      <c r="F582">
        <v>9686.9599999999991</v>
      </c>
      <c r="G582" s="1">
        <f t="shared" si="133"/>
        <v>44239</v>
      </c>
      <c r="H582">
        <f t="shared" si="134"/>
        <v>1.0011345995464271</v>
      </c>
      <c r="I582">
        <f t="shared" si="135"/>
        <v>1.0755435852910593</v>
      </c>
      <c r="J582">
        <f t="shared" si="136"/>
        <v>1.0415573881200555</v>
      </c>
      <c r="K582">
        <f t="shared" si="137"/>
        <v>0.99729126390822509</v>
      </c>
      <c r="L582">
        <f t="shared" si="138"/>
        <v>0.97687833291650861</v>
      </c>
      <c r="M582" s="8">
        <f t="shared" si="139"/>
        <v>1.0184810339564552</v>
      </c>
      <c r="N582" s="10">
        <f t="shared" si="140"/>
        <v>1.8312334966377325E-2</v>
      </c>
      <c r="O582" s="8">
        <f t="shared" si="126"/>
        <v>2.9663383204050854E-2</v>
      </c>
      <c r="P582" s="10">
        <f t="shared" si="127"/>
        <v>-3.691665179759443E-2</v>
      </c>
      <c r="Q582" s="8">
        <f t="shared" si="128"/>
        <v>0</v>
      </c>
      <c r="T582" s="8">
        <f t="shared" si="132"/>
        <v>2.9195961070262514E-2</v>
      </c>
      <c r="U582" s="8">
        <f>NORMSINV($T$590)*T582</f>
        <v>3.7416129617174138E-2</v>
      </c>
      <c r="V582" s="8">
        <f t="shared" si="129"/>
        <v>0.96258387038282589</v>
      </c>
      <c r="W582" s="8">
        <f t="shared" si="130"/>
        <v>0</v>
      </c>
      <c r="Z582">
        <f t="shared" si="141"/>
        <v>1.8312334966377325E-2</v>
      </c>
      <c r="AA582">
        <f>PERCENTILE(M382:M581,1-$AD$591)</f>
        <v>0.93821287868032022</v>
      </c>
      <c r="AB582">
        <f t="shared" si="131"/>
        <v>0</v>
      </c>
      <c r="AE582">
        <f t="shared" si="142"/>
        <v>1.0184810339564552</v>
      </c>
    </row>
    <row r="583" spans="1:32" x14ac:dyDescent="0.25">
      <c r="A583" s="1">
        <v>44246</v>
      </c>
      <c r="B583">
        <v>99804.31</v>
      </c>
      <c r="C583">
        <v>38553.550000000003</v>
      </c>
      <c r="D583">
        <v>81713.5</v>
      </c>
      <c r="E583">
        <v>47905.08</v>
      </c>
      <c r="F583">
        <v>9544.43</v>
      </c>
      <c r="G583" s="1">
        <f t="shared" si="133"/>
        <v>44246</v>
      </c>
      <c r="H583">
        <f t="shared" si="134"/>
        <v>1.023616206037044</v>
      </c>
      <c r="I583">
        <f t="shared" si="135"/>
        <v>0.99848389455219866</v>
      </c>
      <c r="J583">
        <f t="shared" si="136"/>
        <v>0.99308854078871744</v>
      </c>
      <c r="K583">
        <f t="shared" si="137"/>
        <v>1.0564685406445848</v>
      </c>
      <c r="L583">
        <f t="shared" si="138"/>
        <v>0.98528640564222425</v>
      </c>
      <c r="M583" s="8">
        <f t="shared" si="139"/>
        <v>1.0113887175329539</v>
      </c>
      <c r="N583" s="10">
        <f t="shared" si="140"/>
        <v>1.1324354304860685E-2</v>
      </c>
      <c r="O583" s="8">
        <f t="shared" si="126"/>
        <v>2.9675723301072401E-2</v>
      </c>
      <c r="P583" s="10">
        <f t="shared" si="127"/>
        <v>-3.6932832393417082E-2</v>
      </c>
      <c r="Q583" s="8">
        <f t="shared" si="128"/>
        <v>0</v>
      </c>
      <c r="T583" s="8">
        <f t="shared" si="132"/>
        <v>2.9207136002774806E-2</v>
      </c>
      <c r="U583" s="8">
        <f>NORMSINV($T$590)*T583</f>
        <v>3.7430450869430122E-2</v>
      </c>
      <c r="V583" s="8">
        <f t="shared" si="129"/>
        <v>0.96256954913056991</v>
      </c>
      <c r="W583" s="8">
        <f t="shared" si="130"/>
        <v>0</v>
      </c>
      <c r="Z583">
        <f t="shared" si="141"/>
        <v>1.1324354304860685E-2</v>
      </c>
      <c r="AA583">
        <f>PERCENTILE(M383:M582,1-$AD$591)</f>
        <v>0.93821287868032022</v>
      </c>
      <c r="AB583">
        <f t="shared" si="131"/>
        <v>0</v>
      </c>
      <c r="AE583">
        <f t="shared" si="142"/>
        <v>1.0113887175329539</v>
      </c>
    </row>
    <row r="584" spans="1:32" x14ac:dyDescent="0.25">
      <c r="A584" s="1">
        <v>44253</v>
      </c>
      <c r="B584">
        <v>96709.63</v>
      </c>
      <c r="C584">
        <v>36317.61</v>
      </c>
      <c r="D584">
        <v>78275.38</v>
      </c>
      <c r="E584">
        <v>49752.57</v>
      </c>
      <c r="F584">
        <v>9394.4599999999991</v>
      </c>
      <c r="G584" s="1">
        <f t="shared" si="133"/>
        <v>44253</v>
      </c>
      <c r="H584">
        <f t="shared" si="134"/>
        <v>0.96899252146525539</v>
      </c>
      <c r="I584">
        <f t="shared" si="135"/>
        <v>0.94200430310568017</v>
      </c>
      <c r="J584">
        <f t="shared" si="136"/>
        <v>0.95792470032491572</v>
      </c>
      <c r="K584">
        <f t="shared" si="137"/>
        <v>1.0385656385502331</v>
      </c>
      <c r="L584">
        <f t="shared" si="138"/>
        <v>0.98428717063250493</v>
      </c>
      <c r="M584" s="8">
        <f t="shared" si="139"/>
        <v>0.97835486681571793</v>
      </c>
      <c r="N584" s="10">
        <f t="shared" si="140"/>
        <v>-2.1882825256457343E-2</v>
      </c>
      <c r="O584" s="8">
        <f t="shared" si="126"/>
        <v>2.9656810129395809E-2</v>
      </c>
      <c r="P584" s="10">
        <f t="shared" si="127"/>
        <v>-3.6908033105450148E-2</v>
      </c>
      <c r="Q584" s="8">
        <f t="shared" si="128"/>
        <v>0</v>
      </c>
      <c r="T584" s="8">
        <f t="shared" si="132"/>
        <v>2.9186395065275605E-2</v>
      </c>
      <c r="U584" s="8">
        <f>NORMSINV($T$590)*T584</f>
        <v>3.7403870288507154E-2</v>
      </c>
      <c r="V584" s="8">
        <f t="shared" si="129"/>
        <v>0.96259612971149289</v>
      </c>
      <c r="W584" s="8">
        <f t="shared" si="130"/>
        <v>0</v>
      </c>
      <c r="Z584">
        <f t="shared" si="141"/>
        <v>-2.1882825256457343E-2</v>
      </c>
      <c r="AA584">
        <f>PERCENTILE(M384:M583,1-$AD$591)</f>
        <v>0.93821287868032022</v>
      </c>
      <c r="AB584">
        <f t="shared" si="131"/>
        <v>0</v>
      </c>
      <c r="AE584">
        <f t="shared" si="142"/>
        <v>0.97835486681571793</v>
      </c>
    </row>
    <row r="585" spans="1:32" x14ac:dyDescent="0.25">
      <c r="A585" s="1">
        <v>44260</v>
      </c>
      <c r="B585">
        <v>96378</v>
      </c>
      <c r="C585">
        <v>33437.79</v>
      </c>
      <c r="D585">
        <v>79826.38</v>
      </c>
      <c r="E585">
        <v>53123.44</v>
      </c>
      <c r="F585">
        <v>9590.2900000000009</v>
      </c>
      <c r="G585" s="1">
        <f t="shared" si="133"/>
        <v>44260</v>
      </c>
      <c r="H585">
        <f t="shared" si="134"/>
        <v>0.99657086889899171</v>
      </c>
      <c r="I585">
        <f t="shared" si="135"/>
        <v>0.92070458380934206</v>
      </c>
      <c r="J585">
        <f t="shared" si="136"/>
        <v>1.0198146594753037</v>
      </c>
      <c r="K585">
        <f t="shared" si="137"/>
        <v>1.0677526809167848</v>
      </c>
      <c r="L585">
        <f t="shared" si="138"/>
        <v>1.0208452641237498</v>
      </c>
      <c r="M585" s="8">
        <f t="shared" si="139"/>
        <v>1.0051376114448345</v>
      </c>
      <c r="N585" s="10">
        <f t="shared" si="140"/>
        <v>5.1244589481995615E-3</v>
      </c>
      <c r="O585" s="8">
        <f t="shared" si="126"/>
        <v>2.9602679585118318E-2</v>
      </c>
      <c r="P585" s="10">
        <f t="shared" si="127"/>
        <v>-3.6837058147471617E-2</v>
      </c>
      <c r="Q585" s="8">
        <f t="shared" si="128"/>
        <v>0</v>
      </c>
      <c r="T585" s="8">
        <f t="shared" si="132"/>
        <v>2.9130217589073776E-2</v>
      </c>
      <c r="U585" s="8">
        <f>NORMSINV($T$590)*T585</f>
        <v>3.7331875955932355E-2</v>
      </c>
      <c r="V585" s="8">
        <f t="shared" si="129"/>
        <v>0.96266812404406765</v>
      </c>
      <c r="W585" s="8">
        <f t="shared" si="130"/>
        <v>0</v>
      </c>
      <c r="Z585">
        <f t="shared" si="141"/>
        <v>5.1244589481995615E-3</v>
      </c>
      <c r="AA585">
        <f>PERCENTILE(M385:M584,1-$AD$591)</f>
        <v>0.93821287868032022</v>
      </c>
      <c r="AB585">
        <f t="shared" si="131"/>
        <v>0</v>
      </c>
      <c r="AE585">
        <f t="shared" si="142"/>
        <v>1.0051376114448345</v>
      </c>
    </row>
    <row r="586" spans="1:32" x14ac:dyDescent="0.25">
      <c r="A586" s="1">
        <v>44267</v>
      </c>
      <c r="B586">
        <v>103783.2</v>
      </c>
      <c r="C586">
        <v>34873.800000000003</v>
      </c>
      <c r="D586">
        <v>83393.75</v>
      </c>
      <c r="E586">
        <v>54698.66</v>
      </c>
      <c r="F586">
        <v>9905.09</v>
      </c>
      <c r="G586" s="1">
        <f t="shared" si="133"/>
        <v>44267</v>
      </c>
      <c r="H586">
        <f t="shared" si="134"/>
        <v>1.0768349623358027</v>
      </c>
      <c r="I586">
        <f t="shared" si="135"/>
        <v>1.0429457209941209</v>
      </c>
      <c r="J586">
        <f t="shared" si="136"/>
        <v>1.0446891115443291</v>
      </c>
      <c r="K586">
        <f t="shared" si="137"/>
        <v>1.0296520707243357</v>
      </c>
      <c r="L586">
        <f t="shared" si="138"/>
        <v>1.0328248676525944</v>
      </c>
      <c r="M586" s="8">
        <f t="shared" si="139"/>
        <v>1.0453893466502366</v>
      </c>
      <c r="N586" s="10">
        <f t="shared" si="140"/>
        <v>4.4389396552427449E-2</v>
      </c>
      <c r="O586" s="8">
        <f>_xlfn.STDEV.S(N386:N585)</f>
        <v>2.9546321578330374E-2</v>
      </c>
      <c r="P586" s="10">
        <f>-(NORMSINV($N$591)*O586-($N$587-0.5*((O586*SQRT(52))^2))*1/52)</f>
        <v>-3.6763165695737024E-2</v>
      </c>
      <c r="Q586" s="8">
        <f>IF(N586&lt;P586,1,0)</f>
        <v>0</v>
      </c>
      <c r="T586" s="8">
        <f>_xlfn.STDEV.S(M386:M585)</f>
        <v>2.9072868866466411E-2</v>
      </c>
      <c r="U586" s="8">
        <f>NORMSINV($T$590)*T586</f>
        <v>3.7258380610692907E-2</v>
      </c>
      <c r="V586" s="8">
        <f>1-U586</f>
        <v>0.96274161938930714</v>
      </c>
      <c r="W586" s="8">
        <f>IF(M586&lt;V586,1,0)</f>
        <v>0</v>
      </c>
      <c r="Z586">
        <f t="shared" si="141"/>
        <v>4.4389396552427449E-2</v>
      </c>
      <c r="AA586">
        <f>PERCENTILE(M386:M585,1-$AD$591)</f>
        <v>0.93821287868032022</v>
      </c>
      <c r="AB586">
        <f>IF(M586&lt;AA586,1,0)</f>
        <v>0</v>
      </c>
      <c r="AE586">
        <f t="shared" si="142"/>
        <v>1.0453893466502366</v>
      </c>
    </row>
    <row r="587" spans="1:32" x14ac:dyDescent="0.25">
      <c r="M587" s="8" t="s">
        <v>21</v>
      </c>
      <c r="N587" s="3">
        <v>0.08</v>
      </c>
      <c r="O587" s="6"/>
      <c r="P587" s="6"/>
      <c r="Q587" s="6"/>
      <c r="R587" s="6"/>
      <c r="S587" s="6"/>
      <c r="T587" t="s">
        <v>16</v>
      </c>
      <c r="U587" s="6">
        <v>0</v>
      </c>
      <c r="Z587" t="s">
        <v>10</v>
      </c>
      <c r="AA587" t="s">
        <v>11</v>
      </c>
      <c r="AB587" t="s">
        <v>12</v>
      </c>
      <c r="AD587" t="s">
        <v>13</v>
      </c>
    </row>
    <row r="588" spans="1:32" x14ac:dyDescent="0.25">
      <c r="M588" s="8" t="s">
        <v>22</v>
      </c>
      <c r="N588" s="10">
        <f>N590*SQRT(52)</f>
        <v>0.214102977922044</v>
      </c>
      <c r="O588" s="10"/>
      <c r="P588" s="10"/>
      <c r="Q588" s="10"/>
      <c r="R588" s="10"/>
      <c r="S588" s="10"/>
      <c r="T588" t="s">
        <v>17</v>
      </c>
      <c r="U588" s="15">
        <f>_xlfn.STDEV.S(M387:M586)</f>
        <v>2.922371460459363E-2</v>
      </c>
      <c r="V588" s="9"/>
      <c r="W588" s="11">
        <f>SUM(W203:W586)</f>
        <v>33</v>
      </c>
      <c r="X588" s="9"/>
      <c r="Y588" s="9"/>
      <c r="Z588" s="4">
        <f>AF591-1</f>
        <v>-6.1787121319679783E-2</v>
      </c>
      <c r="AA588" s="5">
        <f>-Z588</f>
        <v>6.1787121319679783E-2</v>
      </c>
      <c r="AB588" s="6">
        <v>1000000</v>
      </c>
      <c r="AC588" s="7">
        <f>AB588*AA588</f>
        <v>61787.121319679783</v>
      </c>
      <c r="AD588" s="4">
        <f>PERCENTILE(Z387:Z586,1-AD591)</f>
        <v>-6.379117382538467E-2</v>
      </c>
      <c r="AE588" s="4">
        <f>EXP(AD588)</f>
        <v>0.93820089998041034</v>
      </c>
    </row>
    <row r="589" spans="1:32" x14ac:dyDescent="0.25">
      <c r="G589" t="s">
        <v>33</v>
      </c>
      <c r="M589" s="8" t="s">
        <v>20</v>
      </c>
      <c r="N589" s="6">
        <f>1/52</f>
        <v>1.9230769230769232E-2</v>
      </c>
      <c r="Q589" s="8">
        <f>SUM(Q203:Q586)</f>
        <v>39</v>
      </c>
      <c r="T589"/>
      <c r="U589" s="8" t="s">
        <v>18</v>
      </c>
      <c r="W589" s="10">
        <f>W588/COUNT(W203:W586)</f>
        <v>8.59375E-2</v>
      </c>
    </row>
    <row r="590" spans="1:32" x14ac:dyDescent="0.25">
      <c r="G590" t="s">
        <v>34</v>
      </c>
      <c r="M590" s="8" t="s">
        <v>23</v>
      </c>
      <c r="N590" s="10">
        <f>_xlfn.STDEV.S(N387:N586)</f>
        <v>2.9690740966440927E-2</v>
      </c>
      <c r="O590" s="10"/>
      <c r="P590" s="10"/>
      <c r="Q590" s="10">
        <f>Q589/COUNT(Q203:Q586)</f>
        <v>0.1015625</v>
      </c>
      <c r="R590" s="10"/>
      <c r="S590" s="10"/>
      <c r="T590" s="3">
        <v>0.9</v>
      </c>
      <c r="U590" s="10">
        <f>NORMSINV(T590)*U588</f>
        <v>3.7451697202545577E-2</v>
      </c>
      <c r="AA590" t="s">
        <v>14</v>
      </c>
      <c r="AB590">
        <f>SUM(AB203:AB586)</f>
        <v>10</v>
      </c>
      <c r="AF590" s="8" t="s">
        <v>9</v>
      </c>
    </row>
    <row r="591" spans="1:32" x14ac:dyDescent="0.25">
      <c r="M591" s="8" t="s">
        <v>25</v>
      </c>
      <c r="N591" s="14">
        <v>0.9</v>
      </c>
      <c r="O591" s="12"/>
      <c r="P591" s="12"/>
      <c r="Q591" s="12"/>
      <c r="R591" s="12"/>
      <c r="S591" s="12"/>
      <c r="T591"/>
      <c r="U591" s="12">
        <f>AB588*U590</f>
        <v>37451.697202545576</v>
      </c>
      <c r="AA591" t="s">
        <v>15</v>
      </c>
      <c r="AB591">
        <f>COUNT(AB203:AB586)</f>
        <v>384</v>
      </c>
      <c r="AD591" s="3">
        <v>0.99</v>
      </c>
      <c r="AF591" s="9">
        <f>PERCENTILE(M387:M586,1-AD591)</f>
        <v>0.93821287868032022</v>
      </c>
    </row>
    <row r="592" spans="1:32" x14ac:dyDescent="0.25">
      <c r="M592" s="8" t="s">
        <v>26</v>
      </c>
      <c r="N592" s="10">
        <f>(N587-0.5*N588^2)*N589</f>
        <v>1.0976914888933919E-3</v>
      </c>
      <c r="T592"/>
      <c r="AB592" s="4">
        <f>AB590/AB591</f>
        <v>2.6041666666666668E-2</v>
      </c>
      <c r="AD592" s="2">
        <v>0.95</v>
      </c>
      <c r="AF592" s="8"/>
    </row>
    <row r="593" spans="5:32" x14ac:dyDescent="0.25">
      <c r="M593" s="8" t="s">
        <v>27</v>
      </c>
      <c r="N593" s="10">
        <f>N588*SQRT(N589)</f>
        <v>2.9690740966440927E-2</v>
      </c>
      <c r="T593"/>
      <c r="AD593" s="2">
        <v>0.9</v>
      </c>
      <c r="AF593" s="8"/>
    </row>
    <row r="594" spans="5:32" x14ac:dyDescent="0.25">
      <c r="M594" s="8" t="s">
        <v>24</v>
      </c>
      <c r="N594" s="9">
        <f>NORMSINV(N591)*N593-N592</f>
        <v>3.6952524078828188E-2</v>
      </c>
      <c r="O594" s="9"/>
      <c r="Q594" s="10"/>
      <c r="R594" s="9"/>
      <c r="T594"/>
    </row>
    <row r="595" spans="5:32" x14ac:dyDescent="0.25">
      <c r="M595" s="8" t="s">
        <v>28</v>
      </c>
      <c r="N595" s="9">
        <f>1-EXP(-N594)</f>
        <v>3.6278112152647202E-2</v>
      </c>
    </row>
    <row r="597" spans="5:32" x14ac:dyDescent="0.25">
      <c r="H597" t="str">
        <f>H2</f>
        <v>LVMH</v>
      </c>
      <c r="I597" t="str">
        <f t="shared" ref="I597:L597" si="143">I2</f>
        <v>ASML</v>
      </c>
      <c r="J597" t="str">
        <f t="shared" si="143"/>
        <v>LOREAL</v>
      </c>
      <c r="K597" t="str">
        <f t="shared" si="143"/>
        <v>TOTAL</v>
      </c>
      <c r="L597" t="str">
        <f t="shared" si="143"/>
        <v>SANOFI</v>
      </c>
    </row>
    <row r="598" spans="5:32" x14ac:dyDescent="0.25">
      <c r="G598" t="str">
        <f>H597</f>
        <v>LVMH</v>
      </c>
      <c r="H598">
        <f t="shared" ref="H598:L598" si="144">_xlfn.COVARIANCE.S($H$387:$H$586,H387:H586)</f>
        <v>1.277651331208004E-3</v>
      </c>
      <c r="I598">
        <f t="shared" si="144"/>
        <v>9.3192229174097758E-4</v>
      </c>
      <c r="J598">
        <f t="shared" si="144"/>
        <v>7.1406885046722062E-4</v>
      </c>
      <c r="K598">
        <f t="shared" si="144"/>
        <v>9.7033375187340011E-4</v>
      </c>
      <c r="L598">
        <f t="shared" si="144"/>
        <v>4.4491586449330435E-4</v>
      </c>
    </row>
    <row r="599" spans="5:32" x14ac:dyDescent="0.25">
      <c r="G599" t="str">
        <f>I597</f>
        <v>ASML</v>
      </c>
      <c r="H599">
        <f t="shared" ref="H599:L599" si="145">_xlfn.COVARIANCE.S($I$387:$I$586,H387:H586)</f>
        <v>9.3192229174097758E-4</v>
      </c>
      <c r="I599">
        <f t="shared" si="145"/>
        <v>1.7773147359257809E-3</v>
      </c>
      <c r="J599">
        <f t="shared" si="145"/>
        <v>7.0005575752759501E-4</v>
      </c>
      <c r="K599">
        <f t="shared" si="145"/>
        <v>8.7558551096370875E-4</v>
      </c>
      <c r="L599">
        <f t="shared" si="145"/>
        <v>6.0469297518044485E-4</v>
      </c>
    </row>
    <row r="600" spans="5:32" x14ac:dyDescent="0.25">
      <c r="G600" t="str">
        <f>J597</f>
        <v>LOREAL</v>
      </c>
      <c r="H600">
        <f t="shared" ref="H600:L600" si="146">_xlfn.COVARIANCE.S($J$387:$J$586,H387:H586)</f>
        <v>7.1406885046722062E-4</v>
      </c>
      <c r="I600">
        <f t="shared" si="146"/>
        <v>7.0005575752759501E-4</v>
      </c>
      <c r="J600">
        <f t="shared" si="146"/>
        <v>8.8782434390271441E-4</v>
      </c>
      <c r="K600">
        <f t="shared" si="146"/>
        <v>7.308741565755911E-4</v>
      </c>
      <c r="L600">
        <f t="shared" si="146"/>
        <v>4.7994845369529998E-4</v>
      </c>
    </row>
    <row r="601" spans="5:32" x14ac:dyDescent="0.25">
      <c r="G601" t="str">
        <f>K597</f>
        <v>TOTAL</v>
      </c>
      <c r="H601">
        <f t="shared" ref="H601:L601" si="147">_xlfn.COVARIANCE.S($K$387:$K$586,H387:H586)</f>
        <v>9.7033375187340011E-4</v>
      </c>
      <c r="I601">
        <f t="shared" si="147"/>
        <v>8.7558551096370875E-4</v>
      </c>
      <c r="J601">
        <f t="shared" si="147"/>
        <v>7.308741565755911E-4</v>
      </c>
      <c r="K601">
        <f t="shared" si="147"/>
        <v>2.1728338722741365E-3</v>
      </c>
      <c r="L601">
        <f t="shared" si="147"/>
        <v>6.9519875793723322E-4</v>
      </c>
    </row>
    <row r="602" spans="5:32" x14ac:dyDescent="0.25">
      <c r="G602" t="str">
        <f>L597</f>
        <v>SANOFI</v>
      </c>
      <c r="H602">
        <f>_xlfn.COVARIANCE.S($L$387:$L$586,H387:H586)</f>
        <v>4.4491586449330435E-4</v>
      </c>
      <c r="I602">
        <f t="shared" ref="I602:L602" si="148">_xlfn.COVARIANCE.S($L$387:$L$586,I387:I586)</f>
        <v>6.0469297518044485E-4</v>
      </c>
      <c r="J602">
        <f t="shared" si="148"/>
        <v>4.7994845369529998E-4</v>
      </c>
      <c r="K602">
        <f t="shared" si="148"/>
        <v>6.9519875793723322E-4</v>
      </c>
      <c r="L602">
        <f t="shared" si="148"/>
        <v>9.3982035804830982E-4</v>
      </c>
    </row>
    <row r="604" spans="5:32" x14ac:dyDescent="0.25">
      <c r="G604" t="s">
        <v>29</v>
      </c>
      <c r="H604" s="2">
        <f>Z1</f>
        <v>0.2</v>
      </c>
      <c r="I604" s="2">
        <f t="shared" ref="I604:L604" si="149">AA1</f>
        <v>0.2</v>
      </c>
      <c r="J604" s="2">
        <f t="shared" si="149"/>
        <v>0.2</v>
      </c>
      <c r="K604" s="2">
        <f t="shared" si="149"/>
        <v>0.2</v>
      </c>
      <c r="L604" s="2">
        <f t="shared" si="149"/>
        <v>0.19999999999999996</v>
      </c>
    </row>
    <row r="606" spans="5:32" x14ac:dyDescent="0.25">
      <c r="E606" t="s">
        <v>30</v>
      </c>
    </row>
    <row r="607" spans="5:32" x14ac:dyDescent="0.25">
      <c r="G607" t="s">
        <v>31</v>
      </c>
      <c r="H607">
        <f t="array" ref="H607">MMULT(MMULT(H604:L604,H598:L602),TRANSPOSE(H604:L604))</f>
        <v>8.5402549529073985E-4</v>
      </c>
    </row>
    <row r="608" spans="5:32" x14ac:dyDescent="0.25">
      <c r="G608" t="s">
        <v>32</v>
      </c>
      <c r="H608" s="16">
        <f>SQRT(H607)</f>
        <v>2.9223714604593644E-2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5596D217CB174D9EBCABC151817C7C" ma:contentTypeVersion="4" ma:contentTypeDescription="Creare un nuovo documento." ma:contentTypeScope="" ma:versionID="d1c52ae245787f39ff3c1c6936bdc54c">
  <xsd:schema xmlns:xsd="http://www.w3.org/2001/XMLSchema" xmlns:xs="http://www.w3.org/2001/XMLSchema" xmlns:p="http://schemas.microsoft.com/office/2006/metadata/properties" xmlns:ns3="7a3fa0fd-4d52-46f7-97f6-3f3c2883f013" targetNamespace="http://schemas.microsoft.com/office/2006/metadata/properties" ma:root="true" ma:fieldsID="e245599db007ec896f752c47a77fc1c6" ns3:_="">
    <xsd:import namespace="7a3fa0fd-4d52-46f7-97f6-3f3c2883f01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fa0fd-4d52-46f7-97f6-3f3c2883f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1A3D10-B6AF-4F98-A197-AFD9E5F474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4203F0-9B36-429D-915D-487503F817B0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7a3fa0fd-4d52-46f7-97f6-3f3c2883f013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98D6CB7-13B9-41E0-971F-0D28FBACAD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3fa0fd-4d52-46f7-97f6-3f3c2883f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Floreani Alberto</dc:creator>
  <cp:lastModifiedBy>Administrator</cp:lastModifiedBy>
  <dcterms:created xsi:type="dcterms:W3CDTF">2021-03-22T12:51:23Z</dcterms:created>
  <dcterms:modified xsi:type="dcterms:W3CDTF">2022-03-17T11:34:07Z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0x0101008F5596D217CB174D9EBCABC151817C7C</vt:lpwstr>
  </property>
</Properties>
</file>