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¡¡¡THESIS!!!\Bernal-García, Sebastian_MasterThesis\Annex A\"/>
    </mc:Choice>
  </mc:AlternateContent>
  <bookViews>
    <workbookView xWindow="0" yWindow="0" windowWidth="19200" windowHeight="7305" activeTab="1"/>
  </bookViews>
  <sheets>
    <sheet name="Maria Chiquita, 1989" sheetId="1" r:id="rId1"/>
    <sheet name="Nuquí, 20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F5" i="2"/>
  <c r="F14" i="2"/>
  <c r="F8" i="2"/>
  <c r="F7" i="2"/>
  <c r="D7" i="2"/>
  <c r="E7" i="2"/>
  <c r="G7" i="2"/>
  <c r="G5" i="2"/>
  <c r="I5" i="2" l="1"/>
  <c r="I24" i="1"/>
  <c r="I5" i="1"/>
  <c r="E16" i="2" l="1"/>
  <c r="D16" i="2"/>
  <c r="F15" i="2"/>
  <c r="D15" i="2"/>
  <c r="E15" i="2" s="1"/>
  <c r="G15" i="2" s="1"/>
  <c r="D14" i="2"/>
  <c r="H13" i="2" s="1"/>
  <c r="D13" i="2"/>
  <c r="H12" i="2" s="1"/>
  <c r="E12" i="2"/>
  <c r="G12" i="2" s="1"/>
  <c r="D12" i="2"/>
  <c r="F11" i="2"/>
  <c r="D11" i="2"/>
  <c r="E11" i="2" s="1"/>
  <c r="G11" i="2" s="1"/>
  <c r="D10" i="2"/>
  <c r="E10" i="2" s="1"/>
  <c r="G10" i="2" s="1"/>
  <c r="D9" i="2"/>
  <c r="H9" i="2" s="1"/>
  <c r="E8" i="2"/>
  <c r="G8" i="2" s="1"/>
  <c r="D8" i="2"/>
  <c r="D6" i="2"/>
  <c r="H5" i="2" s="1"/>
  <c r="E5" i="2"/>
  <c r="D5" i="2"/>
  <c r="E5" i="1"/>
  <c r="G5" i="1" s="1"/>
  <c r="F5" i="1"/>
  <c r="H5" i="1"/>
  <c r="E6" i="1"/>
  <c r="G6" i="1" s="1"/>
  <c r="F6" i="1"/>
  <c r="H6" i="1"/>
  <c r="E7" i="1"/>
  <c r="G7" i="1" s="1"/>
  <c r="F7" i="1"/>
  <c r="H7" i="1"/>
  <c r="E8" i="1"/>
  <c r="G8" i="1" s="1"/>
  <c r="F8" i="1"/>
  <c r="H8" i="1"/>
  <c r="E9" i="1"/>
  <c r="G9" i="1" s="1"/>
  <c r="F9" i="1"/>
  <c r="H9" i="1"/>
  <c r="E10" i="1"/>
  <c r="G10" i="1" s="1"/>
  <c r="F10" i="1"/>
  <c r="H10" i="1"/>
  <c r="E11" i="1"/>
  <c r="G11" i="1" s="1"/>
  <c r="F11" i="1"/>
  <c r="H11" i="1"/>
  <c r="E12" i="1"/>
  <c r="G12" i="1" s="1"/>
  <c r="F12" i="1"/>
  <c r="H12" i="1"/>
  <c r="E13" i="1"/>
  <c r="G13" i="1" s="1"/>
  <c r="F13" i="1"/>
  <c r="H13" i="1"/>
  <c r="E14" i="1"/>
  <c r="G14" i="1" s="1"/>
  <c r="F14" i="1"/>
  <c r="H14" i="1"/>
  <c r="E15" i="1"/>
  <c r="G15" i="1" s="1"/>
  <c r="F15" i="1"/>
  <c r="H15" i="1"/>
  <c r="E16" i="1"/>
  <c r="G16" i="1" s="1"/>
  <c r="F16" i="1"/>
  <c r="H16" i="1"/>
  <c r="E17" i="1"/>
  <c r="G17" i="1" s="1"/>
  <c r="F17" i="1"/>
  <c r="H17" i="1"/>
  <c r="E18" i="1"/>
  <c r="G18" i="1" s="1"/>
  <c r="F18" i="1"/>
  <c r="H18" i="1"/>
  <c r="E19" i="1"/>
  <c r="G19" i="1" s="1"/>
  <c r="F19" i="1"/>
  <c r="H19" i="1"/>
  <c r="E24" i="1"/>
  <c r="G24" i="1" s="1"/>
  <c r="F24" i="1"/>
  <c r="H24" i="1"/>
  <c r="E25" i="1"/>
  <c r="G25" i="1" s="1"/>
  <c r="F25" i="1"/>
  <c r="H25" i="1"/>
  <c r="E26" i="1"/>
  <c r="G26" i="1" s="1"/>
  <c r="F26" i="1"/>
  <c r="H26" i="1"/>
  <c r="E27" i="1"/>
  <c r="G27" i="1" s="1"/>
  <c r="F27" i="1"/>
  <c r="H27" i="1"/>
  <c r="E28" i="1"/>
  <c r="G28" i="1" s="1"/>
  <c r="F28" i="1"/>
  <c r="H28" i="1"/>
  <c r="E29" i="1"/>
  <c r="G29" i="1" s="1"/>
  <c r="F29" i="1"/>
  <c r="H29" i="1"/>
  <c r="E30" i="1"/>
  <c r="G30" i="1" s="1"/>
  <c r="F30" i="1"/>
  <c r="H30" i="1"/>
  <c r="E31" i="1"/>
  <c r="G31" i="1" s="1"/>
  <c r="F31" i="1"/>
  <c r="H31" i="1"/>
  <c r="E32" i="1"/>
  <c r="G32" i="1" s="1"/>
  <c r="F32" i="1"/>
  <c r="H32" i="1"/>
  <c r="E33" i="1"/>
  <c r="G33" i="1" s="1"/>
  <c r="F33" i="1"/>
  <c r="H33" i="1"/>
  <c r="E34" i="1"/>
  <c r="G34" i="1" s="1"/>
  <c r="F34" i="1"/>
  <c r="H34" i="1"/>
  <c r="E35" i="1"/>
  <c r="G35" i="1" s="1"/>
  <c r="F35" i="1"/>
  <c r="H35" i="1"/>
  <c r="E36" i="1"/>
  <c r="G36" i="1" s="1"/>
  <c r="F36" i="1"/>
  <c r="H36" i="1"/>
  <c r="E37" i="1"/>
  <c r="G37" i="1" s="1"/>
  <c r="F37" i="1"/>
  <c r="H37" i="1"/>
  <c r="E38" i="1"/>
  <c r="G38" i="1" s="1"/>
  <c r="F38" i="1"/>
  <c r="H38" i="1"/>
  <c r="E39" i="1"/>
  <c r="G39" i="1" s="1"/>
  <c r="F39" i="1"/>
  <c r="H39" i="1"/>
  <c r="H6" i="2" l="1"/>
  <c r="E9" i="2"/>
  <c r="G9" i="2" s="1"/>
  <c r="H10" i="2"/>
  <c r="F12" i="2"/>
  <c r="E13" i="2"/>
  <c r="G13" i="2" s="1"/>
  <c r="H14" i="2"/>
  <c r="E6" i="2"/>
  <c r="G6" i="2" s="1"/>
  <c r="H7" i="2"/>
  <c r="F9" i="2"/>
  <c r="H11" i="2"/>
  <c r="F13" i="2"/>
  <c r="E14" i="2"/>
  <c r="G14" i="2" s="1"/>
  <c r="H15" i="2"/>
  <c r="H8" i="2"/>
  <c r="F10" i="2"/>
</calcChain>
</file>

<file path=xl/sharedStrings.xml><?xml version="1.0" encoding="utf-8"?>
<sst xmlns="http://schemas.openxmlformats.org/spreadsheetml/2006/main" count="56" uniqueCount="12">
  <si>
    <t>Expectation of life [days]</t>
  </si>
  <si>
    <t>Period mortality</t>
  </si>
  <si>
    <t>Period survival</t>
  </si>
  <si>
    <t>Frequency of deaths</t>
  </si>
  <si>
    <t>Fraction surviving</t>
  </si>
  <si>
    <t>Number living</t>
  </si>
  <si>
    <t>Age [days]</t>
  </si>
  <si>
    <t>Nuquí, Colombia, July of 2015 (This study)</t>
  </si>
  <si>
    <t>-</t>
  </si>
  <si>
    <t>María Chiquita, Panama, January  to June of 1989 (González, 2005) Tank 2</t>
  </si>
  <si>
    <t>María Chiquita, Panama, January  to June of 1989 (González, 2005) Tank 1</t>
  </si>
  <si>
    <t>Average daily mortality [1/day]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</si>
</sst>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2" fontId="2" fillId="0" borderId="1" xfId="0" applyNumberFormat="1" applyFont="1" applyBorder="1"/>
    <xf numFmtId="2" fontId="2" fillId="0" borderId="1" xfId="0" applyNumberFormat="1" applyFont="1" applyFill="1" applyBorder="1"/>
    <xf numFmtId="0" fontId="1" fillId="0" borderId="1" xfId="0" applyFont="1" applyBorder="1"/>
    <xf numFmtId="0" fontId="2" fillId="0" borderId="0" xfId="0" applyFont="1"/>
    <xf numFmtId="2" fontId="2" fillId="0" borderId="0" xfId="0" applyNumberFormat="1" applyFont="1"/>
    <xf numFmtId="2" fontId="2" fillId="0" borderId="0" xfId="0" applyNumberFormat="1" applyFont="1" applyFill="1"/>
    <xf numFmtId="1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Fill="1" applyBorder="1"/>
    <xf numFmtId="1" fontId="2" fillId="0" borderId="1" xfId="0" applyNumberFormat="1" applyFont="1" applyBorder="1"/>
    <xf numFmtId="0" fontId="2" fillId="0" borderId="1" xfId="0" applyFont="1" applyBorder="1"/>
    <xf numFmtId="164" fontId="2" fillId="0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2" fontId="5" fillId="0" borderId="0" xfId="2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22</xdr:row>
      <xdr:rowOff>9525</xdr:rowOff>
    </xdr:from>
    <xdr:ext cx="3099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/>
            <xdr:cNvSpPr txBox="1"/>
          </xdr:nvSpPr>
          <xdr:spPr>
            <a:xfrm>
              <a:off x="1781175" y="4429125"/>
              <a:ext cx="309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1781175" y="4429125"/>
              <a:ext cx="309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(𝑁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180975</xdr:colOff>
      <xdr:row>22</xdr:row>
      <xdr:rowOff>9525</xdr:rowOff>
    </xdr:from>
    <xdr:ext cx="2629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/>
            <xdr:cNvSpPr txBox="1"/>
          </xdr:nvSpPr>
          <xdr:spPr>
            <a:xfrm>
              <a:off x="2466975" y="4429125"/>
              <a:ext cx="262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" name="CuadroTexto 8"/>
            <xdr:cNvSpPr txBox="1"/>
          </xdr:nvSpPr>
          <xdr:spPr>
            <a:xfrm>
              <a:off x="2466975" y="4429125"/>
              <a:ext cx="262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(𝑙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241300</xdr:colOff>
      <xdr:row>22</xdr:row>
      <xdr:rowOff>6350</xdr:rowOff>
    </xdr:from>
    <xdr:ext cx="30014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/>
            <xdr:cNvSpPr txBox="1"/>
          </xdr:nvSpPr>
          <xdr:spPr>
            <a:xfrm>
              <a:off x="3289300" y="4425950"/>
              <a:ext cx="300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" name="CuadroTexto 9"/>
            <xdr:cNvSpPr txBox="1"/>
          </xdr:nvSpPr>
          <xdr:spPr>
            <a:xfrm>
              <a:off x="3289300" y="4425950"/>
              <a:ext cx="300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(𝑑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146050</xdr:colOff>
      <xdr:row>22</xdr:row>
      <xdr:rowOff>12700</xdr:rowOff>
    </xdr:from>
    <xdr:ext cx="2915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/>
            <xdr:cNvSpPr txBox="1"/>
          </xdr:nvSpPr>
          <xdr:spPr>
            <a:xfrm>
              <a:off x="3956050" y="4432300"/>
              <a:ext cx="2915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" name="CuadroTexto 10"/>
            <xdr:cNvSpPr txBox="1"/>
          </xdr:nvSpPr>
          <xdr:spPr>
            <a:xfrm>
              <a:off x="3956050" y="4432300"/>
              <a:ext cx="2915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(𝑝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209550</xdr:colOff>
      <xdr:row>22</xdr:row>
      <xdr:rowOff>12700</xdr:rowOff>
    </xdr:from>
    <xdr:ext cx="2916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/>
            <xdr:cNvSpPr txBox="1"/>
          </xdr:nvSpPr>
          <xdr:spPr>
            <a:xfrm>
              <a:off x="4781550" y="4432300"/>
              <a:ext cx="2916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" name="CuadroTexto 11"/>
            <xdr:cNvSpPr txBox="1"/>
          </xdr:nvSpPr>
          <xdr:spPr>
            <a:xfrm>
              <a:off x="4781550" y="4432300"/>
              <a:ext cx="2916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(𝑞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266700</xdr:colOff>
      <xdr:row>22</xdr:row>
      <xdr:rowOff>12700</xdr:rowOff>
    </xdr:from>
    <xdr:ext cx="28424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/>
            <xdr:cNvSpPr txBox="1"/>
          </xdr:nvSpPr>
          <xdr:spPr>
            <a:xfrm>
              <a:off x="5600700" y="4432300"/>
              <a:ext cx="2842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" name="CuadroTexto 12"/>
            <xdr:cNvSpPr txBox="1"/>
          </xdr:nvSpPr>
          <xdr:spPr>
            <a:xfrm>
              <a:off x="5600700" y="4432300"/>
              <a:ext cx="2842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(𝑒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</xdr:col>
      <xdr:colOff>257175</xdr:colOff>
      <xdr:row>3</xdr:row>
      <xdr:rowOff>9525</xdr:rowOff>
    </xdr:from>
    <xdr:ext cx="3099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/>
            <xdr:cNvSpPr txBox="1"/>
          </xdr:nvSpPr>
          <xdr:spPr>
            <a:xfrm>
              <a:off x="1781175" y="930275"/>
              <a:ext cx="309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" name="CuadroTexto 13"/>
            <xdr:cNvSpPr txBox="1"/>
          </xdr:nvSpPr>
          <xdr:spPr>
            <a:xfrm>
              <a:off x="1781175" y="930275"/>
              <a:ext cx="309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(𝑁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180975</xdr:colOff>
      <xdr:row>3</xdr:row>
      <xdr:rowOff>9525</xdr:rowOff>
    </xdr:from>
    <xdr:ext cx="2629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/>
            <xdr:cNvSpPr txBox="1"/>
          </xdr:nvSpPr>
          <xdr:spPr>
            <a:xfrm>
              <a:off x="2466975" y="930275"/>
              <a:ext cx="262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" name="CuadroTexto 14"/>
            <xdr:cNvSpPr txBox="1"/>
          </xdr:nvSpPr>
          <xdr:spPr>
            <a:xfrm>
              <a:off x="2466975" y="930275"/>
              <a:ext cx="262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(𝑙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241300</xdr:colOff>
      <xdr:row>3</xdr:row>
      <xdr:rowOff>6350</xdr:rowOff>
    </xdr:from>
    <xdr:ext cx="30014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/>
            <xdr:cNvSpPr txBox="1"/>
          </xdr:nvSpPr>
          <xdr:spPr>
            <a:xfrm>
              <a:off x="3289300" y="927100"/>
              <a:ext cx="300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6" name="CuadroTexto 15"/>
            <xdr:cNvSpPr txBox="1"/>
          </xdr:nvSpPr>
          <xdr:spPr>
            <a:xfrm>
              <a:off x="3289300" y="927100"/>
              <a:ext cx="300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(𝑑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146050</xdr:colOff>
      <xdr:row>3</xdr:row>
      <xdr:rowOff>12700</xdr:rowOff>
    </xdr:from>
    <xdr:ext cx="2915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/>
            <xdr:cNvSpPr txBox="1"/>
          </xdr:nvSpPr>
          <xdr:spPr>
            <a:xfrm>
              <a:off x="3956050" y="933450"/>
              <a:ext cx="2915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7" name="CuadroTexto 16"/>
            <xdr:cNvSpPr txBox="1"/>
          </xdr:nvSpPr>
          <xdr:spPr>
            <a:xfrm>
              <a:off x="3956050" y="933450"/>
              <a:ext cx="2915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(𝑝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209550</xdr:colOff>
      <xdr:row>3</xdr:row>
      <xdr:rowOff>12700</xdr:rowOff>
    </xdr:from>
    <xdr:ext cx="2916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/>
            <xdr:cNvSpPr txBox="1"/>
          </xdr:nvSpPr>
          <xdr:spPr>
            <a:xfrm>
              <a:off x="4781550" y="933450"/>
              <a:ext cx="2916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8" name="CuadroTexto 17"/>
            <xdr:cNvSpPr txBox="1"/>
          </xdr:nvSpPr>
          <xdr:spPr>
            <a:xfrm>
              <a:off x="4781550" y="933450"/>
              <a:ext cx="2916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(𝑞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266700</xdr:colOff>
      <xdr:row>3</xdr:row>
      <xdr:rowOff>12700</xdr:rowOff>
    </xdr:from>
    <xdr:ext cx="28424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/>
            <xdr:cNvSpPr txBox="1"/>
          </xdr:nvSpPr>
          <xdr:spPr>
            <a:xfrm>
              <a:off x="5600700" y="933450"/>
              <a:ext cx="2842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9" name="CuadroTexto 18"/>
            <xdr:cNvSpPr txBox="1"/>
          </xdr:nvSpPr>
          <xdr:spPr>
            <a:xfrm>
              <a:off x="5600700" y="933450"/>
              <a:ext cx="2842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(𝑒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</xdr:col>
      <xdr:colOff>117475</xdr:colOff>
      <xdr:row>22</xdr:row>
      <xdr:rowOff>3175</xdr:rowOff>
    </xdr:from>
    <xdr:ext cx="1806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/>
            <xdr:cNvSpPr txBox="1"/>
          </xdr:nvSpPr>
          <xdr:spPr>
            <a:xfrm>
              <a:off x="879475" y="4422775"/>
              <a:ext cx="180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𝑥</m:t>
                  </m:r>
                </m:oMath>
              </a14:m>
              <a:r>
                <a:rPr lang="es-CO" sz="1100"/>
                <a:t>)</a:t>
              </a:r>
            </a:p>
          </xdr:txBody>
        </xdr:sp>
      </mc:Choice>
      <mc:Fallback xmlns="">
        <xdr:sp macro="" textlink="">
          <xdr:nvSpPr>
            <xdr:cNvPr id="21" name="CuadroTexto 20"/>
            <xdr:cNvSpPr txBox="1"/>
          </xdr:nvSpPr>
          <xdr:spPr>
            <a:xfrm>
              <a:off x="879475" y="4422775"/>
              <a:ext cx="180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(𝑥</a:t>
              </a:r>
              <a:r>
                <a:rPr lang="es-CO" sz="1100"/>
                <a:t>)</a:t>
              </a:r>
            </a:p>
          </xdr:txBody>
        </xdr:sp>
      </mc:Fallback>
    </mc:AlternateContent>
    <xdr:clientData/>
  </xdr:oneCellAnchor>
  <xdr:oneCellAnchor>
    <xdr:from>
      <xdr:col>1</xdr:col>
      <xdr:colOff>117475</xdr:colOff>
      <xdr:row>3</xdr:row>
      <xdr:rowOff>3175</xdr:rowOff>
    </xdr:from>
    <xdr:ext cx="1806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/>
            <xdr:cNvSpPr txBox="1"/>
          </xdr:nvSpPr>
          <xdr:spPr>
            <a:xfrm>
              <a:off x="879475" y="923925"/>
              <a:ext cx="180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𝑥</m:t>
                  </m:r>
                </m:oMath>
              </a14:m>
              <a:r>
                <a:rPr lang="es-CO" sz="1100"/>
                <a:t>)</a:t>
              </a:r>
            </a:p>
          </xdr:txBody>
        </xdr:sp>
      </mc:Choice>
      <mc:Fallback xmlns="">
        <xdr:sp macro="" textlink="">
          <xdr:nvSpPr>
            <xdr:cNvPr id="22" name="CuadroTexto 21"/>
            <xdr:cNvSpPr txBox="1"/>
          </xdr:nvSpPr>
          <xdr:spPr>
            <a:xfrm>
              <a:off x="879475" y="923925"/>
              <a:ext cx="180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(𝑥</a:t>
              </a:r>
              <a:r>
                <a:rPr lang="es-CO" sz="1100"/>
                <a:t>)</a:t>
              </a:r>
            </a:p>
          </xdr:txBody>
        </xdr:sp>
      </mc:Fallback>
    </mc:AlternateContent>
    <xdr:clientData/>
  </xdr:oneCellAnchor>
  <xdr:oneCellAnchor>
    <xdr:from>
      <xdr:col>8</xdr:col>
      <xdr:colOff>454959</xdr:colOff>
      <xdr:row>3</xdr:row>
      <xdr:rowOff>11952</xdr:rowOff>
    </xdr:from>
    <xdr:ext cx="23006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/>
            <xdr:cNvSpPr txBox="1"/>
          </xdr:nvSpPr>
          <xdr:spPr>
            <a:xfrm>
              <a:off x="5817534" y="1021602"/>
              <a:ext cx="2300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̅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0" name="CuadroTexto 19"/>
            <xdr:cNvSpPr txBox="1"/>
          </xdr:nvSpPr>
          <xdr:spPr>
            <a:xfrm>
              <a:off x="5817534" y="1021602"/>
              <a:ext cx="2300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 ̅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464484</xdr:colOff>
      <xdr:row>22</xdr:row>
      <xdr:rowOff>11952</xdr:rowOff>
    </xdr:from>
    <xdr:ext cx="23006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/>
            <xdr:cNvSpPr txBox="1"/>
          </xdr:nvSpPr>
          <xdr:spPr>
            <a:xfrm>
              <a:off x="5827059" y="5241177"/>
              <a:ext cx="2300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̅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3" name="CuadroTexto 22"/>
            <xdr:cNvSpPr txBox="1"/>
          </xdr:nvSpPr>
          <xdr:spPr>
            <a:xfrm>
              <a:off x="5827059" y="5241177"/>
              <a:ext cx="2300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 ̅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endParaRPr lang="es-CO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3</xdr:row>
      <xdr:rowOff>9525</xdr:rowOff>
    </xdr:from>
    <xdr:ext cx="3099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1558925" y="9274175"/>
              <a:ext cx="309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1558925" y="9274175"/>
              <a:ext cx="309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(𝑁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180975</xdr:colOff>
      <xdr:row>3</xdr:row>
      <xdr:rowOff>9525</xdr:rowOff>
    </xdr:from>
    <xdr:ext cx="2629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2276475" y="9274175"/>
              <a:ext cx="262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2276475" y="9274175"/>
              <a:ext cx="262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(𝑙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241300</xdr:colOff>
      <xdr:row>3</xdr:row>
      <xdr:rowOff>6350</xdr:rowOff>
    </xdr:from>
    <xdr:ext cx="30014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3003550" y="9271000"/>
              <a:ext cx="300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3003550" y="9271000"/>
              <a:ext cx="300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(𝑑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146050</xdr:colOff>
      <xdr:row>3</xdr:row>
      <xdr:rowOff>12700</xdr:rowOff>
    </xdr:from>
    <xdr:ext cx="2915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3702050" y="9277350"/>
              <a:ext cx="2915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3702050" y="9277350"/>
              <a:ext cx="2915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(𝑝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209550</xdr:colOff>
      <xdr:row>3</xdr:row>
      <xdr:rowOff>12700</xdr:rowOff>
    </xdr:from>
    <xdr:ext cx="2916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/>
            <xdr:cNvSpPr txBox="1"/>
          </xdr:nvSpPr>
          <xdr:spPr>
            <a:xfrm>
              <a:off x="4305300" y="9277350"/>
              <a:ext cx="2916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4305300" y="9277350"/>
              <a:ext cx="2916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(𝑞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266700</xdr:colOff>
      <xdr:row>3</xdr:row>
      <xdr:rowOff>12700</xdr:rowOff>
    </xdr:from>
    <xdr:ext cx="28424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/>
            <xdr:cNvSpPr txBox="1"/>
          </xdr:nvSpPr>
          <xdr:spPr>
            <a:xfrm>
              <a:off x="4997450" y="9277350"/>
              <a:ext cx="2842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4997450" y="9277350"/>
              <a:ext cx="2842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(𝑒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</xdr:col>
      <xdr:colOff>117475</xdr:colOff>
      <xdr:row>3</xdr:row>
      <xdr:rowOff>3175</xdr:rowOff>
    </xdr:from>
    <xdr:ext cx="1806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/>
            <xdr:cNvSpPr txBox="1"/>
          </xdr:nvSpPr>
          <xdr:spPr>
            <a:xfrm>
              <a:off x="974725" y="9267825"/>
              <a:ext cx="180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𝑥</m:t>
                  </m:r>
                </m:oMath>
              </a14:m>
              <a:r>
                <a:rPr lang="es-CO" sz="1100"/>
                <a:t>)</a:t>
              </a:r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974725" y="9267825"/>
              <a:ext cx="180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(𝑥</a:t>
              </a:r>
              <a:r>
                <a:rPr lang="es-CO" sz="1100"/>
                <a:t>)</a:t>
              </a:r>
            </a:p>
          </xdr:txBody>
        </xdr:sp>
      </mc:Fallback>
    </mc:AlternateContent>
    <xdr:clientData/>
  </xdr:oneCellAnchor>
  <xdr:oneCellAnchor>
    <xdr:from>
      <xdr:col>8</xdr:col>
      <xdr:colOff>454959</xdr:colOff>
      <xdr:row>3</xdr:row>
      <xdr:rowOff>11952</xdr:rowOff>
    </xdr:from>
    <xdr:ext cx="23006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/>
            <xdr:cNvSpPr txBox="1"/>
          </xdr:nvSpPr>
          <xdr:spPr>
            <a:xfrm>
              <a:off x="6312834" y="1012077"/>
              <a:ext cx="2300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̅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" name="CuadroTexto 8"/>
            <xdr:cNvSpPr txBox="1"/>
          </xdr:nvSpPr>
          <xdr:spPr>
            <a:xfrm>
              <a:off x="6312834" y="1012077"/>
              <a:ext cx="2300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 ̅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K23" sqref="K23"/>
    </sheetView>
  </sheetViews>
  <sheetFormatPr baseColWidth="10" defaultColWidth="10.85546875" defaultRowHeight="15.75" x14ac:dyDescent="0.25"/>
  <cols>
    <col min="1" max="1" width="12.28515625" style="1" customWidth="1"/>
    <col min="2" max="2" width="6.42578125" style="1" customWidth="1"/>
    <col min="3" max="3" width="11.42578125" style="1" bestFit="1" customWidth="1"/>
    <col min="4" max="4" width="9.5703125" style="1" customWidth="1"/>
    <col min="5" max="5" width="11.42578125" style="1" bestFit="1" customWidth="1"/>
    <col min="6" max="6" width="8.28515625" style="1" customWidth="1"/>
    <col min="7" max="7" width="9.7109375" style="1" customWidth="1"/>
    <col min="8" max="8" width="12.42578125" style="1" customWidth="1"/>
    <col min="9" max="9" width="18.140625" style="1" customWidth="1"/>
    <col min="10" max="10" width="11" style="1" bestFit="1" customWidth="1"/>
    <col min="11" max="16384" width="10.85546875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6.5" thickBot="1" x14ac:dyDescent="0.3">
      <c r="A2" s="5"/>
      <c r="B2" s="22" t="s">
        <v>10</v>
      </c>
      <c r="C2" s="22"/>
      <c r="D2" s="22"/>
      <c r="E2" s="22"/>
      <c r="F2" s="22"/>
      <c r="G2" s="22"/>
      <c r="H2" s="22"/>
      <c r="I2" s="17"/>
      <c r="J2" s="5"/>
      <c r="K2" s="5"/>
    </row>
    <row r="3" spans="1:11" ht="47.25" x14ac:dyDescent="0.25">
      <c r="A3" s="5"/>
      <c r="B3" s="11" t="s">
        <v>6</v>
      </c>
      <c r="C3" s="10" t="s">
        <v>5</v>
      </c>
      <c r="D3" s="10" t="s">
        <v>4</v>
      </c>
      <c r="E3" s="10" t="s">
        <v>3</v>
      </c>
      <c r="F3" s="10" t="s">
        <v>2</v>
      </c>
      <c r="G3" s="10" t="s">
        <v>1</v>
      </c>
      <c r="H3" s="10" t="s">
        <v>0</v>
      </c>
      <c r="I3" s="18" t="s">
        <v>11</v>
      </c>
      <c r="J3" s="5"/>
      <c r="K3" s="5"/>
    </row>
    <row r="4" spans="1:11" x14ac:dyDescent="0.25">
      <c r="A4" s="5"/>
      <c r="B4" s="9"/>
      <c r="C4" s="9"/>
      <c r="D4" s="9"/>
      <c r="E4" s="9"/>
      <c r="F4" s="9"/>
      <c r="G4" s="9"/>
      <c r="H4" s="9"/>
      <c r="I4" s="9"/>
      <c r="J4" s="5"/>
      <c r="K4" s="5"/>
    </row>
    <row r="5" spans="1:11" x14ac:dyDescent="0.25">
      <c r="A5" s="5"/>
      <c r="B5" s="5">
        <v>0</v>
      </c>
      <c r="C5" s="5" t="s">
        <v>8</v>
      </c>
      <c r="D5" s="5">
        <v>1000</v>
      </c>
      <c r="E5" s="8">
        <f t="shared" ref="E5:E19" si="0">D5-D6</f>
        <v>157</v>
      </c>
      <c r="F5" s="16">
        <f t="shared" ref="F5:F19" si="1">D6/D5</f>
        <v>0.84299999999999997</v>
      </c>
      <c r="G5" s="16">
        <f t="shared" ref="G5:G19" si="2">E5/D5</f>
        <v>0.157</v>
      </c>
      <c r="H5" s="6">
        <f>(0.5)+(SUM(D6:D19)/D5)</f>
        <v>6.8529999999999998</v>
      </c>
      <c r="I5" s="19">
        <f>1/H5</f>
        <v>0.14592149423610098</v>
      </c>
      <c r="J5" s="6"/>
      <c r="K5" s="5"/>
    </row>
    <row r="6" spans="1:11" x14ac:dyDescent="0.25">
      <c r="A6" s="5"/>
      <c r="B6" s="5">
        <v>1</v>
      </c>
      <c r="C6" s="5" t="s">
        <v>8</v>
      </c>
      <c r="D6" s="5">
        <v>843</v>
      </c>
      <c r="E6" s="8">
        <f t="shared" si="0"/>
        <v>76</v>
      </c>
      <c r="F6" s="16">
        <f t="shared" si="1"/>
        <v>0.90984578884934753</v>
      </c>
      <c r="G6" s="16">
        <f t="shared" si="2"/>
        <v>9.0154211150652433E-2</v>
      </c>
      <c r="H6" s="6">
        <f>(0.5)+(SUM(D7:D19)/D6)</f>
        <v>7.0361803084223009</v>
      </c>
      <c r="I6" s="16"/>
      <c r="J6" s="5"/>
      <c r="K6" s="6"/>
    </row>
    <row r="7" spans="1:11" x14ac:dyDescent="0.25">
      <c r="A7" s="5"/>
      <c r="B7" s="5">
        <v>2</v>
      </c>
      <c r="C7" s="5" t="s">
        <v>8</v>
      </c>
      <c r="D7" s="5">
        <v>767</v>
      </c>
      <c r="E7" s="8">
        <f t="shared" si="0"/>
        <v>184</v>
      </c>
      <c r="F7" s="16">
        <f t="shared" si="1"/>
        <v>0.76010430247718386</v>
      </c>
      <c r="G7" s="16">
        <f t="shared" si="2"/>
        <v>0.23989569752281617</v>
      </c>
      <c r="H7" s="6">
        <f>(0.5)+(SUM(D8:D19)/D7)</f>
        <v>6.6838331160365057</v>
      </c>
      <c r="I7" s="16"/>
      <c r="J7" s="5"/>
      <c r="K7" s="5"/>
    </row>
    <row r="8" spans="1:11" x14ac:dyDescent="0.25">
      <c r="A8" s="5"/>
      <c r="B8" s="5">
        <v>3</v>
      </c>
      <c r="C8" s="5" t="s">
        <v>8</v>
      </c>
      <c r="D8" s="5">
        <v>583</v>
      </c>
      <c r="E8" s="8">
        <f t="shared" si="0"/>
        <v>103</v>
      </c>
      <c r="F8" s="16">
        <f t="shared" si="1"/>
        <v>0.823327615780446</v>
      </c>
      <c r="G8" s="16">
        <f t="shared" si="2"/>
        <v>0.17667238421955403</v>
      </c>
      <c r="H8" s="6">
        <f>(0.5)+(SUM(D9:D19)/D8)</f>
        <v>7.6355060034305318</v>
      </c>
      <c r="I8" s="16"/>
      <c r="J8" s="5"/>
      <c r="K8" s="5"/>
    </row>
    <row r="9" spans="1:11" x14ac:dyDescent="0.25">
      <c r="A9" s="5"/>
      <c r="B9" s="5">
        <v>4</v>
      </c>
      <c r="C9" s="5" t="s">
        <v>8</v>
      </c>
      <c r="D9" s="5">
        <v>480</v>
      </c>
      <c r="E9" s="8">
        <f t="shared" si="0"/>
        <v>27</v>
      </c>
      <c r="F9" s="16">
        <f t="shared" si="1"/>
        <v>0.94374999999999998</v>
      </c>
      <c r="G9" s="16">
        <f t="shared" si="2"/>
        <v>5.6250000000000001E-2</v>
      </c>
      <c r="H9" s="6">
        <f>(0.5)+(SUM(D10:D19)/D9)</f>
        <v>8.1666666666666679</v>
      </c>
      <c r="I9" s="16"/>
      <c r="J9" s="5"/>
      <c r="K9" s="5"/>
    </row>
    <row r="10" spans="1:11" x14ac:dyDescent="0.25">
      <c r="A10" s="5"/>
      <c r="B10" s="5">
        <v>5</v>
      </c>
      <c r="C10" s="5" t="s">
        <v>8</v>
      </c>
      <c r="D10" s="5">
        <v>453</v>
      </c>
      <c r="E10" s="8">
        <f t="shared" si="0"/>
        <v>13</v>
      </c>
      <c r="F10" s="16">
        <f t="shared" si="1"/>
        <v>0.9713024282560706</v>
      </c>
      <c r="G10" s="16">
        <f t="shared" si="2"/>
        <v>2.8697571743929361E-2</v>
      </c>
      <c r="H10" s="6">
        <f>(0.5)+(SUM(D11:D19)/D10)</f>
        <v>7.6236203090507724</v>
      </c>
      <c r="I10" s="16"/>
      <c r="J10" s="5"/>
      <c r="K10" s="5"/>
    </row>
    <row r="11" spans="1:11" x14ac:dyDescent="0.25">
      <c r="A11" s="5"/>
      <c r="B11" s="5">
        <v>6</v>
      </c>
      <c r="C11" s="5" t="s">
        <v>8</v>
      </c>
      <c r="D11" s="5">
        <v>440</v>
      </c>
      <c r="E11" s="8">
        <f t="shared" si="0"/>
        <v>13</v>
      </c>
      <c r="F11" s="16">
        <f t="shared" si="1"/>
        <v>0.97045454545454546</v>
      </c>
      <c r="G11" s="16">
        <f t="shared" si="2"/>
        <v>2.9545454545454545E-2</v>
      </c>
      <c r="H11" s="6">
        <f>(0.5)+(SUM(D12:D19)/D11)</f>
        <v>6.834090909090909</v>
      </c>
      <c r="I11" s="16"/>
      <c r="J11" s="5"/>
      <c r="K11" s="5"/>
    </row>
    <row r="12" spans="1:11" x14ac:dyDescent="0.25">
      <c r="A12" s="5"/>
      <c r="B12" s="5">
        <v>7</v>
      </c>
      <c r="C12" s="5" t="s">
        <v>8</v>
      </c>
      <c r="D12" s="5">
        <v>427</v>
      </c>
      <c r="E12" s="8">
        <f t="shared" si="0"/>
        <v>37</v>
      </c>
      <c r="F12" s="16">
        <f t="shared" si="1"/>
        <v>0.9133489461358314</v>
      </c>
      <c r="G12" s="16">
        <f t="shared" si="2"/>
        <v>8.6651053864168617E-2</v>
      </c>
      <c r="H12" s="6">
        <f>(0.5)+(SUM(D13:D19)/D12)</f>
        <v>6.0269320843091334</v>
      </c>
      <c r="I12" s="16"/>
      <c r="J12" s="5"/>
      <c r="K12" s="5"/>
    </row>
    <row r="13" spans="1:11" x14ac:dyDescent="0.25">
      <c r="A13" s="5"/>
      <c r="B13" s="5">
        <v>8</v>
      </c>
      <c r="C13" s="5" t="s">
        <v>8</v>
      </c>
      <c r="D13" s="5">
        <v>390</v>
      </c>
      <c r="E13" s="8">
        <f t="shared" si="0"/>
        <v>20</v>
      </c>
      <c r="F13" s="16">
        <f t="shared" si="1"/>
        <v>0.94871794871794868</v>
      </c>
      <c r="G13" s="16">
        <f t="shared" si="2"/>
        <v>5.128205128205128E-2</v>
      </c>
      <c r="H13" s="6">
        <f>(0.5)+(SUM(D14:D19)/D13)</f>
        <v>5.5512820512820511</v>
      </c>
      <c r="I13" s="16"/>
      <c r="J13" s="5"/>
      <c r="K13" s="5"/>
    </row>
    <row r="14" spans="1:11" x14ac:dyDescent="0.25">
      <c r="A14" s="5"/>
      <c r="B14" s="5">
        <v>9</v>
      </c>
      <c r="C14" s="5" t="s">
        <v>8</v>
      </c>
      <c r="D14" s="5">
        <v>370</v>
      </c>
      <c r="E14" s="8">
        <f t="shared" si="0"/>
        <v>13</v>
      </c>
      <c r="F14" s="16">
        <f t="shared" si="1"/>
        <v>0.96486486486486489</v>
      </c>
      <c r="G14" s="16">
        <f t="shared" si="2"/>
        <v>3.5135135135135137E-2</v>
      </c>
      <c r="H14" s="6">
        <f>(0.5)+(SUM(D15:D19)/D14)</f>
        <v>4.8243243243243246</v>
      </c>
      <c r="I14" s="16"/>
      <c r="J14" s="5"/>
      <c r="K14" s="5"/>
    </row>
    <row r="15" spans="1:11" x14ac:dyDescent="0.25">
      <c r="A15" s="5"/>
      <c r="B15" s="5">
        <v>10</v>
      </c>
      <c r="C15" s="5" t="s">
        <v>8</v>
      </c>
      <c r="D15" s="5">
        <v>357</v>
      </c>
      <c r="E15" s="8">
        <f t="shared" si="0"/>
        <v>34</v>
      </c>
      <c r="F15" s="16">
        <f t="shared" si="1"/>
        <v>0.90476190476190477</v>
      </c>
      <c r="G15" s="16">
        <f t="shared" si="2"/>
        <v>9.5238095238095233E-2</v>
      </c>
      <c r="H15" s="6">
        <f>(0.5)+(SUM(D16:D19)/D15)</f>
        <v>3.9817927170868348</v>
      </c>
      <c r="I15" s="16"/>
      <c r="J15" s="5"/>
      <c r="K15" s="5"/>
    </row>
    <row r="16" spans="1:11" x14ac:dyDescent="0.25">
      <c r="A16" s="5"/>
      <c r="B16" s="5">
        <v>11</v>
      </c>
      <c r="C16" s="5" t="s">
        <v>8</v>
      </c>
      <c r="D16" s="5">
        <v>323</v>
      </c>
      <c r="E16" s="8">
        <f t="shared" si="0"/>
        <v>0</v>
      </c>
      <c r="F16" s="16">
        <f t="shared" si="1"/>
        <v>1</v>
      </c>
      <c r="G16" s="16">
        <f t="shared" si="2"/>
        <v>0</v>
      </c>
      <c r="H16" s="6">
        <f>(0.5)+(SUM(D17:D19)/D16)</f>
        <v>3.348297213622291</v>
      </c>
      <c r="I16" s="16"/>
      <c r="J16" s="5"/>
      <c r="K16" s="5"/>
    </row>
    <row r="17" spans="1:11" x14ac:dyDescent="0.25">
      <c r="A17" s="5"/>
      <c r="B17" s="5">
        <v>12</v>
      </c>
      <c r="C17" s="5" t="s">
        <v>8</v>
      </c>
      <c r="D17" s="5">
        <v>323</v>
      </c>
      <c r="E17" s="8">
        <f t="shared" si="0"/>
        <v>23</v>
      </c>
      <c r="F17" s="16">
        <f t="shared" si="1"/>
        <v>0.92879256965944268</v>
      </c>
      <c r="G17" s="16">
        <f t="shared" si="2"/>
        <v>7.1207430340557279E-2</v>
      </c>
      <c r="H17" s="6">
        <f>(0.5)+(SUM(D18:D19)/D17)</f>
        <v>2.348297213622291</v>
      </c>
      <c r="I17" s="16"/>
      <c r="J17" s="5"/>
      <c r="K17" s="5"/>
    </row>
    <row r="18" spans="1:11" x14ac:dyDescent="0.25">
      <c r="A18" s="5"/>
      <c r="B18" s="5">
        <v>13</v>
      </c>
      <c r="C18" s="5" t="s">
        <v>8</v>
      </c>
      <c r="D18" s="5">
        <v>300</v>
      </c>
      <c r="E18" s="8">
        <f t="shared" si="0"/>
        <v>3</v>
      </c>
      <c r="F18" s="16">
        <f t="shared" si="1"/>
        <v>0.99</v>
      </c>
      <c r="G18" s="16">
        <f t="shared" si="2"/>
        <v>0.01</v>
      </c>
      <c r="H18" s="6">
        <f>(0.5)+(SUM(D19:D19)/D18)</f>
        <v>1.49</v>
      </c>
      <c r="I18" s="16"/>
      <c r="J18" s="5"/>
      <c r="K18" s="5"/>
    </row>
    <row r="19" spans="1:11" ht="16.5" thickBot="1" x14ac:dyDescent="0.3">
      <c r="A19" s="5"/>
      <c r="B19" s="15">
        <v>14</v>
      </c>
      <c r="C19" s="15" t="s">
        <v>8</v>
      </c>
      <c r="D19" s="15">
        <v>297</v>
      </c>
      <c r="E19" s="14">
        <f t="shared" si="0"/>
        <v>297</v>
      </c>
      <c r="F19" s="13">
        <f t="shared" si="1"/>
        <v>0</v>
      </c>
      <c r="G19" s="13">
        <f t="shared" si="2"/>
        <v>1</v>
      </c>
      <c r="H19" s="2">
        <f>(0.5)+(SUM(D19:D20)/D19)</f>
        <v>1.5</v>
      </c>
      <c r="I19" s="16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6.5" thickBot="1" x14ac:dyDescent="0.3">
      <c r="A21" s="5"/>
      <c r="B21" s="21" t="s">
        <v>9</v>
      </c>
      <c r="C21" s="21"/>
      <c r="D21" s="21"/>
      <c r="E21" s="21"/>
      <c r="F21" s="21"/>
      <c r="G21" s="21"/>
      <c r="H21" s="21"/>
      <c r="I21" s="17"/>
      <c r="J21" s="5"/>
      <c r="K21" s="5"/>
    </row>
    <row r="22" spans="1:11" ht="47.25" x14ac:dyDescent="0.25">
      <c r="A22" s="5"/>
      <c r="B22" s="11" t="s">
        <v>6</v>
      </c>
      <c r="C22" s="10" t="s">
        <v>5</v>
      </c>
      <c r="D22" s="10" t="s">
        <v>4</v>
      </c>
      <c r="E22" s="10" t="s">
        <v>3</v>
      </c>
      <c r="F22" s="10" t="s">
        <v>2</v>
      </c>
      <c r="G22" s="10" t="s">
        <v>1</v>
      </c>
      <c r="H22" s="10" t="s">
        <v>0</v>
      </c>
      <c r="I22" s="18" t="s">
        <v>11</v>
      </c>
      <c r="J22" s="5"/>
      <c r="K22" s="5"/>
    </row>
    <row r="23" spans="1:11" x14ac:dyDescent="0.25">
      <c r="A23" s="5"/>
      <c r="B23" s="9"/>
      <c r="C23" s="9"/>
      <c r="D23" s="9"/>
      <c r="E23" s="9"/>
      <c r="F23" s="9"/>
      <c r="G23" s="9"/>
      <c r="H23" s="9"/>
      <c r="I23" s="9"/>
      <c r="J23" s="5"/>
      <c r="K23" s="5"/>
    </row>
    <row r="24" spans="1:11" x14ac:dyDescent="0.25">
      <c r="A24" s="5"/>
      <c r="B24" s="5">
        <v>0</v>
      </c>
      <c r="C24" s="5" t="s">
        <v>8</v>
      </c>
      <c r="D24" s="5">
        <v>1000</v>
      </c>
      <c r="E24" s="8">
        <f t="shared" ref="E24:E39" si="3">D24-D25</f>
        <v>83</v>
      </c>
      <c r="F24" s="16">
        <f t="shared" ref="F24:F39" si="4">D25/D24</f>
        <v>0.91700000000000004</v>
      </c>
      <c r="G24" s="16">
        <f t="shared" ref="G24:G39" si="5">E24/D24</f>
        <v>8.3000000000000004E-2</v>
      </c>
      <c r="H24" s="6">
        <f>(0.5)+(SUM(D25:D39)/D24)</f>
        <v>7.35</v>
      </c>
      <c r="I24" s="19">
        <f>1/H24</f>
        <v>0.1360544217687075</v>
      </c>
      <c r="J24" s="6"/>
      <c r="K24" s="5"/>
    </row>
    <row r="25" spans="1:11" x14ac:dyDescent="0.25">
      <c r="A25" s="5"/>
      <c r="B25" s="5">
        <v>1</v>
      </c>
      <c r="C25" s="5" t="s">
        <v>8</v>
      </c>
      <c r="D25" s="5">
        <v>917</v>
      </c>
      <c r="E25" s="8">
        <f t="shared" si="3"/>
        <v>54</v>
      </c>
      <c r="F25" s="16">
        <f t="shared" si="4"/>
        <v>0.94111232279171209</v>
      </c>
      <c r="G25" s="16">
        <f t="shared" si="5"/>
        <v>5.8887677208287893E-2</v>
      </c>
      <c r="H25" s="6">
        <f>(0.5)+(SUM(D26:D39)/D25)</f>
        <v>6.9700109051254087</v>
      </c>
      <c r="I25" s="6"/>
      <c r="J25" s="5"/>
      <c r="K25" s="6"/>
    </row>
    <row r="26" spans="1:11" x14ac:dyDescent="0.25">
      <c r="A26" s="5"/>
      <c r="B26" s="5">
        <v>2</v>
      </c>
      <c r="C26" s="5" t="s">
        <v>8</v>
      </c>
      <c r="D26" s="5">
        <v>863</v>
      </c>
      <c r="E26" s="8">
        <f t="shared" si="3"/>
        <v>130</v>
      </c>
      <c r="F26" s="16">
        <f t="shared" si="4"/>
        <v>0.84936268829663963</v>
      </c>
      <c r="G26" s="16">
        <f t="shared" si="5"/>
        <v>0.15063731170336037</v>
      </c>
      <c r="H26" s="6">
        <f>(0.5)+(SUM(D27:D39)/D26)</f>
        <v>6.374855156431054</v>
      </c>
      <c r="I26" s="6"/>
      <c r="J26" s="5"/>
      <c r="K26" s="5"/>
    </row>
    <row r="27" spans="1:11" x14ac:dyDescent="0.25">
      <c r="A27" s="5"/>
      <c r="B27" s="5">
        <v>3</v>
      </c>
      <c r="C27" s="5" t="s">
        <v>8</v>
      </c>
      <c r="D27" s="5">
        <v>733</v>
      </c>
      <c r="E27" s="8">
        <f t="shared" si="3"/>
        <v>43</v>
      </c>
      <c r="F27" s="16">
        <f t="shared" si="4"/>
        <v>0.94133697135061389</v>
      </c>
      <c r="G27" s="16">
        <f t="shared" si="5"/>
        <v>5.8663028649386086E-2</v>
      </c>
      <c r="H27" s="6">
        <f>(0.5)+(SUM(D28:D39)/D27)</f>
        <v>6.4167803547066846</v>
      </c>
      <c r="I27" s="6"/>
      <c r="J27" s="5"/>
      <c r="K27" s="5"/>
    </row>
    <row r="28" spans="1:11" x14ac:dyDescent="0.25">
      <c r="A28" s="5"/>
      <c r="B28" s="5">
        <v>4</v>
      </c>
      <c r="C28" s="5" t="s">
        <v>8</v>
      </c>
      <c r="D28" s="5">
        <v>690</v>
      </c>
      <c r="E28" s="8">
        <f t="shared" si="3"/>
        <v>73</v>
      </c>
      <c r="F28" s="16">
        <f t="shared" si="4"/>
        <v>0.89420289855072466</v>
      </c>
      <c r="G28" s="16">
        <f t="shared" si="5"/>
        <v>0.10579710144927536</v>
      </c>
      <c r="H28" s="6">
        <f>(0.5)+(SUM(D29:D39)/D28)</f>
        <v>5.7855072463768114</v>
      </c>
      <c r="I28" s="6"/>
      <c r="J28" s="5"/>
      <c r="K28" s="5"/>
    </row>
    <row r="29" spans="1:11" x14ac:dyDescent="0.25">
      <c r="A29" s="5"/>
      <c r="B29" s="5">
        <v>5</v>
      </c>
      <c r="C29" s="5" t="s">
        <v>8</v>
      </c>
      <c r="D29" s="5">
        <v>617</v>
      </c>
      <c r="E29" s="8">
        <f t="shared" si="3"/>
        <v>64</v>
      </c>
      <c r="F29" s="16">
        <f t="shared" si="4"/>
        <v>0.89627228525121561</v>
      </c>
      <c r="G29" s="16">
        <f t="shared" si="5"/>
        <v>0.10372771474878444</v>
      </c>
      <c r="H29" s="6">
        <f>(0.5)+(SUM(D30:D39)/D29)</f>
        <v>5.4108589951377635</v>
      </c>
      <c r="I29" s="6"/>
      <c r="J29" s="5"/>
      <c r="K29" s="5"/>
    </row>
    <row r="30" spans="1:11" x14ac:dyDescent="0.25">
      <c r="A30" s="5"/>
      <c r="B30" s="5">
        <v>6</v>
      </c>
      <c r="C30" s="5" t="s">
        <v>8</v>
      </c>
      <c r="D30" s="5">
        <v>553</v>
      </c>
      <c r="E30" s="8">
        <f t="shared" si="3"/>
        <v>93</v>
      </c>
      <c r="F30" s="16">
        <f t="shared" si="4"/>
        <v>0.83182640144665465</v>
      </c>
      <c r="G30" s="16">
        <f t="shared" si="5"/>
        <v>0.16817359855334538</v>
      </c>
      <c r="H30" s="6">
        <f>(0.5)+(SUM(D31:D39)/D30)</f>
        <v>4.9792043399638333</v>
      </c>
      <c r="I30" s="6"/>
      <c r="J30" s="5"/>
      <c r="K30" s="5"/>
    </row>
    <row r="31" spans="1:11" x14ac:dyDescent="0.25">
      <c r="A31" s="5"/>
      <c r="B31" s="5">
        <v>7</v>
      </c>
      <c r="C31" s="5" t="s">
        <v>8</v>
      </c>
      <c r="D31" s="5">
        <v>460</v>
      </c>
      <c r="E31" s="8">
        <f t="shared" si="3"/>
        <v>17</v>
      </c>
      <c r="F31" s="16">
        <f t="shared" si="4"/>
        <v>0.96304347826086956</v>
      </c>
      <c r="G31" s="16">
        <f t="shared" si="5"/>
        <v>3.6956521739130437E-2</v>
      </c>
      <c r="H31" s="6">
        <f>(0.5)+(SUM(D32:D39)/D31)</f>
        <v>4.8847826086956525</v>
      </c>
      <c r="I31" s="6"/>
      <c r="J31" s="5"/>
      <c r="K31" s="5"/>
    </row>
    <row r="32" spans="1:11" x14ac:dyDescent="0.25">
      <c r="A32" s="5"/>
      <c r="B32" s="5">
        <v>8</v>
      </c>
      <c r="C32" s="5" t="s">
        <v>8</v>
      </c>
      <c r="D32" s="5">
        <v>443</v>
      </c>
      <c r="E32" s="8">
        <f t="shared" si="3"/>
        <v>136</v>
      </c>
      <c r="F32" s="16">
        <f t="shared" si="4"/>
        <v>0.69300225733634313</v>
      </c>
      <c r="G32" s="16">
        <f t="shared" si="5"/>
        <v>0.30699774266365687</v>
      </c>
      <c r="H32" s="6">
        <f>(0.5)+(SUM(D33:D39)/D32)</f>
        <v>4.0530474040632054</v>
      </c>
      <c r="I32" s="6"/>
      <c r="J32" s="5"/>
      <c r="K32" s="5"/>
    </row>
    <row r="33" spans="1:11" x14ac:dyDescent="0.25">
      <c r="A33" s="5"/>
      <c r="B33" s="5">
        <v>9</v>
      </c>
      <c r="C33" s="5" t="s">
        <v>8</v>
      </c>
      <c r="D33" s="5">
        <v>307</v>
      </c>
      <c r="E33" s="8">
        <f t="shared" si="3"/>
        <v>40</v>
      </c>
      <c r="F33" s="16">
        <f t="shared" si="4"/>
        <v>0.86970684039087953</v>
      </c>
      <c r="G33" s="16">
        <f t="shared" si="5"/>
        <v>0.13029315960912052</v>
      </c>
      <c r="H33" s="6">
        <f>(0.5)+(SUM(D34:D39)/D33)</f>
        <v>4.6270358306188921</v>
      </c>
      <c r="I33" s="6"/>
      <c r="J33" s="5"/>
      <c r="K33" s="5"/>
    </row>
    <row r="34" spans="1:11" x14ac:dyDescent="0.25">
      <c r="A34" s="5"/>
      <c r="B34" s="5">
        <v>10</v>
      </c>
      <c r="C34" s="5" t="s">
        <v>8</v>
      </c>
      <c r="D34" s="5">
        <v>267</v>
      </c>
      <c r="E34" s="8">
        <f t="shared" si="3"/>
        <v>20</v>
      </c>
      <c r="F34" s="16">
        <f t="shared" si="4"/>
        <v>0.92509363295880154</v>
      </c>
      <c r="G34" s="16">
        <f t="shared" si="5"/>
        <v>7.4906367041198504E-2</v>
      </c>
      <c r="H34" s="6">
        <f>(0.5)+(SUM(D35:D39)/D34)</f>
        <v>4.2453183520599254</v>
      </c>
      <c r="I34" s="6"/>
      <c r="J34" s="5"/>
      <c r="K34" s="5"/>
    </row>
    <row r="35" spans="1:11" x14ac:dyDescent="0.25">
      <c r="A35" s="5"/>
      <c r="B35" s="5">
        <v>11</v>
      </c>
      <c r="C35" s="5" t="s">
        <v>8</v>
      </c>
      <c r="D35" s="5">
        <v>247</v>
      </c>
      <c r="E35" s="8">
        <f t="shared" si="3"/>
        <v>47</v>
      </c>
      <c r="F35" s="16">
        <f t="shared" si="4"/>
        <v>0.80971659919028338</v>
      </c>
      <c r="G35" s="16">
        <f t="shared" si="5"/>
        <v>0.19028340080971659</v>
      </c>
      <c r="H35" s="6">
        <f>(0.5)+(SUM(D36:D39)/D35)</f>
        <v>3.548582995951417</v>
      </c>
      <c r="I35" s="6"/>
      <c r="J35" s="5"/>
      <c r="K35" s="5"/>
    </row>
    <row r="36" spans="1:11" x14ac:dyDescent="0.25">
      <c r="A36" s="5"/>
      <c r="B36" s="5">
        <v>12</v>
      </c>
      <c r="C36" s="5" t="s">
        <v>8</v>
      </c>
      <c r="D36" s="5">
        <v>200</v>
      </c>
      <c r="E36" s="8">
        <f t="shared" si="3"/>
        <v>7</v>
      </c>
      <c r="F36" s="16">
        <f t="shared" si="4"/>
        <v>0.96499999999999997</v>
      </c>
      <c r="G36" s="16">
        <f t="shared" si="5"/>
        <v>3.5000000000000003E-2</v>
      </c>
      <c r="H36" s="6">
        <f>(0.5)+(SUM(D37:D39)/D36)</f>
        <v>3.2650000000000001</v>
      </c>
      <c r="I36" s="6"/>
      <c r="J36" s="5"/>
      <c r="K36" s="5"/>
    </row>
    <row r="37" spans="1:11" x14ac:dyDescent="0.25">
      <c r="A37" s="5"/>
      <c r="B37" s="5">
        <v>13</v>
      </c>
      <c r="C37" s="5" t="s">
        <v>8</v>
      </c>
      <c r="D37" s="5">
        <v>193</v>
      </c>
      <c r="E37" s="8">
        <f t="shared" si="3"/>
        <v>10</v>
      </c>
      <c r="F37" s="16">
        <f t="shared" si="4"/>
        <v>0.94818652849740936</v>
      </c>
      <c r="G37" s="16">
        <f t="shared" si="5"/>
        <v>5.181347150259067E-2</v>
      </c>
      <c r="H37" s="6">
        <f>(0.5)+(SUM(D38:D39)/D37)</f>
        <v>2.3652849740932642</v>
      </c>
      <c r="I37" s="6"/>
      <c r="J37" s="5"/>
      <c r="K37" s="5"/>
    </row>
    <row r="38" spans="1:11" x14ac:dyDescent="0.25">
      <c r="A38" s="5"/>
      <c r="B38" s="5">
        <v>14</v>
      </c>
      <c r="C38" s="5"/>
      <c r="D38" s="5">
        <v>183</v>
      </c>
      <c r="E38" s="8">
        <f t="shared" si="3"/>
        <v>6</v>
      </c>
      <c r="F38" s="16">
        <f t="shared" si="4"/>
        <v>0.96721311475409832</v>
      </c>
      <c r="G38" s="16">
        <f t="shared" si="5"/>
        <v>3.2786885245901641E-2</v>
      </c>
      <c r="H38" s="6">
        <f>(0.5)+(SUM(D39:D39)/D38)</f>
        <v>1.4672131147540983</v>
      </c>
      <c r="I38" s="6"/>
      <c r="J38" s="5"/>
      <c r="K38" s="5"/>
    </row>
    <row r="39" spans="1:11" ht="16.5" thickBot="1" x14ac:dyDescent="0.3">
      <c r="A39" s="5"/>
      <c r="B39" s="15">
        <v>15</v>
      </c>
      <c r="C39" s="15"/>
      <c r="D39" s="15">
        <v>177</v>
      </c>
      <c r="E39" s="14">
        <f t="shared" si="3"/>
        <v>177</v>
      </c>
      <c r="F39" s="13">
        <f t="shared" si="4"/>
        <v>0</v>
      </c>
      <c r="G39" s="13">
        <f t="shared" si="5"/>
        <v>1</v>
      </c>
      <c r="H39" s="2">
        <f>(0.5)+(SUM(D39:D40)/D39)</f>
        <v>1.5</v>
      </c>
      <c r="I39" s="6"/>
      <c r="J39" s="5"/>
      <c r="K39" s="5"/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K41" s="5"/>
    </row>
    <row r="42" spans="1:11" ht="30" customHeight="1" x14ac:dyDescent="0.25">
      <c r="A42" s="5"/>
      <c r="K42" s="5"/>
    </row>
    <row r="43" spans="1:11" x14ac:dyDescent="0.25">
      <c r="A43" s="5"/>
      <c r="K43" s="5"/>
    </row>
    <row r="44" spans="1:11" x14ac:dyDescent="0.25">
      <c r="A44" s="5"/>
      <c r="K44" s="5"/>
    </row>
    <row r="45" spans="1:11" x14ac:dyDescent="0.25">
      <c r="A45" s="5"/>
      <c r="K45" s="6"/>
    </row>
    <row r="46" spans="1:11" x14ac:dyDescent="0.25">
      <c r="A46" s="5"/>
      <c r="K46" s="5"/>
    </row>
    <row r="47" spans="1:11" x14ac:dyDescent="0.25">
      <c r="A47" s="5"/>
      <c r="K47" s="5"/>
    </row>
    <row r="48" spans="1:11" x14ac:dyDescent="0.25">
      <c r="A48" s="5"/>
      <c r="K48" s="5"/>
    </row>
    <row r="49" spans="1:11" x14ac:dyDescent="0.25">
      <c r="A49" s="5"/>
      <c r="K49" s="5"/>
    </row>
    <row r="50" spans="1:11" x14ac:dyDescent="0.25">
      <c r="A50" s="5"/>
      <c r="K50" s="5"/>
    </row>
    <row r="51" spans="1:11" x14ac:dyDescent="0.25">
      <c r="A51" s="5"/>
      <c r="K51" s="5"/>
    </row>
    <row r="52" spans="1:11" x14ac:dyDescent="0.25">
      <c r="A52" s="5"/>
      <c r="K52" s="5"/>
    </row>
    <row r="53" spans="1:11" x14ac:dyDescent="0.25">
      <c r="A53" s="5"/>
      <c r="K53" s="5"/>
    </row>
    <row r="54" spans="1:11" x14ac:dyDescent="0.25">
      <c r="A54" s="5"/>
      <c r="K54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workbookViewId="0">
      <selection activeCell="Q4" sqref="Q4"/>
    </sheetView>
  </sheetViews>
  <sheetFormatPr baseColWidth="10" defaultRowHeight="15" x14ac:dyDescent="0.25"/>
  <cols>
    <col min="2" max="2" width="6.42578125" customWidth="1"/>
    <col min="8" max="8" width="12.85546875" customWidth="1"/>
    <col min="9" max="9" width="17.28515625" customWidth="1"/>
  </cols>
  <sheetData>
    <row r="2" spans="2:10" ht="16.5" thickBot="1" x14ac:dyDescent="0.3">
      <c r="B2" s="20" t="s">
        <v>7</v>
      </c>
      <c r="C2" s="20"/>
      <c r="D2" s="20"/>
      <c r="E2" s="20"/>
      <c r="F2" s="20"/>
      <c r="G2" s="20"/>
      <c r="H2" s="20"/>
      <c r="I2" s="12"/>
      <c r="J2" s="5"/>
    </row>
    <row r="3" spans="2:10" ht="47.25" x14ac:dyDescent="0.25">
      <c r="B3" s="11" t="s">
        <v>6</v>
      </c>
      <c r="C3" s="10" t="s">
        <v>5</v>
      </c>
      <c r="D3" s="10" t="s">
        <v>4</v>
      </c>
      <c r="E3" s="10" t="s">
        <v>3</v>
      </c>
      <c r="F3" s="10" t="s">
        <v>2</v>
      </c>
      <c r="G3" s="10" t="s">
        <v>1</v>
      </c>
      <c r="H3" s="10" t="s">
        <v>0</v>
      </c>
      <c r="I3" s="18" t="s">
        <v>11</v>
      </c>
      <c r="J3" s="5"/>
    </row>
    <row r="4" spans="2:10" ht="15.75" x14ac:dyDescent="0.25">
      <c r="B4" s="9"/>
      <c r="C4" s="9"/>
      <c r="D4" s="9"/>
      <c r="E4" s="9"/>
      <c r="F4" s="9"/>
      <c r="G4" s="9"/>
      <c r="H4" s="9"/>
      <c r="I4" s="9"/>
      <c r="J4" s="5"/>
    </row>
    <row r="5" spans="2:10" ht="15.75" x14ac:dyDescent="0.25">
      <c r="B5" s="5">
        <v>0</v>
      </c>
      <c r="C5" s="8">
        <v>302.2</v>
      </c>
      <c r="D5" s="6">
        <f t="shared" ref="D5:D16" si="0">1000*(C5/$C$5)</f>
        <v>1000</v>
      </c>
      <c r="E5" s="6">
        <f t="shared" ref="E5:E15" si="1">D5-D6</f>
        <v>169.42422236929178</v>
      </c>
      <c r="F5" s="7">
        <f>D6/D5</f>
        <v>0.83057577763070822</v>
      </c>
      <c r="G5" s="7">
        <f>E5/D5</f>
        <v>0.16942422236929178</v>
      </c>
      <c r="H5" s="6">
        <f>(0.5)+(SUM(D6:D15)/D5)</f>
        <v>6.3279285241561887</v>
      </c>
      <c r="I5" s="19">
        <f>1/H5</f>
        <v>0.15802959786644352</v>
      </c>
      <c r="J5" s="6"/>
    </row>
    <row r="6" spans="2:10" ht="15.75" x14ac:dyDescent="0.25">
      <c r="B6" s="5">
        <v>1</v>
      </c>
      <c r="C6" s="8">
        <v>251</v>
      </c>
      <c r="D6" s="6">
        <f t="shared" si="0"/>
        <v>830.57577763070822</v>
      </c>
      <c r="E6" s="6">
        <f t="shared" si="1"/>
        <v>42.356055592323059</v>
      </c>
      <c r="F6" s="7">
        <f>D7/D6</f>
        <v>0.94900398406374487</v>
      </c>
      <c r="G6" s="7">
        <f t="shared" ref="G5:G15" si="2">E6/D6</f>
        <v>5.0996015936255086E-2</v>
      </c>
      <c r="H6" s="6">
        <f>(0.5)+(SUM(D7:D16)/D6)</f>
        <v>6.5167330677290831</v>
      </c>
      <c r="I6" s="6"/>
    </row>
    <row r="7" spans="2:10" ht="15.75" x14ac:dyDescent="0.25">
      <c r="B7" s="5">
        <v>2</v>
      </c>
      <c r="C7" s="8">
        <v>238.2</v>
      </c>
      <c r="D7" s="6">
        <f>1000*(C7/$C$5)</f>
        <v>788.21972203838516</v>
      </c>
      <c r="E7" s="6">
        <f>D7-D8</f>
        <v>28.45797485109199</v>
      </c>
      <c r="F7" s="7">
        <f>D8/D7</f>
        <v>0.96389588581024355</v>
      </c>
      <c r="G7" s="7">
        <f>E7/D7</f>
        <v>3.6104114189756502E-2</v>
      </c>
      <c r="H7" s="6">
        <f>(0.5)+(SUM(D8:D16)/D7)</f>
        <v>5.8400503778337525</v>
      </c>
      <c r="I7" s="6"/>
      <c r="J7" s="6"/>
    </row>
    <row r="8" spans="2:10" ht="15.75" x14ac:dyDescent="0.25">
      <c r="B8" s="5">
        <v>3</v>
      </c>
      <c r="C8" s="8">
        <v>229.6</v>
      </c>
      <c r="D8" s="6">
        <f t="shared" si="0"/>
        <v>759.76174718729317</v>
      </c>
      <c r="E8" s="6">
        <f t="shared" si="1"/>
        <v>16.876240900066136</v>
      </c>
      <c r="F8" s="7">
        <f>D9/D8</f>
        <v>0.97778745644599308</v>
      </c>
      <c r="G8" s="7">
        <f t="shared" si="2"/>
        <v>2.2212543554006911E-2</v>
      </c>
      <c r="H8" s="6">
        <f>(0.5)+(SUM(D9:D16)/D8)</f>
        <v>5.0400696864111501</v>
      </c>
      <c r="I8" s="6"/>
      <c r="J8" s="6"/>
    </row>
    <row r="9" spans="2:10" ht="15.75" x14ac:dyDescent="0.25">
      <c r="B9" s="5">
        <v>4</v>
      </c>
      <c r="C9" s="8">
        <v>224.5</v>
      </c>
      <c r="D9" s="6">
        <f t="shared" si="0"/>
        <v>742.88550628722703</v>
      </c>
      <c r="E9" s="6">
        <f t="shared" si="1"/>
        <v>25.479814692256809</v>
      </c>
      <c r="F9" s="7">
        <f t="shared" ref="F5:F15" si="3">D10/D9</f>
        <v>0.96570155902004451</v>
      </c>
      <c r="G9" s="7">
        <f t="shared" si="2"/>
        <v>3.4298440979955491E-2</v>
      </c>
      <c r="H9" s="6">
        <f>(0.5)+(SUM(D10:D16)/D9)</f>
        <v>4.1432071269487754</v>
      </c>
      <c r="I9" s="6"/>
      <c r="J9" s="6"/>
    </row>
    <row r="10" spans="2:10" ht="15.75" x14ac:dyDescent="0.25">
      <c r="B10" s="5">
        <v>5</v>
      </c>
      <c r="C10" s="8">
        <v>216.8</v>
      </c>
      <c r="D10" s="6">
        <f t="shared" si="0"/>
        <v>717.40569159497022</v>
      </c>
      <c r="E10" s="6">
        <f t="shared" si="1"/>
        <v>33.752481800132273</v>
      </c>
      <c r="F10" s="7">
        <f t="shared" si="3"/>
        <v>0.95295202952029534</v>
      </c>
      <c r="G10" s="7">
        <f t="shared" si="2"/>
        <v>4.7047970479704673E-2</v>
      </c>
      <c r="H10" s="6">
        <f>(0.5)+(SUM(D11:D16)/D10)</f>
        <v>3.2726014760147604</v>
      </c>
      <c r="I10" s="6"/>
      <c r="J10" s="6"/>
    </row>
    <row r="11" spans="2:10" ht="15.75" x14ac:dyDescent="0.25">
      <c r="B11" s="5">
        <v>6</v>
      </c>
      <c r="C11" s="8">
        <v>206.6</v>
      </c>
      <c r="D11" s="6">
        <f t="shared" si="0"/>
        <v>683.65320979483795</v>
      </c>
      <c r="E11" s="6">
        <f t="shared" si="1"/>
        <v>70.814030443415049</v>
      </c>
      <c r="F11" s="7">
        <f t="shared" si="3"/>
        <v>0.89641819941916734</v>
      </c>
      <c r="G11" s="7">
        <f t="shared" si="2"/>
        <v>0.10358180058083265</v>
      </c>
      <c r="H11" s="6">
        <f>(0.5)+(SUM(D12:D16)/D11)</f>
        <v>2.4094869312681508</v>
      </c>
      <c r="I11" s="6"/>
      <c r="J11" s="6"/>
    </row>
    <row r="12" spans="2:10" ht="15.75" x14ac:dyDescent="0.25">
      <c r="B12" s="5">
        <v>7</v>
      </c>
      <c r="C12" s="8">
        <v>185.2</v>
      </c>
      <c r="D12" s="6">
        <f t="shared" si="0"/>
        <v>612.8391793514229</v>
      </c>
      <c r="E12" s="6">
        <f t="shared" si="1"/>
        <v>175.04963600264722</v>
      </c>
      <c r="F12" s="7">
        <f t="shared" si="3"/>
        <v>0.71436285097192231</v>
      </c>
      <c r="G12" s="7">
        <f t="shared" si="2"/>
        <v>0.28563714902807769</v>
      </c>
      <c r="H12" s="6">
        <f>(0.5)+(SUM(D13:D16)/D12)</f>
        <v>1.6301295896328296</v>
      </c>
      <c r="I12" s="6"/>
      <c r="J12" s="6"/>
    </row>
    <row r="13" spans="2:10" ht="15.75" x14ac:dyDescent="0.25">
      <c r="B13" s="5">
        <v>8</v>
      </c>
      <c r="C13" s="8">
        <v>132.30000000000001</v>
      </c>
      <c r="D13" s="6">
        <f t="shared" si="0"/>
        <v>437.78954334877568</v>
      </c>
      <c r="E13" s="6">
        <f t="shared" si="1"/>
        <v>245.86366644606221</v>
      </c>
      <c r="F13" s="7">
        <f t="shared" si="3"/>
        <v>0.43839758125472417</v>
      </c>
      <c r="G13" s="7">
        <f t="shared" si="2"/>
        <v>0.56160241874527583</v>
      </c>
      <c r="H13" s="6">
        <f>(0.5)+(SUM(D14:D16)/D13)</f>
        <v>1.0820105820105821</v>
      </c>
      <c r="I13" s="6"/>
      <c r="J13" s="6"/>
    </row>
    <row r="14" spans="2:10" ht="15.75" x14ac:dyDescent="0.25">
      <c r="B14" s="5">
        <v>9</v>
      </c>
      <c r="C14" s="8">
        <v>58</v>
      </c>
      <c r="D14" s="6">
        <f t="shared" si="0"/>
        <v>191.92587690271347</v>
      </c>
      <c r="E14" s="6">
        <f t="shared" si="1"/>
        <v>129.05360688285907</v>
      </c>
      <c r="F14" s="7">
        <f>D15/D14</f>
        <v>0.32758620689655166</v>
      </c>
      <c r="G14" s="7">
        <f t="shared" si="2"/>
        <v>0.6724137931034484</v>
      </c>
      <c r="H14" s="6">
        <f>(0.5)+(SUM(D15:D16)/D14)</f>
        <v>0.8275862068965516</v>
      </c>
      <c r="I14" s="6"/>
      <c r="J14" s="6"/>
    </row>
    <row r="15" spans="2:10" ht="15.75" x14ac:dyDescent="0.25">
      <c r="B15" s="5">
        <v>10</v>
      </c>
      <c r="C15" s="8">
        <v>19</v>
      </c>
      <c r="D15" s="6">
        <f t="shared" si="0"/>
        <v>62.872270019854405</v>
      </c>
      <c r="E15" s="6">
        <f t="shared" si="1"/>
        <v>62.872270019854405</v>
      </c>
      <c r="F15" s="7">
        <f t="shared" si="3"/>
        <v>0</v>
      </c>
      <c r="G15" s="7">
        <f t="shared" si="2"/>
        <v>1</v>
      </c>
      <c r="H15" s="6">
        <f>(0.5)+(SUM(D16:D16)/D15)</f>
        <v>0.5</v>
      </c>
      <c r="I15" s="6"/>
      <c r="J15" s="5"/>
    </row>
    <row r="16" spans="2:10" ht="16.5" thickBot="1" x14ac:dyDescent="0.3">
      <c r="B16" s="4">
        <v>11</v>
      </c>
      <c r="C16" s="4">
        <v>0</v>
      </c>
      <c r="D16" s="4">
        <f t="shared" si="0"/>
        <v>0</v>
      </c>
      <c r="E16" s="2">
        <f>D16-'Maria Chiquita, 1989'!D56</f>
        <v>0</v>
      </c>
      <c r="F16" s="3">
        <v>0</v>
      </c>
      <c r="G16" s="3">
        <v>1</v>
      </c>
      <c r="H16" s="2">
        <v>0</v>
      </c>
      <c r="I16" s="1"/>
      <c r="J16" s="1"/>
    </row>
  </sheetData>
  <mergeCells count="1"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Maria Chiquita, 1989</vt:lpstr>
      <vt:lpstr>Nuquí, 2015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2017-11-06T20:34:53Z</dcterms:created>
  <dcterms:modified xsi:type="dcterms:W3CDTF">2017-11-16T20:37:43Z</dcterms:modified>
</cp:coreProperties>
</file>