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e de ventas sublimado" sheetId="1" state="visible" r:id="rId2"/>
    <sheet name="Ventas vari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<sst xmlns="http://schemas.openxmlformats.org/spreadsheetml/2006/main" count="89" uniqueCount="30">
  <si>
    <t xml:space="preserve">Reporte de Ventas</t>
  </si>
  <si>
    <t xml:space="preserve">total año 2023</t>
  </si>
  <si>
    <t xml:space="preserve">vendedor</t>
  </si>
  <si>
    <t xml:space="preserve">sebastian</t>
  </si>
  <si>
    <t xml:space="preserve">angelica</t>
  </si>
  <si>
    <t xml:space="preserve">alejandro</t>
  </si>
  <si>
    <t xml:space="preserve">total</t>
  </si>
  <si>
    <t xml:space="preserve">fecha</t>
  </si>
  <si>
    <t xml:space="preserve">valor venta</t>
  </si>
  <si>
    <t xml:space="preserve">total semana 27 febrero - 4 marzo</t>
  </si>
  <si>
    <t xml:space="preserve">total mes Marzo</t>
  </si>
  <si>
    <t xml:space="preserve">Total Mes Febrero</t>
  </si>
  <si>
    <t xml:space="preserve">Vendedor</t>
  </si>
  <si>
    <t xml:space="preserve">Sebastian</t>
  </si>
  <si>
    <t xml:space="preserve">Angelica</t>
  </si>
  <si>
    <t xml:space="preserve">Alejandro</t>
  </si>
  <si>
    <t xml:space="preserve">total venta</t>
  </si>
  <si>
    <t xml:space="preserve">Total</t>
  </si>
  <si>
    <t xml:space="preserve">semana 6 de marzo - 11 de marzo</t>
  </si>
  <si>
    <t xml:space="preserve">valor total</t>
  </si>
  <si>
    <t xml:space="preserve">internet</t>
  </si>
  <si>
    <t xml:space="preserve">pago individual</t>
  </si>
  <si>
    <t xml:space="preserve">semana 13 de marzo - 18 de marzo</t>
  </si>
  <si>
    <t xml:space="preserve">semana 20 de marzo - 25 de marzo</t>
  </si>
  <si>
    <t xml:space="preserve">Semana 27 de Marzo - 1 de Abril</t>
  </si>
  <si>
    <t xml:space="preserve">Total Mes Marzo</t>
  </si>
  <si>
    <t xml:space="preserve">producto</t>
  </si>
  <si>
    <t xml:space="preserve">valor compra</t>
  </si>
  <si>
    <t xml:space="preserve">ganacia</t>
  </si>
  <si>
    <t xml:space="preserve">pocillos blancos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</si>
</sst>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$ &quot;#,##0"/>
    <numFmt numFmtId="166" formatCode="dd/mm/yyyy"/>
    <numFmt numFmtId="167" formatCode="_-[$$-240A]\ * #,##0_-;\-[$$-240A]\ * #,##0_-;_-[$$-240A]\ * \-??_-;_-@_-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4C7E7"/>
        <bgColor rgb="FF99CCFF"/>
      </patternFill>
    </fill>
    <fill>
      <patternFill patternType="solid">
        <fgColor rgb="FF7F7F7F"/>
        <bgColor rgb="FF595959"/>
      </patternFill>
    </fill>
    <fill>
      <patternFill patternType="solid">
        <fgColor rgb="FFDA68B9"/>
        <bgColor rgb="FFA86ED4"/>
      </patternFill>
    </fill>
    <fill>
      <patternFill patternType="solid">
        <fgColor rgb="FFFF0000"/>
        <bgColor rgb="FFFF2F2F"/>
      </patternFill>
    </fill>
    <fill>
      <patternFill patternType="solid">
        <fgColor rgb="FF00B050"/>
        <bgColor rgb="FF008080"/>
      </patternFill>
    </fill>
    <fill>
      <patternFill patternType="solid">
        <fgColor rgb="FFA86ED4"/>
        <bgColor rgb="FFDA68B9"/>
      </patternFill>
    </fill>
    <fill>
      <patternFill patternType="solid">
        <fgColor rgb="FF2F5597"/>
        <bgColor rgb="FF595959"/>
      </patternFill>
    </fill>
    <fill>
      <patternFill patternType="solid">
        <fgColor rgb="FFC55A11"/>
        <bgColor rgb="FFFF2F2F"/>
      </patternFill>
    </fill>
    <fill>
      <patternFill patternType="solid">
        <fgColor rgb="FFCC00CC"/>
        <bgColor rgb="FFFF00FF"/>
      </patternFill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CC00CC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7F7F7F"/>
      <rgbColor rgb="FFA86ED4"/>
      <rgbColor rgb="FF993366"/>
      <rgbColor rgb="FFF2F2F2"/>
      <rgbColor rgb="FFCCFFFF"/>
      <rgbColor rgb="FF660066"/>
      <rgbColor rgb="FFDA68B9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FB142"/>
      <rgbColor rgb="FFFFC000"/>
      <rgbColor rgb="FFFF9900"/>
      <rgbColor rgb="FFC55A11"/>
      <rgbColor rgb="FF595959"/>
      <rgbColor rgb="FF80B761"/>
      <rgbColor rgb="FF003366"/>
      <rgbColor rgb="FF00B050"/>
      <rgbColor rgb="FF003300"/>
      <rgbColor rgb="FF333300"/>
      <rgbColor rgb="FFFF2F2F"/>
      <rgbColor rgb="FF993366"/>
      <rgbColor rgb="FF2F5597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CO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lang="es-CO" sz="1600" spc="97" strike="noStrike">
                <a:solidFill>
                  <a:srgbClr val="f2f2f2"/>
                </a:solidFill>
                <a:latin typeface="Calibri"/>
              </a:rPr>
              <a:t>Total año 2023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80b761"/>
                </a:gs>
                <a:gs pos="100000">
                  <a:srgbClr val="6fb142"/>
                </a:gs>
              </a:gsLst>
              <a:lin ang="5400000"/>
            </a:gra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2f2f">
                  <a:alpha val="31000"/>
                </a:srgbClr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2f5597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'reporte de ventas sublimado'!$I$3:$K$3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sublimado'!$I$4:$K$4</c:f>
              <c:numCache>
                <c:formatCode>General</c:formatCode>
                <c:ptCount val="3"/>
                <c:pt idx="0">
                  <c:v>1190</c:v>
                </c:pt>
                <c:pt idx="1">
                  <c:v>1250</c:v>
                </c:pt>
                <c:pt idx="2">
                  <c:v>279</c:v>
                </c:pt>
              </c:numCache>
            </c:numRef>
          </c:val>
        </c:ser>
        <c:gapWidth val="100"/>
        <c:overlap val="-24"/>
        <c:axId val="29103904"/>
        <c:axId val="63671893"/>
      </c:barChart>
      <c:catAx>
        <c:axId val="29103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63671893"/>
        <c:crosses val="autoZero"/>
        <c:auto val="1"/>
        <c:lblAlgn val="ctr"/>
        <c:lblOffset val="100"/>
        <c:noMultiLvlLbl val="0"/>
      </c:catAx>
      <c:valAx>
        <c:axId val="63671893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2910390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77760</xdr:colOff>
      <xdr:row>1</xdr:row>
      <xdr:rowOff>104760</xdr:rowOff>
    </xdr:from>
    <xdr:to>
      <xdr:col>18</xdr:col>
      <xdr:colOff>707040</xdr:colOff>
      <xdr:row>92</xdr:row>
      <xdr:rowOff>152280</xdr:rowOff>
    </xdr:to>
    <xdr:graphicFrame>
      <xdr:nvGraphicFramePr>
        <xdr:cNvPr id="0" name="Gráfico 10"/>
        <xdr:cNvGraphicFramePr/>
      </xdr:nvGraphicFramePr>
      <xdr:xfrm>
        <a:off x="13069800" y="295200"/>
        <a:ext cx="6312240" cy="27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5:F87" headerRowCount="1" totalsRowCount="0" totalsRowShown="0">
  <autoFilter ref="B5:F87">
    <filterColumn colId="0">
      <filters>
        <filter val="2023-04-01"/>
        <filter val="2023-04-03"/>
        <filter val="2023-04-05"/>
      </filters>
    </filterColumn>
  </autoFilter>
  <tableColumns count="5">
    <tableColumn id="1" name="fecha"/>
    <tableColumn id="2" name="sebastian"/>
    <tableColumn id="3" name="angelica"/>
    <tableColumn id="4" name="alejandro"/>
    <tableColumn id="5" name="valor venta"/>
  </tableColumns>
</table>
</file>

<file path=xl/tables/table2.xml><?xml version="1.0" encoding="utf-8"?>
<table xmlns="http://schemas.openxmlformats.org/spreadsheetml/2006/main" id="2" name="Tabla2" displayName="Tabla2" ref="B4:G5" headerRowCount="1" totalsRowCount="0" totalsRowShown="0">
  <autoFilter ref="B4:G5"/>
  <tableColumns count="6">
    <tableColumn id="1" name="fecha"/>
    <tableColumn id="2" name="producto"/>
    <tableColumn id="3" name="valor compra"/>
    <tableColumn id="4" name="valor venta"/>
    <tableColumn id="5" name="ganacia"/>
    <tableColumn id="6" name="vendedo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W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9" activeCellId="0" sqref="O19"/>
    </sheetView>
  </sheetViews>
  <sheetFormatPr defaultColWidth="10.5390625" defaultRowHeight="15" zeroHeight="false" outlineLevelRow="0" outlineLevelCol="0"/>
  <cols>
    <col collapsed="false" customWidth="true" hidden="false" outlineLevel="0" max="3" min="3" style="0" width="11.57"/>
    <col collapsed="false" customWidth="true" hidden="false" outlineLevel="0" max="6" min="5" style="0" width="11.57"/>
    <col collapsed="false" customWidth="true" hidden="false" outlineLevel="0" max="9" min="9" style="0" width="11.85"/>
    <col collapsed="false" customWidth="true" hidden="false" outlineLevel="0" max="12" min="12" style="0" width="12.82"/>
    <col collapsed="false" customWidth="true" hidden="false" outlineLevel="0" max="13" min="13" style="0" width="13"/>
    <col collapsed="false" customWidth="true" hidden="false" outlineLevel="0" max="14" min="14" style="0" width="13.57"/>
    <col collapsed="false" customWidth="true" hidden="false" outlineLevel="0" max="15" min="15" style="0" width="14.71"/>
    <col collapsed="false" customWidth="true" hidden="false" outlineLevel="0" max="16" min="16" style="0" width="14.57"/>
  </cols>
  <sheetData>
    <row r="2" customFormat="false" ht="15" hidden="false" customHeight="true" outlineLevel="0" collapsed="false">
      <c r="B2" s="1" t="s">
        <v>0</v>
      </c>
      <c r="C2" s="1"/>
      <c r="D2" s="1"/>
      <c r="E2" s="1"/>
      <c r="F2" s="1"/>
      <c r="H2" s="2" t="s">
        <v>1</v>
      </c>
      <c r="I2" s="2"/>
      <c r="J2" s="2"/>
      <c r="K2" s="2"/>
      <c r="L2" s="2"/>
    </row>
    <row r="3" customFormat="false" ht="15" hidden="false" customHeight="true" outlineLevel="0" collapsed="false">
      <c r="B3" s="1"/>
      <c r="C3" s="1"/>
      <c r="D3" s="1"/>
      <c r="E3" s="1"/>
      <c r="F3" s="1"/>
      <c r="H3" s="3" t="s">
        <v>2</v>
      </c>
      <c r="I3" s="3" t="s">
        <v>3</v>
      </c>
      <c r="J3" s="3" t="s">
        <v>4</v>
      </c>
      <c r="K3" s="3" t="s">
        <v>5</v>
      </c>
      <c r="L3" s="4" t="s">
        <v>6</v>
      </c>
    </row>
    <row r="4" customFormat="false" ht="15" hidden="false" customHeight="true" outlineLevel="0" collapsed="false">
      <c r="B4" s="1"/>
      <c r="C4" s="1"/>
      <c r="D4" s="1"/>
      <c r="E4" s="1"/>
      <c r="F4" s="1"/>
      <c r="H4" s="3" t="s">
        <v>6</v>
      </c>
      <c r="I4" s="3" t="n">
        <f aca="false">SUM(Tabla1[sebastian])</f>
        <v>1190</v>
      </c>
      <c r="J4" s="3" t="n">
        <f aca="false">SUM(Tabla1[angelica])</f>
        <v>1250</v>
      </c>
      <c r="K4" s="3" t="n">
        <f aca="false">SUM(Tabla1[alejandro])</f>
        <v>279</v>
      </c>
      <c r="L4" s="5" t="n">
        <f aca="false">SUM(Tabla1[valor venta])</f>
        <v>11396000</v>
      </c>
    </row>
    <row r="5" customFormat="false" ht="15" hidden="false" customHeight="false" outlineLevel="0" collapsed="false">
      <c r="B5" s="6" t="s">
        <v>7</v>
      </c>
      <c r="C5" s="6" t="s">
        <v>3</v>
      </c>
      <c r="D5" s="6" t="s">
        <v>4</v>
      </c>
      <c r="E5" s="6" t="s">
        <v>5</v>
      </c>
      <c r="F5" s="6" t="s">
        <v>8</v>
      </c>
      <c r="I5" s="7"/>
      <c r="J5" s="7"/>
    </row>
    <row r="6" customFormat="false" ht="15" hidden="true" customHeight="false" outlineLevel="0" collapsed="false">
      <c r="B6" s="8" t="n">
        <v>44964</v>
      </c>
      <c r="E6" s="0" t="n">
        <v>36</v>
      </c>
      <c r="F6" s="9" t="n">
        <v>147600</v>
      </c>
      <c r="I6" s="2" t="s">
        <v>9</v>
      </c>
      <c r="J6" s="2"/>
      <c r="K6" s="2"/>
      <c r="L6" s="2"/>
      <c r="M6" s="2"/>
    </row>
    <row r="7" customFormat="false" ht="15" hidden="true" customHeight="false" outlineLevel="0" collapsed="false">
      <c r="B7" s="8" t="n">
        <v>44964</v>
      </c>
      <c r="E7" s="0" t="n">
        <v>34</v>
      </c>
      <c r="F7" s="9" t="n">
        <v>149600</v>
      </c>
      <c r="I7" s="3" t="s">
        <v>2</v>
      </c>
      <c r="J7" s="3" t="s">
        <v>3</v>
      </c>
      <c r="K7" s="3" t="s">
        <v>4</v>
      </c>
      <c r="L7" s="3" t="s">
        <v>5</v>
      </c>
      <c r="M7" s="4" t="s">
        <v>6</v>
      </c>
    </row>
    <row r="8" customFormat="false" ht="15" hidden="true" customHeight="false" outlineLevel="0" collapsed="false">
      <c r="B8" s="8" t="n">
        <v>44965</v>
      </c>
      <c r="D8" s="0" t="n">
        <v>36</v>
      </c>
      <c r="F8" s="9" t="n">
        <v>147600</v>
      </c>
      <c r="I8" s="3" t="s">
        <v>6</v>
      </c>
      <c r="J8" s="3" t="n">
        <f aca="false">SUM(C30:C38)</f>
        <v>161</v>
      </c>
      <c r="K8" s="3" t="n">
        <f aca="false">SUM(D30:D38)</f>
        <v>118</v>
      </c>
      <c r="L8" s="3" t="n">
        <f aca="false">SUM(E30:E38)</f>
        <v>0</v>
      </c>
      <c r="M8" s="3" t="n">
        <f aca="false">SUM(J8:L8)</f>
        <v>279</v>
      </c>
      <c r="N8" s="0" t="n">
        <v>46000</v>
      </c>
    </row>
    <row r="9" customFormat="false" ht="15" hidden="true" customHeight="false" outlineLevel="0" collapsed="false">
      <c r="B9" s="8" t="n">
        <v>44965</v>
      </c>
      <c r="D9" s="0" t="n">
        <v>36</v>
      </c>
      <c r="F9" s="9" t="n">
        <v>147600</v>
      </c>
    </row>
    <row r="10" customFormat="false" ht="15" hidden="true" customHeight="false" outlineLevel="0" collapsed="false">
      <c r="B10" s="8" t="n">
        <v>44966</v>
      </c>
      <c r="D10" s="0" t="n">
        <v>6</v>
      </c>
      <c r="F10" s="9" t="n">
        <v>26400</v>
      </c>
      <c r="I10" s="2" t="s">
        <v>10</v>
      </c>
      <c r="J10" s="2"/>
      <c r="K10" s="2"/>
      <c r="L10" s="2"/>
      <c r="M10" s="2"/>
    </row>
    <row r="11" customFormat="false" ht="15" hidden="true" customHeight="false" outlineLevel="0" collapsed="false">
      <c r="B11" s="8" t="n">
        <v>44967</v>
      </c>
      <c r="D11" s="0" t="n">
        <v>48</v>
      </c>
      <c r="F11" s="9" t="n">
        <v>196800</v>
      </c>
      <c r="I11" s="3" t="s">
        <v>2</v>
      </c>
      <c r="J11" s="3" t="s">
        <v>3</v>
      </c>
      <c r="K11" s="3" t="s">
        <v>4</v>
      </c>
      <c r="L11" s="3" t="s">
        <v>5</v>
      </c>
      <c r="M11" s="4" t="s">
        <v>6</v>
      </c>
    </row>
    <row r="12" customFormat="false" ht="15" hidden="true" customHeight="false" outlineLevel="0" collapsed="false">
      <c r="B12" s="8" t="n">
        <v>44967</v>
      </c>
      <c r="C12" s="0" t="n">
        <v>8</v>
      </c>
      <c r="F12" s="9" t="n">
        <v>35200</v>
      </c>
      <c r="I12" s="3" t="s">
        <v>6</v>
      </c>
      <c r="J12" s="3" t="n">
        <f aca="false">SUM(Tabla1[sebastian])</f>
        <v>1190</v>
      </c>
      <c r="K12" s="3" t="n">
        <f aca="false">SUM(Tabla1[angelica])</f>
        <v>1250</v>
      </c>
      <c r="L12" s="3" t="n">
        <f aca="false">SUM(Tabla1[alejandro])</f>
        <v>279</v>
      </c>
      <c r="M12" s="3" t="n">
        <f aca="false">SUM(J12:L12)</f>
        <v>2719</v>
      </c>
    </row>
    <row r="13" customFormat="false" ht="15" hidden="true" customHeight="false" outlineLevel="0" collapsed="false">
      <c r="B13" s="8" t="n">
        <v>44967</v>
      </c>
      <c r="E13" s="0" t="n">
        <v>36</v>
      </c>
      <c r="F13" s="9" t="n">
        <v>147600</v>
      </c>
    </row>
    <row r="14" customFormat="false" ht="15" hidden="true" customHeight="false" outlineLevel="0" collapsed="false">
      <c r="B14" s="8" t="n">
        <v>44968</v>
      </c>
      <c r="C14" s="8"/>
      <c r="D14" s="0" t="n">
        <v>52</v>
      </c>
      <c r="F14" s="9" t="n">
        <v>213200</v>
      </c>
    </row>
    <row r="15" customFormat="false" ht="15" hidden="true" customHeight="false" outlineLevel="0" collapsed="false">
      <c r="B15" s="8" t="n">
        <v>44971</v>
      </c>
      <c r="C15" s="0" t="n">
        <v>1</v>
      </c>
      <c r="F15" s="9" t="n">
        <v>4400</v>
      </c>
    </row>
    <row r="16" customFormat="false" ht="15" hidden="true" customHeight="false" outlineLevel="0" collapsed="false">
      <c r="B16" s="8" t="n">
        <v>44972</v>
      </c>
      <c r="D16" s="0" t="n">
        <v>85</v>
      </c>
      <c r="F16" s="9" t="n">
        <v>348500</v>
      </c>
    </row>
    <row r="17" customFormat="false" ht="15" hidden="true" customHeight="false" outlineLevel="0" collapsed="false">
      <c r="B17" s="8" t="n">
        <v>44972</v>
      </c>
      <c r="C17" s="0" t="n">
        <v>8</v>
      </c>
      <c r="F17" s="9" t="n">
        <v>35200</v>
      </c>
    </row>
    <row r="18" customFormat="false" ht="15" hidden="true" customHeight="false" outlineLevel="0" collapsed="false">
      <c r="B18" s="8" t="n">
        <v>44973</v>
      </c>
      <c r="E18" s="0" t="n">
        <v>3</v>
      </c>
      <c r="F18" s="9" t="n">
        <v>13200</v>
      </c>
      <c r="I18" s="2" t="s">
        <v>11</v>
      </c>
      <c r="J18" s="2"/>
      <c r="K18" s="2"/>
      <c r="L18" s="2"/>
      <c r="M18" s="2"/>
    </row>
    <row r="19" customFormat="false" ht="15" hidden="true" customHeight="false" outlineLevel="0" collapsed="false">
      <c r="B19" s="8" t="n">
        <v>44974</v>
      </c>
      <c r="C19" s="0" t="n">
        <v>64</v>
      </c>
      <c r="F19" s="9" t="n">
        <v>262400</v>
      </c>
      <c r="I19" s="3" t="s">
        <v>12</v>
      </c>
      <c r="J19" s="3" t="s">
        <v>13</v>
      </c>
      <c r="K19" s="3" t="s">
        <v>14</v>
      </c>
      <c r="L19" s="3" t="s">
        <v>15</v>
      </c>
      <c r="M19" s="3" t="s">
        <v>16</v>
      </c>
    </row>
    <row r="20" customFormat="false" ht="15" hidden="true" customHeight="false" outlineLevel="0" collapsed="false">
      <c r="B20" s="8" t="n">
        <v>44974</v>
      </c>
      <c r="E20" s="0" t="n">
        <v>40</v>
      </c>
      <c r="F20" s="9" t="n">
        <v>164000</v>
      </c>
      <c r="I20" s="3" t="s">
        <v>17</v>
      </c>
      <c r="J20" s="3" t="n">
        <f aca="false">SUM(C6:C30)</f>
        <v>240</v>
      </c>
      <c r="K20" s="3" t="n">
        <f aca="false">SUM(D6:D30)</f>
        <v>357</v>
      </c>
      <c r="L20" s="3" t="n">
        <f aca="false">SUM(E6:E30)</f>
        <v>149</v>
      </c>
      <c r="M20" s="5" t="n">
        <f aca="false">SUM(F6:F30)</f>
        <v>3097900</v>
      </c>
    </row>
    <row r="21" customFormat="false" ht="15" hidden="true" customHeight="false" outlineLevel="0" collapsed="false">
      <c r="B21" s="8" t="n">
        <v>44975</v>
      </c>
      <c r="D21" s="0" t="n">
        <v>6</v>
      </c>
      <c r="F21" s="9" t="n">
        <v>26400</v>
      </c>
    </row>
    <row r="22" customFormat="false" ht="15" hidden="true" customHeight="false" outlineLevel="0" collapsed="false">
      <c r="B22" s="8" t="n">
        <v>44975</v>
      </c>
      <c r="C22" s="0" t="n">
        <v>3</v>
      </c>
      <c r="F22" s="9" t="n">
        <v>13200</v>
      </c>
    </row>
    <row r="23" customFormat="false" ht="15" hidden="true" customHeight="false" outlineLevel="0" collapsed="false">
      <c r="B23" s="8" t="n">
        <v>44977</v>
      </c>
      <c r="D23" s="0" t="n">
        <v>7</v>
      </c>
      <c r="F23" s="9" t="n">
        <v>30800</v>
      </c>
    </row>
    <row r="24" customFormat="false" ht="15" hidden="true" customHeight="false" outlineLevel="0" collapsed="false">
      <c r="B24" s="8" t="n">
        <v>44977</v>
      </c>
      <c r="C24" s="0" t="n">
        <v>36</v>
      </c>
      <c r="F24" s="9" t="n">
        <v>147600</v>
      </c>
    </row>
    <row r="25" customFormat="false" ht="15" hidden="true" customHeight="false" outlineLevel="0" collapsed="false">
      <c r="B25" s="8" t="n">
        <v>44978</v>
      </c>
      <c r="D25" s="0" t="n">
        <v>60</v>
      </c>
      <c r="F25" s="9" t="n">
        <v>246000</v>
      </c>
    </row>
    <row r="26" customFormat="false" ht="15" hidden="true" customHeight="false" outlineLevel="0" collapsed="false">
      <c r="B26" s="8" t="n">
        <v>44979</v>
      </c>
      <c r="C26" s="0" t="n">
        <v>36</v>
      </c>
      <c r="F26" s="9" t="n">
        <v>147600</v>
      </c>
    </row>
    <row r="27" customFormat="false" ht="15" hidden="true" customHeight="false" outlineLevel="0" collapsed="false">
      <c r="B27" s="8" t="n">
        <v>44980</v>
      </c>
      <c r="C27" s="0" t="n">
        <v>50</v>
      </c>
      <c r="F27" s="9" t="n">
        <v>205000</v>
      </c>
    </row>
    <row r="28" customFormat="false" ht="15" hidden="true" customHeight="false" outlineLevel="0" collapsed="false">
      <c r="B28" s="8" t="n">
        <v>44980</v>
      </c>
      <c r="C28" s="0" t="n">
        <v>13</v>
      </c>
      <c r="F28" s="9" t="n">
        <v>57200</v>
      </c>
    </row>
    <row r="29" customFormat="false" ht="15" hidden="true" customHeight="false" outlineLevel="0" collapsed="false">
      <c r="B29" s="8" t="n">
        <v>44982</v>
      </c>
      <c r="C29" s="0" t="n">
        <v>21</v>
      </c>
      <c r="F29" s="9" t="n">
        <v>92400</v>
      </c>
    </row>
    <row r="30" customFormat="false" ht="15" hidden="true" customHeight="false" outlineLevel="0" collapsed="false">
      <c r="B30" s="8" t="n">
        <v>44985</v>
      </c>
      <c r="D30" s="0" t="n">
        <v>21</v>
      </c>
      <c r="F30" s="9" t="n">
        <v>92400</v>
      </c>
    </row>
    <row r="31" customFormat="false" ht="15" hidden="true" customHeight="false" outlineLevel="0" collapsed="false">
      <c r="B31" s="8" t="n">
        <v>44986</v>
      </c>
      <c r="C31" s="0" t="n">
        <v>66</v>
      </c>
      <c r="F31" s="9" t="n">
        <v>270600</v>
      </c>
      <c r="I31" s="2" t="s">
        <v>18</v>
      </c>
      <c r="J31" s="2"/>
      <c r="K31" s="2"/>
      <c r="L31" s="2"/>
      <c r="M31" s="2"/>
      <c r="N31" s="2"/>
      <c r="O31" s="2"/>
      <c r="P31" s="2"/>
    </row>
    <row r="32" customFormat="false" ht="15" hidden="true" customHeight="false" outlineLevel="0" collapsed="false">
      <c r="B32" s="8" t="n">
        <v>44986</v>
      </c>
      <c r="D32" s="0" t="n">
        <v>36</v>
      </c>
      <c r="F32" s="9" t="n">
        <v>147600</v>
      </c>
      <c r="I32" s="3" t="s">
        <v>2</v>
      </c>
      <c r="J32" s="3" t="s">
        <v>3</v>
      </c>
      <c r="K32" s="3" t="s">
        <v>4</v>
      </c>
      <c r="L32" s="3" t="s">
        <v>5</v>
      </c>
      <c r="M32" s="3" t="s">
        <v>6</v>
      </c>
      <c r="N32" s="3" t="s">
        <v>19</v>
      </c>
      <c r="O32" s="3" t="s">
        <v>20</v>
      </c>
      <c r="P32" s="3" t="s">
        <v>21</v>
      </c>
    </row>
    <row r="33" customFormat="false" ht="15" hidden="true" customHeight="false" outlineLevel="0" collapsed="false">
      <c r="B33" s="8" t="n">
        <v>44986</v>
      </c>
      <c r="C33" s="0" t="n">
        <v>7</v>
      </c>
      <c r="F33" s="9" t="n">
        <v>30800</v>
      </c>
      <c r="I33" s="3" t="s">
        <v>6</v>
      </c>
      <c r="J33" s="3" t="n">
        <f aca="false">SUM(C39:C58)</f>
        <v>201</v>
      </c>
      <c r="K33" s="3" t="n">
        <f aca="false">SUM(D39:D58)</f>
        <v>249</v>
      </c>
      <c r="L33" s="3" t="n">
        <f aca="false">SUM(E39:E58)</f>
        <v>92</v>
      </c>
      <c r="M33" s="3" t="n">
        <f aca="false">SUM(J33:L33)</f>
        <v>542</v>
      </c>
      <c r="N33" s="10" t="n">
        <f aca="false">M33*600</f>
        <v>325200</v>
      </c>
      <c r="O33" s="10" t="n">
        <v>28000</v>
      </c>
      <c r="P33" s="10" t="n">
        <f aca="false">(N33-O33)/3</f>
        <v>99066.6666666667</v>
      </c>
      <c r="V33" s="11"/>
      <c r="W33" s="5" t="n">
        <v>75000</v>
      </c>
    </row>
    <row r="34" customFormat="false" ht="15" hidden="true" customHeight="false" outlineLevel="0" collapsed="false">
      <c r="B34" s="8" t="n">
        <v>44987</v>
      </c>
      <c r="C34" s="0" t="n">
        <v>75</v>
      </c>
      <c r="F34" s="9" t="n">
        <v>307500</v>
      </c>
      <c r="V34" s="12"/>
      <c r="W34" s="5" t="n">
        <v>70000</v>
      </c>
    </row>
    <row r="35" customFormat="false" ht="15" hidden="true" customHeight="false" outlineLevel="0" collapsed="false">
      <c r="B35" s="8" t="n">
        <v>44988</v>
      </c>
      <c r="C35" s="0" t="n">
        <v>13</v>
      </c>
      <c r="F35" s="9" t="n">
        <v>57200</v>
      </c>
      <c r="I35" s="2" t="s">
        <v>22</v>
      </c>
      <c r="J35" s="2"/>
      <c r="K35" s="2"/>
      <c r="L35" s="2"/>
      <c r="M35" s="2"/>
      <c r="N35" s="2"/>
      <c r="O35" s="2"/>
      <c r="P35" s="2"/>
      <c r="V35" s="13"/>
      <c r="W35" s="5" t="n">
        <v>65000</v>
      </c>
    </row>
    <row r="36" customFormat="false" ht="15" hidden="true" customHeight="false" outlineLevel="0" collapsed="false">
      <c r="B36" s="8" t="n">
        <v>44988</v>
      </c>
      <c r="D36" s="0" t="n">
        <v>12</v>
      </c>
      <c r="F36" s="9" t="n">
        <v>52800</v>
      </c>
      <c r="I36" s="3" t="s">
        <v>2</v>
      </c>
      <c r="J36" s="3" t="s">
        <v>3</v>
      </c>
      <c r="K36" s="3" t="s">
        <v>4</v>
      </c>
      <c r="L36" s="3" t="s">
        <v>5</v>
      </c>
      <c r="M36" s="3" t="s">
        <v>6</v>
      </c>
      <c r="N36" s="3" t="s">
        <v>19</v>
      </c>
      <c r="O36" s="3" t="s">
        <v>20</v>
      </c>
      <c r="P36" s="3" t="s">
        <v>21</v>
      </c>
      <c r="V36" s="14"/>
      <c r="W36" s="5" t="n">
        <v>60000</v>
      </c>
    </row>
    <row r="37" customFormat="false" ht="15" hidden="true" customHeight="false" outlineLevel="0" collapsed="false">
      <c r="B37" s="8" t="n">
        <v>44989</v>
      </c>
      <c r="D37" s="0" t="n">
        <v>36</v>
      </c>
      <c r="F37" s="9" t="n">
        <v>147600</v>
      </c>
      <c r="I37" s="3" t="s">
        <v>6</v>
      </c>
      <c r="J37" s="3" t="n">
        <f aca="false">SUM(C59:C69)</f>
        <v>302</v>
      </c>
      <c r="K37" s="3" t="n">
        <f aca="false">SUM(D59:D69)</f>
        <v>177</v>
      </c>
      <c r="L37" s="3" t="n">
        <f aca="false">SUM(E59:E69)</f>
        <v>0</v>
      </c>
      <c r="M37" s="3" t="n">
        <f aca="false">SUM(J37:L37)</f>
        <v>479</v>
      </c>
      <c r="N37" s="10" t="n">
        <f aca="false">M37*600</f>
        <v>287400</v>
      </c>
      <c r="O37" s="10" t="n">
        <v>28000</v>
      </c>
      <c r="P37" s="10" t="n">
        <f aca="false">(N37-O37)/3</f>
        <v>86466.6666666667</v>
      </c>
      <c r="V37" s="15"/>
      <c r="W37" s="5" t="n">
        <v>58000</v>
      </c>
    </row>
    <row r="38" customFormat="false" ht="15" hidden="true" customHeight="false" outlineLevel="0" collapsed="false">
      <c r="B38" s="8" t="n">
        <v>44989</v>
      </c>
      <c r="D38" s="0" t="n">
        <v>13</v>
      </c>
      <c r="F38" s="9" t="n">
        <v>57200</v>
      </c>
      <c r="V38" s="16"/>
      <c r="W38" s="5" t="n">
        <v>55000</v>
      </c>
    </row>
    <row r="39" customFormat="false" ht="15" hidden="true" customHeight="false" outlineLevel="0" collapsed="false">
      <c r="B39" s="8" t="n">
        <v>44991</v>
      </c>
      <c r="C39" s="0" t="n">
        <v>38</v>
      </c>
      <c r="F39" s="9" t="n">
        <v>155800</v>
      </c>
      <c r="I39" s="2" t="s">
        <v>23</v>
      </c>
      <c r="J39" s="2"/>
      <c r="K39" s="2"/>
      <c r="L39" s="2"/>
      <c r="M39" s="2"/>
      <c r="N39" s="2"/>
      <c r="O39" s="2"/>
      <c r="P39" s="2"/>
      <c r="V39" s="17"/>
      <c r="W39" s="5" t="n">
        <v>52000</v>
      </c>
    </row>
    <row r="40" customFormat="false" ht="15" hidden="true" customHeight="false" outlineLevel="0" collapsed="false">
      <c r="B40" s="8" t="n">
        <v>44991</v>
      </c>
      <c r="D40" s="0" t="n">
        <v>24</v>
      </c>
      <c r="F40" s="9" t="n">
        <v>105600</v>
      </c>
      <c r="I40" s="3" t="s">
        <v>2</v>
      </c>
      <c r="J40" s="3" t="s">
        <v>3</v>
      </c>
      <c r="K40" s="3" t="s">
        <v>4</v>
      </c>
      <c r="L40" s="3" t="s">
        <v>5</v>
      </c>
      <c r="M40" s="3" t="s">
        <v>6</v>
      </c>
      <c r="N40" s="3" t="s">
        <v>19</v>
      </c>
      <c r="O40" s="3" t="s">
        <v>20</v>
      </c>
      <c r="P40" s="3" t="s">
        <v>21</v>
      </c>
      <c r="V40" s="18"/>
      <c r="W40" s="5" t="n">
        <v>40000</v>
      </c>
    </row>
    <row r="41" customFormat="false" ht="15" hidden="true" customHeight="false" outlineLevel="0" collapsed="false">
      <c r="B41" s="8" t="n">
        <v>44991</v>
      </c>
      <c r="E41" s="0" t="n">
        <v>13</v>
      </c>
      <c r="F41" s="9" t="n">
        <v>57200</v>
      </c>
      <c r="I41" s="3" t="s">
        <v>6</v>
      </c>
      <c r="J41" s="3" t="n">
        <f aca="false">SUM(C70:C77)</f>
        <v>116</v>
      </c>
      <c r="K41" s="3" t="n">
        <f aca="false">SUM(D70:D77)</f>
        <v>21</v>
      </c>
      <c r="L41" s="3" t="n">
        <f aca="false">SUM(E70:E77)</f>
        <v>36</v>
      </c>
      <c r="M41" s="3" t="n">
        <f aca="false">SUM(J41:L41)</f>
        <v>173</v>
      </c>
      <c r="N41" s="10" t="n">
        <f aca="false">M41*600</f>
        <v>103800</v>
      </c>
      <c r="O41" s="10" t="n">
        <v>28000</v>
      </c>
      <c r="P41" s="10" t="n">
        <f aca="false">(N41-O41)/3</f>
        <v>25266.6666666667</v>
      </c>
      <c r="V41" s="19"/>
      <c r="W41" s="5" t="n">
        <v>48000</v>
      </c>
    </row>
    <row r="42" customFormat="false" ht="15" hidden="true" customHeight="false" outlineLevel="0" collapsed="false">
      <c r="B42" s="8" t="n">
        <v>44992</v>
      </c>
      <c r="C42" s="0" t="n">
        <v>12</v>
      </c>
      <c r="F42" s="9" t="n">
        <v>52800</v>
      </c>
    </row>
    <row r="43" customFormat="false" ht="15" hidden="true" customHeight="false" outlineLevel="0" collapsed="false">
      <c r="B43" s="8" t="n">
        <v>44992</v>
      </c>
      <c r="E43" s="0" t="n">
        <v>43</v>
      </c>
      <c r="F43" s="9" t="n">
        <v>176300</v>
      </c>
      <c r="I43" s="2" t="s">
        <v>24</v>
      </c>
      <c r="J43" s="2"/>
      <c r="K43" s="2"/>
      <c r="L43" s="2"/>
      <c r="M43" s="2"/>
      <c r="N43" s="2"/>
      <c r="O43" s="2"/>
      <c r="P43" s="2"/>
    </row>
    <row r="44" customFormat="false" ht="15" hidden="true" customHeight="false" outlineLevel="0" collapsed="false">
      <c r="B44" s="8" t="n">
        <v>44992</v>
      </c>
      <c r="E44" s="0" t="n">
        <v>36</v>
      </c>
      <c r="F44" s="9" t="n">
        <v>147600</v>
      </c>
      <c r="I44" s="3" t="s">
        <v>2</v>
      </c>
      <c r="J44" s="3" t="s">
        <v>3</v>
      </c>
      <c r="K44" s="3" t="s">
        <v>4</v>
      </c>
      <c r="L44" s="3" t="s">
        <v>5</v>
      </c>
      <c r="M44" s="3" t="s">
        <v>6</v>
      </c>
      <c r="N44" s="3" t="s">
        <v>19</v>
      </c>
      <c r="O44" s="3" t="s">
        <v>20</v>
      </c>
      <c r="P44" s="3" t="s">
        <v>21</v>
      </c>
    </row>
    <row r="45" customFormat="false" ht="15" hidden="true" customHeight="false" outlineLevel="0" collapsed="false">
      <c r="B45" s="8" t="n">
        <v>44992</v>
      </c>
      <c r="D45" s="0" t="n">
        <v>8</v>
      </c>
      <c r="F45" s="9" t="n">
        <v>35200</v>
      </c>
      <c r="I45" s="3" t="s">
        <v>6</v>
      </c>
      <c r="J45" s="3" t="n">
        <f aca="false">SUM(C78:C84)</f>
        <v>29</v>
      </c>
      <c r="K45" s="3" t="n">
        <f aca="false">SUM(D78:D84)</f>
        <v>349</v>
      </c>
      <c r="L45" s="3" t="n">
        <f aca="false">SUM(E78:E85)</f>
        <v>2</v>
      </c>
      <c r="M45" s="3" t="n">
        <f aca="false">SUM(J45:L45)</f>
        <v>380</v>
      </c>
      <c r="N45" s="10" t="n">
        <f aca="false">M45*600</f>
        <v>228000</v>
      </c>
      <c r="O45" s="10" t="n">
        <v>28000</v>
      </c>
      <c r="P45" s="10" t="n">
        <f aca="false">(N45-O45)/3</f>
        <v>66666.6666666667</v>
      </c>
    </row>
    <row r="46" customFormat="false" ht="15" hidden="true" customHeight="false" outlineLevel="0" collapsed="false">
      <c r="B46" s="8" t="n">
        <v>44992</v>
      </c>
      <c r="C46" s="0" t="n">
        <v>52</v>
      </c>
      <c r="F46" s="9" t="n">
        <v>213200</v>
      </c>
    </row>
    <row r="47" customFormat="false" ht="15" hidden="true" customHeight="false" outlineLevel="0" collapsed="false">
      <c r="B47" s="8" t="n">
        <v>44992</v>
      </c>
      <c r="D47" s="0" t="n">
        <v>24</v>
      </c>
      <c r="F47" s="9" t="n">
        <v>105600</v>
      </c>
      <c r="I47" s="2" t="s">
        <v>25</v>
      </c>
      <c r="J47" s="2"/>
      <c r="K47" s="2"/>
      <c r="L47" s="2"/>
      <c r="M47" s="2"/>
    </row>
    <row r="48" customFormat="false" ht="15" hidden="true" customHeight="false" outlineLevel="0" collapsed="false">
      <c r="B48" s="8" t="n">
        <v>44993</v>
      </c>
      <c r="C48" s="0" t="n">
        <v>12</v>
      </c>
      <c r="F48" s="9" t="n">
        <v>52800</v>
      </c>
      <c r="I48" s="3" t="s">
        <v>12</v>
      </c>
      <c r="J48" s="3" t="s">
        <v>13</v>
      </c>
      <c r="K48" s="3" t="s">
        <v>14</v>
      </c>
      <c r="L48" s="3" t="s">
        <v>15</v>
      </c>
      <c r="M48" s="3" t="s">
        <v>16</v>
      </c>
    </row>
    <row r="49" customFormat="false" ht="15" hidden="true" customHeight="false" outlineLevel="0" collapsed="false">
      <c r="B49" s="8" t="n">
        <v>44993</v>
      </c>
      <c r="D49" s="0" t="n">
        <v>22</v>
      </c>
      <c r="F49" s="9" t="n">
        <v>96800</v>
      </c>
      <c r="I49" s="3" t="s">
        <v>17</v>
      </c>
      <c r="J49" s="3" t="n">
        <f aca="false">SUM(C31:C85)</f>
        <v>809</v>
      </c>
      <c r="K49" s="3" t="n">
        <f aca="false">SUM(D31:D85)</f>
        <v>893</v>
      </c>
      <c r="L49" s="3" t="n">
        <f aca="false">SUM(E31:E85)</f>
        <v>130</v>
      </c>
      <c r="M49" s="5" t="n">
        <f aca="false">SUM(F31:F85)</f>
        <v>7720000</v>
      </c>
    </row>
    <row r="50" customFormat="false" ht="15" hidden="true" customHeight="false" outlineLevel="0" collapsed="false">
      <c r="B50" s="8" t="n">
        <v>44993</v>
      </c>
      <c r="D50" s="0" t="n">
        <v>12</v>
      </c>
      <c r="F50" s="9" t="n">
        <v>52800</v>
      </c>
    </row>
    <row r="51" customFormat="false" ht="15" hidden="true" customHeight="false" outlineLevel="0" collapsed="false">
      <c r="B51" s="8" t="n">
        <v>44993</v>
      </c>
      <c r="D51" s="0" t="n">
        <v>12</v>
      </c>
      <c r="F51" s="9" t="n">
        <v>52800</v>
      </c>
    </row>
    <row r="52" customFormat="false" ht="15" hidden="true" customHeight="false" outlineLevel="0" collapsed="false">
      <c r="B52" s="8" t="n">
        <v>44993</v>
      </c>
      <c r="D52" s="0" t="n">
        <v>18</v>
      </c>
      <c r="F52" s="9" t="n">
        <v>79200</v>
      </c>
    </row>
    <row r="53" customFormat="false" ht="15" hidden="true" customHeight="false" outlineLevel="0" collapsed="false">
      <c r="B53" s="8" t="n">
        <v>44994</v>
      </c>
      <c r="C53" s="0" t="n">
        <v>42</v>
      </c>
      <c r="F53" s="9" t="n">
        <v>172200</v>
      </c>
    </row>
    <row r="54" customFormat="false" ht="15" hidden="true" customHeight="false" outlineLevel="0" collapsed="false">
      <c r="B54" s="8" t="n">
        <v>44994</v>
      </c>
      <c r="D54" s="0" t="n">
        <v>33</v>
      </c>
      <c r="F54" s="9" t="n">
        <v>145200</v>
      </c>
    </row>
    <row r="55" customFormat="false" ht="15" hidden="true" customHeight="false" outlineLevel="0" collapsed="false">
      <c r="B55" s="8" t="n">
        <v>44995</v>
      </c>
      <c r="C55" s="0" t="n">
        <v>8</v>
      </c>
      <c r="F55" s="9" t="n">
        <v>35200</v>
      </c>
    </row>
    <row r="56" customFormat="false" ht="15" hidden="true" customHeight="false" outlineLevel="0" collapsed="false">
      <c r="B56" s="8" t="n">
        <v>44995</v>
      </c>
      <c r="D56" s="0" t="n">
        <v>48</v>
      </c>
      <c r="F56" s="9" t="n">
        <v>196800</v>
      </c>
    </row>
    <row r="57" customFormat="false" ht="15" hidden="true" customHeight="false" outlineLevel="0" collapsed="false">
      <c r="B57" s="8" t="n">
        <v>44995</v>
      </c>
      <c r="D57" s="0" t="n">
        <v>48</v>
      </c>
      <c r="F57" s="9" t="n">
        <v>196800</v>
      </c>
    </row>
    <row r="58" customFormat="false" ht="15" hidden="true" customHeight="false" outlineLevel="0" collapsed="false">
      <c r="B58" s="8" t="n">
        <v>44996</v>
      </c>
      <c r="C58" s="0" t="n">
        <v>37</v>
      </c>
      <c r="F58" s="9" t="n">
        <v>151700</v>
      </c>
    </row>
    <row r="59" customFormat="false" ht="15" hidden="true" customHeight="false" outlineLevel="0" collapsed="false">
      <c r="B59" s="8" t="n">
        <v>44999</v>
      </c>
      <c r="D59" s="0" t="n">
        <v>48</v>
      </c>
      <c r="F59" s="9" t="n">
        <v>196800</v>
      </c>
    </row>
    <row r="60" customFormat="false" ht="15" hidden="true" customHeight="false" outlineLevel="0" collapsed="false">
      <c r="B60" s="8" t="n">
        <v>44999</v>
      </c>
      <c r="C60" s="0" t="n">
        <v>26</v>
      </c>
      <c r="F60" s="9" t="n">
        <v>114400</v>
      </c>
    </row>
    <row r="61" customFormat="false" ht="15" hidden="true" customHeight="false" outlineLevel="0" collapsed="false">
      <c r="B61" s="8" t="n">
        <v>45000</v>
      </c>
      <c r="C61" s="0" t="n">
        <v>12</v>
      </c>
      <c r="F61" s="9" t="n">
        <v>52800</v>
      </c>
    </row>
    <row r="62" customFormat="false" ht="15" hidden="true" customHeight="false" outlineLevel="0" collapsed="false">
      <c r="B62" s="8" t="n">
        <v>45001</v>
      </c>
      <c r="D62" s="0" t="n">
        <v>23</v>
      </c>
      <c r="F62" s="9" t="n">
        <v>101200</v>
      </c>
    </row>
    <row r="63" customFormat="false" ht="15" hidden="true" customHeight="false" outlineLevel="0" collapsed="false">
      <c r="B63" s="8" t="n">
        <v>45001</v>
      </c>
      <c r="D63" s="0" t="n">
        <v>12</v>
      </c>
      <c r="F63" s="9" t="n">
        <v>52800</v>
      </c>
    </row>
    <row r="64" customFormat="false" ht="15" hidden="true" customHeight="false" outlineLevel="0" collapsed="false">
      <c r="B64" s="8" t="n">
        <v>45000</v>
      </c>
      <c r="D64" s="0" t="n">
        <v>40</v>
      </c>
      <c r="F64" s="9" t="n">
        <v>164000</v>
      </c>
    </row>
    <row r="65" customFormat="false" ht="15" hidden="true" customHeight="false" outlineLevel="0" collapsed="false">
      <c r="B65" s="8" t="n">
        <v>45002</v>
      </c>
      <c r="C65" s="0" t="n">
        <v>144</v>
      </c>
      <c r="F65" s="9" t="n">
        <v>590400</v>
      </c>
    </row>
    <row r="66" customFormat="false" ht="15" hidden="true" customHeight="false" outlineLevel="0" collapsed="false">
      <c r="B66" s="8" t="n">
        <v>45002</v>
      </c>
      <c r="C66" s="0" t="n">
        <v>36</v>
      </c>
      <c r="F66" s="9" t="n">
        <v>147600</v>
      </c>
    </row>
    <row r="67" customFormat="false" ht="15" hidden="true" customHeight="false" outlineLevel="0" collapsed="false">
      <c r="B67" s="8" t="n">
        <v>45003</v>
      </c>
      <c r="C67" s="0" t="n">
        <v>57</v>
      </c>
      <c r="F67" s="9" t="n">
        <v>233700</v>
      </c>
    </row>
    <row r="68" customFormat="false" ht="15" hidden="true" customHeight="false" outlineLevel="0" collapsed="false">
      <c r="B68" s="8" t="n">
        <v>45003</v>
      </c>
      <c r="C68" s="0" t="n">
        <v>27</v>
      </c>
      <c r="F68" s="9" t="n">
        <v>118800</v>
      </c>
    </row>
    <row r="69" customFormat="false" ht="15" hidden="true" customHeight="false" outlineLevel="0" collapsed="false">
      <c r="B69" s="8" t="n">
        <v>45003</v>
      </c>
      <c r="D69" s="0" t="n">
        <v>54</v>
      </c>
      <c r="F69" s="9" t="n">
        <v>221400</v>
      </c>
    </row>
    <row r="70" customFormat="false" ht="15" hidden="true" customHeight="false" outlineLevel="0" collapsed="false">
      <c r="B70" s="8" t="n">
        <v>45007</v>
      </c>
      <c r="C70" s="0" t="n">
        <v>31</v>
      </c>
      <c r="F70" s="9" t="n">
        <v>136400</v>
      </c>
    </row>
    <row r="71" customFormat="false" ht="15" hidden="true" customHeight="false" outlineLevel="0" collapsed="false">
      <c r="B71" s="8" t="n">
        <v>45007</v>
      </c>
      <c r="D71" s="0" t="n">
        <v>10</v>
      </c>
      <c r="F71" s="9" t="n">
        <v>44000</v>
      </c>
    </row>
    <row r="72" customFormat="false" ht="15" hidden="true" customHeight="false" outlineLevel="0" collapsed="false">
      <c r="B72" s="8" t="n">
        <v>45008</v>
      </c>
      <c r="D72" s="0" t="n">
        <v>11</v>
      </c>
      <c r="F72" s="9" t="n">
        <v>48400</v>
      </c>
    </row>
    <row r="73" customFormat="false" ht="15" hidden="true" customHeight="false" outlineLevel="0" collapsed="false">
      <c r="B73" s="8" t="n">
        <v>45008</v>
      </c>
      <c r="E73" s="0" t="n">
        <v>36</v>
      </c>
      <c r="F73" s="9" t="n">
        <v>147600</v>
      </c>
    </row>
    <row r="74" customFormat="false" ht="15" hidden="true" customHeight="false" outlineLevel="0" collapsed="false">
      <c r="B74" s="8" t="n">
        <v>45009</v>
      </c>
      <c r="C74" s="0" t="n">
        <v>14</v>
      </c>
      <c r="F74" s="9" t="n">
        <v>61600</v>
      </c>
    </row>
    <row r="75" customFormat="false" ht="15" hidden="true" customHeight="false" outlineLevel="0" collapsed="false">
      <c r="B75" s="8" t="n">
        <v>45009</v>
      </c>
      <c r="C75" s="0" t="n">
        <v>24</v>
      </c>
      <c r="F75" s="9" t="n">
        <v>105600</v>
      </c>
    </row>
    <row r="76" customFormat="false" ht="15" hidden="true" customHeight="false" outlineLevel="0" collapsed="false">
      <c r="B76" s="8" t="n">
        <v>45009</v>
      </c>
      <c r="C76" s="0" t="n">
        <v>36</v>
      </c>
      <c r="F76" s="9" t="n">
        <v>147600</v>
      </c>
    </row>
    <row r="77" customFormat="false" ht="15" hidden="true" customHeight="false" outlineLevel="0" collapsed="false">
      <c r="B77" s="8" t="n">
        <v>45009</v>
      </c>
      <c r="C77" s="0" t="n">
        <v>11</v>
      </c>
      <c r="F77" s="9" t="n">
        <v>48400</v>
      </c>
    </row>
    <row r="78" customFormat="false" ht="15" hidden="true" customHeight="false" outlineLevel="0" collapsed="false">
      <c r="B78" s="8" t="n">
        <v>45013</v>
      </c>
      <c r="D78" s="0" t="n">
        <v>100</v>
      </c>
      <c r="F78" s="9" t="n">
        <v>410000</v>
      </c>
    </row>
    <row r="79" customFormat="false" ht="15" hidden="true" customHeight="false" outlineLevel="0" collapsed="false">
      <c r="B79" s="8" t="n">
        <v>45014</v>
      </c>
      <c r="C79" s="0" t="n">
        <v>12</v>
      </c>
      <c r="F79" s="9" t="n">
        <v>52800</v>
      </c>
    </row>
    <row r="80" customFormat="false" ht="15" hidden="true" customHeight="false" outlineLevel="0" collapsed="false">
      <c r="B80" s="8" t="n">
        <v>45014</v>
      </c>
      <c r="D80" s="0" t="n">
        <v>45</v>
      </c>
      <c r="F80" s="9" t="n">
        <v>184500</v>
      </c>
    </row>
    <row r="81" customFormat="false" ht="15" hidden="true" customHeight="false" outlineLevel="0" collapsed="false">
      <c r="B81" s="8" t="n">
        <v>45014</v>
      </c>
      <c r="C81" s="0" t="n">
        <v>2</v>
      </c>
      <c r="F81" s="9" t="n">
        <v>8800</v>
      </c>
    </row>
    <row r="82" customFormat="false" ht="15" hidden="true" customHeight="false" outlineLevel="0" collapsed="false">
      <c r="B82" s="8" t="n">
        <v>45016</v>
      </c>
      <c r="D82" s="0" t="n">
        <v>168</v>
      </c>
      <c r="F82" s="9" t="n">
        <v>759600</v>
      </c>
    </row>
    <row r="83" customFormat="false" ht="15" hidden="false" customHeight="false" outlineLevel="0" collapsed="false">
      <c r="B83" s="8" t="n">
        <v>45017</v>
      </c>
      <c r="D83" s="0" t="n">
        <v>36</v>
      </c>
      <c r="F83" s="9" t="n">
        <v>147600</v>
      </c>
    </row>
    <row r="84" customFormat="false" ht="15" hidden="false" customHeight="false" outlineLevel="0" collapsed="false">
      <c r="B84" s="8" t="n">
        <v>45017</v>
      </c>
      <c r="C84" s="0" t="n">
        <v>15</v>
      </c>
      <c r="F84" s="9" t="n">
        <v>61500</v>
      </c>
    </row>
    <row r="85" customFormat="false" ht="15" hidden="false" customHeight="false" outlineLevel="0" collapsed="false">
      <c r="B85" s="8" t="n">
        <v>45017</v>
      </c>
      <c r="E85" s="0" t="n">
        <v>2</v>
      </c>
      <c r="F85" s="9" t="n">
        <v>8800</v>
      </c>
    </row>
    <row r="86" customFormat="false" ht="15" hidden="false" customHeight="false" outlineLevel="0" collapsed="false">
      <c r="B86" s="8" t="n">
        <v>45019</v>
      </c>
      <c r="C86" s="0" t="n">
        <v>113</v>
      </c>
      <c r="F86" s="9" t="n">
        <v>463300</v>
      </c>
    </row>
    <row r="87" customFormat="false" ht="15" hidden="false" customHeight="false" outlineLevel="0" collapsed="false">
      <c r="B87" s="8" t="n">
        <v>45021</v>
      </c>
      <c r="C87" s="0" t="n">
        <v>28</v>
      </c>
      <c r="F87" s="9" t="n">
        <v>114800</v>
      </c>
    </row>
  </sheetData>
  <mergeCells count="10">
    <mergeCell ref="B2:F4"/>
    <mergeCell ref="H2:L2"/>
    <mergeCell ref="I6:M6"/>
    <mergeCell ref="I10:M10"/>
    <mergeCell ref="I18:M18"/>
    <mergeCell ref="I31:P31"/>
    <mergeCell ref="I35:P35"/>
    <mergeCell ref="I39:P39"/>
    <mergeCell ref="I43:P43"/>
    <mergeCell ref="I47:M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0.5390625" defaultRowHeight="15" zeroHeight="false" outlineLevelRow="0" outlineLevelCol="0"/>
  <cols>
    <col collapsed="false" customWidth="true" hidden="false" outlineLevel="0" max="3" min="3" style="0" width="15"/>
    <col collapsed="false" customWidth="true" hidden="false" outlineLevel="0" max="4" min="4" style="0" width="14.57"/>
    <col collapsed="false" customWidth="true" hidden="false" outlineLevel="0" max="5" min="5" style="0" width="13"/>
    <col collapsed="false" customWidth="true" hidden="false" outlineLevel="0" max="7" min="7" style="0" width="11.71"/>
  </cols>
  <sheetData>
    <row r="4" customFormat="false" ht="15" hidden="false" customHeight="false" outlineLevel="0" collapsed="false">
      <c r="B4" s="6" t="s">
        <v>7</v>
      </c>
      <c r="C4" s="6" t="s">
        <v>26</v>
      </c>
      <c r="D4" s="6" t="s">
        <v>27</v>
      </c>
      <c r="E4" s="6" t="s">
        <v>8</v>
      </c>
      <c r="F4" s="6" t="s">
        <v>28</v>
      </c>
      <c r="G4" s="6" t="s">
        <v>2</v>
      </c>
    </row>
    <row r="5" customFormat="false" ht="15" hidden="false" customHeight="false" outlineLevel="0" collapsed="false">
      <c r="B5" s="8" t="n">
        <v>44973</v>
      </c>
      <c r="C5" s="0" t="s">
        <v>29</v>
      </c>
      <c r="D5" s="0" t="n">
        <v>40080</v>
      </c>
      <c r="E5" s="0" t="n">
        <v>43800</v>
      </c>
      <c r="F5" s="0" t="n">
        <f aca="false">Tabla2[[#This Row],[valor venta]]-Tabla2[[#This Row],[valor compra]]</f>
        <v>3720</v>
      </c>
      <c r="G5" s="0" t="s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2023-02-08T20:31:54Z</dcterms:created>
  <dc:creator>Sebastian Ortiz</dc:creator>
  <dc:description/>
  <dc:language>es-CO</dc:language>
  <cp:lastModifiedBy/>
  <dcterms:modified xsi:type="dcterms:W3CDTF">2023-04-10T14:23:16Z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