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ka\Git\thesis\iot-usecase\"/>
    </mc:Choice>
  </mc:AlternateContent>
  <xr:revisionPtr revIDLastSave="0" documentId="13_ncr:1_{DCEBFF47-A04A-4238-BD85-2AC3998B7E3A}" xr6:coauthVersionLast="45" xr6:coauthVersionMax="45" xr10:uidLastSave="{00000000-0000-0000-0000-000000000000}"/>
  <bookViews>
    <workbookView xWindow="-108" yWindow="-108" windowWidth="23256" windowHeight="12576" xr2:uid="{76943C80-A80B-4DDB-8A7C-FE25C1A228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5" i="1"/>
  <c r="P8" i="1"/>
  <c r="H6" i="1" l="1"/>
  <c r="B6" i="1"/>
  <c r="B8" i="1"/>
  <c r="H4" i="1"/>
  <c r="I4" i="1" s="1"/>
  <c r="J4" i="1" s="1"/>
  <c r="H3" i="1"/>
  <c r="I3" i="1" s="1"/>
  <c r="J3" i="1" s="1"/>
  <c r="H8" i="1"/>
  <c r="I8" i="1" s="1"/>
  <c r="J8" i="1" s="1"/>
  <c r="N8" i="1" s="1"/>
  <c r="H7" i="1"/>
  <c r="I7" i="1" s="1"/>
  <c r="J7" i="1" s="1"/>
  <c r="I6" i="1"/>
  <c r="J6" i="1" s="1"/>
  <c r="N6" i="1" l="1"/>
  <c r="Q6" i="1"/>
  <c r="N7" i="1"/>
  <c r="Q7" i="1"/>
  <c r="N4" i="1"/>
  <c r="O4" i="1" s="1"/>
  <c r="Q4" i="1"/>
  <c r="R4" i="1" s="1"/>
  <c r="N3" i="1"/>
  <c r="O3" i="1" s="1"/>
  <c r="Q3" i="1"/>
  <c r="R3" i="1" s="1"/>
  <c r="B10" i="1"/>
  <c r="B13" i="1"/>
  <c r="B16" i="1"/>
  <c r="Q8" i="1" s="1"/>
</calcChain>
</file>

<file path=xl/sharedStrings.xml><?xml version="1.0" encoding="utf-8"?>
<sst xmlns="http://schemas.openxmlformats.org/spreadsheetml/2006/main" count="75" uniqueCount="49">
  <si>
    <t>GAS-Price</t>
  </si>
  <si>
    <t>ETH-Kurs</t>
  </si>
  <si>
    <t>Euro</t>
  </si>
  <si>
    <t>GWEI</t>
  </si>
  <si>
    <t>ETH</t>
  </si>
  <si>
    <t>GAS</t>
  </si>
  <si>
    <t>WEI</t>
  </si>
  <si>
    <t>Anzahl Kaffeemaschinen</t>
  </si>
  <si>
    <t>Mitarbeiter</t>
  </si>
  <si>
    <t>Maschinen</t>
  </si>
  <si>
    <t>Vertrag anfragen</t>
  </si>
  <si>
    <t>Vertrag annehmen</t>
  </si>
  <si>
    <t>Prepaid aufladen</t>
  </si>
  <si>
    <t>Vertrag erstellen</t>
  </si>
  <si>
    <t>Quittung einlösen</t>
  </si>
  <si>
    <t>Mitarbeiter gesamt</t>
  </si>
  <si>
    <t>Liter</t>
  </si>
  <si>
    <t>Arbeitstage (abzgl. 30 Tage Urlaub)</t>
  </si>
  <si>
    <t>Tage</t>
  </si>
  <si>
    <t>Tassen Kaffee (0,2l) pro Jahr</t>
  </si>
  <si>
    <t>Tassen</t>
  </si>
  <si>
    <t>Prepaid-Guthaben ausreichend für</t>
  </si>
  <si>
    <t>Tassen Kaffee (0,2l) pro Tag</t>
  </si>
  <si>
    <t>Preis pro Tasse Kaffee</t>
  </si>
  <si>
    <t>Einzelkosten</t>
  </si>
  <si>
    <t>Transaktion</t>
  </si>
  <si>
    <t>Kunde</t>
  </si>
  <si>
    <t>Hersteller</t>
  </si>
  <si>
    <t>-</t>
  </si>
  <si>
    <t>Einheit</t>
  </si>
  <si>
    <t>Anzahl</t>
  </si>
  <si>
    <t>Beschreibung</t>
  </si>
  <si>
    <t>Tage (Arbeitswoche)</t>
  </si>
  <si>
    <t>Mitarbeiter pro Kaffeemaschine</t>
  </si>
  <si>
    <t>Liter Kaffee pro Jahr pro Person</t>
  </si>
  <si>
    <t>https://www.lohnsteuer-kompakt.de/fag/0/704/wie_viele_arbeitstage_kann_ich_in_der_steuererklaerung_fuer_fahrtkosten_ansetzen</t>
  </si>
  <si>
    <t>Gesamtumsatz (jährlich)</t>
  </si>
  <si>
    <t>Sender</t>
  </si>
  <si>
    <t>Gesamtumsatz pro Maschine (jährlich)</t>
  </si>
  <si>
    <t>Umsatzvolumen pro Maschine und Woche</t>
  </si>
  <si>
    <t xml:space="preserve">Prepaid Guthaben pro Maschine aufladen </t>
  </si>
  <si>
    <t>(Annahme)</t>
  </si>
  <si>
    <t>Transaktionskosten pro Maschine
(einmalig)</t>
  </si>
  <si>
    <t>Transaktionskosten pro Maschine
(jährlich)</t>
  </si>
  <si>
    <t>Transaktionen
pro Maschine
(jährlich)</t>
  </si>
  <si>
    <t>Transaktionen
pro Maschine
(einmalig)</t>
  </si>
  <si>
    <t>Transaktionskosten aller Maschinen
(einmalig)</t>
  </si>
  <si>
    <t>Transaktionskosten aller Maschinen
(jährlich)</t>
  </si>
  <si>
    <t>(Annahme, plus Puffer)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</si>
</sst>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0" borderId="0" xfId="0" applyNumberFormat="1" applyFont="1"/>
    <xf numFmtId="0" fontId="3" fillId="0" borderId="0" xfId="1"/>
    <xf numFmtId="6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4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hnsteuer-kompakt.de/fag/0/704/wie_viele_arbeitstage_kann_ich_in_der_steuererklaerung_fuer_fahrtkosten_ansetz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4C2-6CFA-4B0B-9472-8716DE49C9F8}">
  <dimension ref="A1:R20"/>
  <sheetViews>
    <sheetView tabSelected="1" topLeftCell="D1" workbookViewId="0">
      <selection activeCell="O5" sqref="O5"/>
    </sheetView>
  </sheetViews>
  <sheetFormatPr baseColWidth="10" defaultRowHeight="14.4" x14ac:dyDescent="0.3"/>
  <cols>
    <col min="1" max="1" width="35.109375" bestFit="1" customWidth="1"/>
    <col min="2" max="2" width="16.109375" bestFit="1" customWidth="1"/>
    <col min="3" max="3" width="17.6640625" bestFit="1" customWidth="1"/>
    <col min="4" max="5" width="13.21875" bestFit="1" customWidth="1"/>
    <col min="6" max="6" width="16.109375" bestFit="1" customWidth="1"/>
    <col min="7" max="7" width="7.5546875" bestFit="1" customWidth="1"/>
    <col min="8" max="8" width="9.109375" bestFit="1" customWidth="1"/>
    <col min="9" max="9" width="9" bestFit="1" customWidth="1"/>
    <col min="10" max="10" width="5.33203125" bestFit="1" customWidth="1"/>
    <col min="11" max="11" width="5.33203125" customWidth="1"/>
    <col min="12" max="12" width="16.109375" bestFit="1" customWidth="1"/>
    <col min="13" max="13" width="14.44140625" bestFit="1" customWidth="1"/>
    <col min="14" max="14" width="19.44140625" bestFit="1" customWidth="1"/>
    <col min="15" max="15" width="19.44140625" customWidth="1"/>
    <col min="16" max="16" width="14.44140625" bestFit="1" customWidth="1"/>
    <col min="17" max="17" width="19.44140625" bestFit="1" customWidth="1"/>
    <col min="18" max="18" width="19.44140625" customWidth="1"/>
  </cols>
  <sheetData>
    <row r="1" spans="1:18" s="2" customFormat="1" ht="46.8" x14ac:dyDescent="0.3">
      <c r="A1" s="2" t="s">
        <v>31</v>
      </c>
      <c r="B1" s="2" t="s">
        <v>30</v>
      </c>
      <c r="C1" s="2" t="s">
        <v>29</v>
      </c>
      <c r="G1" s="6" t="s">
        <v>24</v>
      </c>
      <c r="H1" s="6"/>
      <c r="I1" s="6"/>
      <c r="J1" s="6"/>
      <c r="K1" s="3"/>
      <c r="L1" s="3"/>
      <c r="M1" s="4" t="s">
        <v>45</v>
      </c>
      <c r="N1" s="4" t="s">
        <v>42</v>
      </c>
      <c r="O1" s="4" t="s">
        <v>46</v>
      </c>
      <c r="P1" s="4" t="s">
        <v>44</v>
      </c>
      <c r="Q1" s="4" t="s">
        <v>43</v>
      </c>
      <c r="R1" s="4" t="s">
        <v>47</v>
      </c>
    </row>
    <row r="2" spans="1:18" ht="15.6" x14ac:dyDescent="0.3">
      <c r="A2" t="s">
        <v>0</v>
      </c>
      <c r="B2">
        <v>5</v>
      </c>
      <c r="C2" t="s">
        <v>3</v>
      </c>
      <c r="E2" s="2" t="s">
        <v>37</v>
      </c>
      <c r="F2" s="2" t="s">
        <v>25</v>
      </c>
      <c r="G2" s="2" t="s">
        <v>5</v>
      </c>
      <c r="H2" s="2" t="s">
        <v>6</v>
      </c>
      <c r="I2" s="2" t="s">
        <v>4</v>
      </c>
      <c r="J2" s="2" t="s">
        <v>2</v>
      </c>
      <c r="K2" s="3"/>
      <c r="L2" s="3" t="s">
        <v>25</v>
      </c>
      <c r="M2" s="3" t="s">
        <v>30</v>
      </c>
      <c r="N2" s="2" t="s">
        <v>2</v>
      </c>
      <c r="O2" s="3" t="s">
        <v>2</v>
      </c>
      <c r="P2" s="3" t="s">
        <v>30</v>
      </c>
      <c r="Q2" s="2" t="s">
        <v>2</v>
      </c>
      <c r="R2" s="3" t="s">
        <v>2</v>
      </c>
    </row>
    <row r="3" spans="1:18" x14ac:dyDescent="0.3">
      <c r="A3" t="s">
        <v>1</v>
      </c>
      <c r="B3">
        <v>196.04</v>
      </c>
      <c r="C3" t="s">
        <v>2</v>
      </c>
      <c r="E3" s="7" t="s">
        <v>27</v>
      </c>
      <c r="F3" t="s">
        <v>13</v>
      </c>
      <c r="G3" s="5">
        <v>426609</v>
      </c>
      <c r="H3" s="5">
        <f>G3*B2</f>
        <v>2133045</v>
      </c>
      <c r="I3">
        <f>ROUND(H3/10^9,6)</f>
        <v>2.1329999999999999E-3</v>
      </c>
      <c r="J3">
        <f>ROUND(I3*B3,2)</f>
        <v>0.42</v>
      </c>
      <c r="L3" t="s">
        <v>13</v>
      </c>
      <c r="M3">
        <v>1</v>
      </c>
      <c r="N3" s="12">
        <f>J3*M3</f>
        <v>0.42</v>
      </c>
      <c r="O3" s="14">
        <f>N3*B4</f>
        <v>4200</v>
      </c>
      <c r="P3">
        <v>0</v>
      </c>
      <c r="Q3" s="12">
        <f>J3*P3</f>
        <v>0</v>
      </c>
      <c r="R3" s="12">
        <f>Q3*B3</f>
        <v>0</v>
      </c>
    </row>
    <row r="4" spans="1:18" x14ac:dyDescent="0.3">
      <c r="A4" t="s">
        <v>7</v>
      </c>
      <c r="B4" s="5">
        <v>10000</v>
      </c>
      <c r="C4" t="s">
        <v>9</v>
      </c>
      <c r="D4" s="10" t="s">
        <v>41</v>
      </c>
      <c r="E4" s="7"/>
      <c r="F4" t="s">
        <v>14</v>
      </c>
      <c r="G4" s="5">
        <v>157927</v>
      </c>
      <c r="H4" s="5">
        <f>G4*B2</f>
        <v>789635</v>
      </c>
      <c r="I4">
        <f>ROUND(H4/10^9,6)</f>
        <v>7.9000000000000001E-4</v>
      </c>
      <c r="J4">
        <f>ROUND(I4*B3,2)</f>
        <v>0.15</v>
      </c>
      <c r="L4" t="s">
        <v>14</v>
      </c>
      <c r="M4">
        <v>0</v>
      </c>
      <c r="N4" s="12">
        <f>J4*M4</f>
        <v>0</v>
      </c>
      <c r="O4" s="12">
        <f>N4*B5</f>
        <v>0</v>
      </c>
      <c r="P4">
        <v>52</v>
      </c>
      <c r="Q4" s="12">
        <f>J4*P4</f>
        <v>7.8</v>
      </c>
      <c r="R4" s="14">
        <f>Q4*B4</f>
        <v>78000</v>
      </c>
    </row>
    <row r="5" spans="1:18" x14ac:dyDescent="0.3">
      <c r="A5" t="s">
        <v>33</v>
      </c>
      <c r="B5">
        <v>40</v>
      </c>
      <c r="C5" t="s">
        <v>8</v>
      </c>
      <c r="D5" s="10" t="s">
        <v>41</v>
      </c>
      <c r="N5" s="13"/>
      <c r="O5" s="13"/>
      <c r="Q5" s="13"/>
      <c r="R5" s="13"/>
    </row>
    <row r="6" spans="1:18" x14ac:dyDescent="0.3">
      <c r="A6" t="s">
        <v>15</v>
      </c>
      <c r="B6" s="5">
        <f>B5*B4</f>
        <v>400000</v>
      </c>
      <c r="C6" t="s">
        <v>8</v>
      </c>
      <c r="E6" s="7" t="s">
        <v>26</v>
      </c>
      <c r="F6" t="s">
        <v>10</v>
      </c>
      <c r="G6" s="5">
        <v>197964</v>
      </c>
      <c r="H6" s="5">
        <f>G6*B2</f>
        <v>989820</v>
      </c>
      <c r="I6">
        <f>ROUND(H6/10^9,6)</f>
        <v>9.8999999999999999E-4</v>
      </c>
      <c r="J6">
        <f>ROUND(I6*B3,2)</f>
        <v>0.19</v>
      </c>
      <c r="L6" t="s">
        <v>10</v>
      </c>
      <c r="M6">
        <v>1</v>
      </c>
      <c r="N6" s="12">
        <f>J6*M6</f>
        <v>0.19</v>
      </c>
      <c r="O6" s="15" t="s">
        <v>28</v>
      </c>
      <c r="P6">
        <v>0</v>
      </c>
      <c r="Q6" s="12">
        <f>P6*J6</f>
        <v>0</v>
      </c>
      <c r="R6" s="15" t="s">
        <v>28</v>
      </c>
    </row>
    <row r="7" spans="1:18" x14ac:dyDescent="0.3">
      <c r="A7" t="s">
        <v>34</v>
      </c>
      <c r="B7">
        <v>164</v>
      </c>
      <c r="C7" t="s">
        <v>16</v>
      </c>
      <c r="E7" s="7"/>
      <c r="F7" t="s">
        <v>11</v>
      </c>
      <c r="G7" s="5">
        <v>162743</v>
      </c>
      <c r="H7" s="5">
        <f>G7*B2</f>
        <v>813715</v>
      </c>
      <c r="I7">
        <f>ROUND(H7/10^9,6)</f>
        <v>8.1400000000000005E-4</v>
      </c>
      <c r="J7">
        <f>ROUND(I7*B3,2)</f>
        <v>0.16</v>
      </c>
      <c r="L7" t="s">
        <v>11</v>
      </c>
      <c r="M7">
        <v>1</v>
      </c>
      <c r="N7" s="12">
        <f>J7*M7</f>
        <v>0.16</v>
      </c>
      <c r="O7" s="15" t="s">
        <v>28</v>
      </c>
      <c r="P7">
        <v>0</v>
      </c>
      <c r="Q7" s="12">
        <f>P7*J7</f>
        <v>0</v>
      </c>
      <c r="R7" s="15" t="s">
        <v>28</v>
      </c>
    </row>
    <row r="8" spans="1:18" x14ac:dyDescent="0.3">
      <c r="A8" t="s">
        <v>19</v>
      </c>
      <c r="B8">
        <f>B7/0.2</f>
        <v>820</v>
      </c>
      <c r="C8" s="1" t="s">
        <v>20</v>
      </c>
      <c r="E8" s="7"/>
      <c r="F8" t="s">
        <v>12</v>
      </c>
      <c r="G8" s="5">
        <v>28805</v>
      </c>
      <c r="H8" s="5">
        <f>G8*B2</f>
        <v>144025</v>
      </c>
      <c r="I8">
        <f>ROUND(H8/10^9,6)</f>
        <v>1.44E-4</v>
      </c>
      <c r="J8">
        <f>ROUND(I8*B3,2)</f>
        <v>0.03</v>
      </c>
      <c r="L8" t="s">
        <v>12</v>
      </c>
      <c r="M8">
        <v>0</v>
      </c>
      <c r="N8" s="12">
        <f>J8*M8</f>
        <v>0</v>
      </c>
      <c r="O8" s="15" t="s">
        <v>28</v>
      </c>
      <c r="P8" s="16">
        <f>ROUNDUP(B16/B14,0)</f>
        <v>41</v>
      </c>
      <c r="Q8" s="12">
        <f>P8*J8</f>
        <v>1.23</v>
      </c>
      <c r="R8" s="15" t="s">
        <v>28</v>
      </c>
    </row>
    <row r="9" spans="1:18" x14ac:dyDescent="0.3">
      <c r="A9" t="s">
        <v>17</v>
      </c>
      <c r="B9">
        <v>230</v>
      </c>
      <c r="C9" t="s">
        <v>18</v>
      </c>
    </row>
    <row r="10" spans="1:18" x14ac:dyDescent="0.3">
      <c r="A10" t="s">
        <v>22</v>
      </c>
      <c r="B10">
        <f>ROUND((B9/366)*B8/B9,2)</f>
        <v>2.2400000000000002</v>
      </c>
      <c r="C10" s="1" t="s">
        <v>20</v>
      </c>
    </row>
    <row r="11" spans="1:18" x14ac:dyDescent="0.3">
      <c r="A11" t="s">
        <v>21</v>
      </c>
      <c r="B11">
        <v>5</v>
      </c>
      <c r="C11" t="s">
        <v>32</v>
      </c>
    </row>
    <row r="12" spans="1:18" x14ac:dyDescent="0.3">
      <c r="A12" t="s">
        <v>23</v>
      </c>
      <c r="B12">
        <v>0.25</v>
      </c>
      <c r="C12" s="1" t="s">
        <v>2</v>
      </c>
      <c r="D12" s="10" t="s">
        <v>41</v>
      </c>
    </row>
    <row r="13" spans="1:18" x14ac:dyDescent="0.3">
      <c r="A13" t="s">
        <v>39</v>
      </c>
      <c r="B13" s="11">
        <f>ROUND(B5*B8*B12/52,2)</f>
        <v>157.69</v>
      </c>
      <c r="C13" s="1"/>
    </row>
    <row r="14" spans="1:18" x14ac:dyDescent="0.3">
      <c r="A14" t="s">
        <v>40</v>
      </c>
      <c r="B14">
        <v>200</v>
      </c>
      <c r="C14" t="s">
        <v>2</v>
      </c>
      <c r="D14" s="10" t="s">
        <v>48</v>
      </c>
    </row>
    <row r="15" spans="1:18" x14ac:dyDescent="0.3">
      <c r="A15" t="s">
        <v>36</v>
      </c>
      <c r="B15" s="8">
        <f>B6*B8*B12</f>
        <v>82000000</v>
      </c>
      <c r="C15" s="1" t="s">
        <v>2</v>
      </c>
    </row>
    <row r="16" spans="1:18" s="2" customFormat="1" ht="15.6" x14ac:dyDescent="0.3">
      <c r="A16" t="s">
        <v>38</v>
      </c>
      <c r="B16" s="8">
        <f>B5*B8*B12</f>
        <v>8200</v>
      </c>
      <c r="C16" s="2" t="s">
        <v>2</v>
      </c>
      <c r="K16" s="3"/>
      <c r="L16" s="3"/>
      <c r="M16" s="3"/>
      <c r="O16" s="3"/>
      <c r="P16" s="3"/>
      <c r="R16" s="3"/>
    </row>
    <row r="17" spans="2:18" s="2" customFormat="1" ht="15.6" x14ac:dyDescent="0.3">
      <c r="K17" s="3"/>
      <c r="L17" s="3"/>
      <c r="M17" s="3"/>
      <c r="O17" s="3"/>
      <c r="P17" s="3"/>
      <c r="R17" s="3"/>
    </row>
    <row r="18" spans="2:18" x14ac:dyDescent="0.3">
      <c r="B18">
        <f>B10*B5*B12*5</f>
        <v>112.00000000000001</v>
      </c>
    </row>
    <row r="20" spans="2:18" x14ac:dyDescent="0.3">
      <c r="C20" s="9" t="s">
        <v>35</v>
      </c>
    </row>
  </sheetData>
  <mergeCells count="3">
    <mergeCell ref="G1:J1"/>
    <mergeCell ref="E6:E8"/>
    <mergeCell ref="E3:E4"/>
  </mergeCells>
  <hyperlinks>
    <hyperlink ref="C20" r:id="rId1" xr:uid="{7807FF65-FD8E-469B-BE57-87A0A235F248}"/>
  </hyperlinks>
  <pageMargins left="0.7" right="0.7" top="0.78740157499999996" bottom="0.78740157499999996" header="0.3" footer="0.3"/>
  <pageSetup paperSize="9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Kanz</dc:creator>
  <cp:lastModifiedBy>Sebastian Kanz</cp:lastModifiedBy>
  <dcterms:created xsi:type="dcterms:W3CDTF">2020-03-26T12:19:09Z</dcterms:created>
  <dcterms:modified xsi:type="dcterms:W3CDTF">2020-04-01T08:27:43Z</dcterms:modified>
</cp:coreProperties>
</file>