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rver Admin" sheetId="1" r:id="rId4"/>
    <sheet state="visible" name="Hoja1" sheetId="2" r:id="rId5"/>
    <sheet state="visible" name="Hoja2" sheetId="3" r:id="rId6"/>
    <sheet state="visible" name="combo teclado para admin " sheetId="4" r:id="rId7"/>
    <sheet state="visible" name="dominio" sheetId="5" r:id="rId8"/>
    <sheet state="visible" name="monitor admin " sheetId="6" r:id="rId9"/>
    <sheet state="visible" name="Board " sheetId="7" r:id="rId10"/>
    <sheet state="visible" name="Procesador " sheetId="8" r:id="rId11"/>
    <sheet state="visible" name="Ram " sheetId="9" r:id="rId12"/>
    <sheet state="visible" name="Almacenamiento " sheetId="10" r:id="rId13"/>
    <sheet state="visible" name="Chasis " sheetId="11" r:id="rId14"/>
    <sheet state="visible" name="Grafica " sheetId="12" r:id="rId15"/>
    <sheet state="visible" name="Fuente " sheetId="13" r:id="rId16"/>
    <sheet state="visible" name="Monitor" sheetId="14" r:id="rId17"/>
    <sheet state="visible" name="firewall" sheetId="15" r:id="rId18"/>
    <sheet state="visible" name="Combo tecladomouse" sheetId="16" r:id="rId19"/>
    <sheet state="visible" name="Licencias windows server" sheetId="17" r:id="rId20"/>
    <sheet state="visible" name="Licencias windows" sheetId="18" r:id="rId21"/>
    <sheet state="visible" name="Licencias Visual " sheetId="19" r:id="rId22"/>
    <sheet state="visible" name="Licencias Git hub" sheetId="20" r:id="rId23"/>
    <sheet state="visible" name="Licencias  office" sheetId="21" r:id="rId24"/>
    <sheet state="visible" name="pc recursos humanos" sheetId="22" r:id="rId25"/>
    <sheet state="visible" name="Hoja 1" sheetId="23" r:id="rId26"/>
  </sheets>
  <definedNames/>
  <calcPr/>
  <extLst>
    <ext uri="GoogleSheetsCustomDataVersion2">
      <go:sheetsCustomData xmlns:go="http://customooxmlschemas.google.com/" r:id="rId27" roundtripDataChecksum="Rs+IbSTcLNfy/fbI0QKZsyCvsZQiKuhoyDh4zOnDtt4="/>
    </ext>
  </extLst>
</workbook>
</file>

<file path=xl/sharedStrings.xml><?xml version="1.0" encoding="utf-8"?>
<sst xmlns="http://schemas.openxmlformats.org/spreadsheetml/2006/main" count="625" uniqueCount="404">
  <si>
    <t xml:space="preserve">  </t>
  </si>
  <si>
    <t>CUADRO DE COTIZACIONES</t>
  </si>
  <si>
    <t xml:space="preserve">Cuadro Comparativo de Cotizaciones </t>
  </si>
  <si>
    <t xml:space="preserve">Presupuestos (a)
</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</si>
  <si>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</si>
  <si>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</si>
  <si>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</si>
  <si>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</si>
  <si>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</si>
  <si>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</si>
  <si>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t>Tipo de cambio</t>
  </si>
  <si>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</si>
  <si>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</si>
  <si>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Nº 1</t>
  </si>
  <si>
    <t>Go virtual it store</t>
  </si>
  <si>
    <t>https://www.amazon.com/-/es/Lenovo-ThinkSystem-Servidor-Silver-Graphics/dp/B084BYZNWX/ref=sr_1_6?__mk_es_US=%C3%85M%C3%85%C5%BD%C3%95%C3%91&amp;crid=3FUWTACY92XEZ&amp;dib=eyJ2IjoiMSJ9.skq5OxjSwdTeHowUFmzk6CgWhmvmLgIKdgb1sU83q6sCJaVPIcIcczV5-knAUBbhVRBzG8V_pDtRcgRv5IgpCNHzJ2jDmMukgrBi6bWbldfV5c3MQAbHTiVNMkPBtlX_iZVIev9GHdTZkR-AWwDj11We6mduRaliYzoHHmyd4U0.24BXg8eiG38bMv-DcR6ba1LkavfirlDoRNKgbNK9eLg&amp;dib_tag=se&amp;keywords=servidor%2Blenovo%2Bst%2B550&amp;qid=1713903422&amp;sprefix=servidor%2Blenovo%2Bst%2B55%2Caps%2C324&amp;sr=8-6&amp;th=1</t>
  </si>
  <si>
    <t xml:space="preserve">Lenovo ThinkSystem ST550 </t>
  </si>
  <si>
    <t>contado</t>
  </si>
  <si>
    <t>NO incluye sistema operativo, Paquete de servidor torre con respaldo de batería UPS, 2 x Intel Xeon Silver 4210, 64GB DDR4, 1TB SSD, 12TB HDD, RAID, Matrox G200 Graphics</t>
  </si>
  <si>
    <t xml:space="preserve">Nº2 </t>
  </si>
  <si>
    <t>Maitek</t>
  </si>
  <si>
    <t>https://www.mayoristatecnologico.com.co/tecnologia/computadores/servidores/lenovo-server-st550-4210r-7x10100ula/?srsltid=AfmBOooJr89w4zvUlXxikGHPRv8IOiKM5vRgnaXmxddhR0DfSRoHaC7ax7k</t>
  </si>
  <si>
    <t>Servidor ThinkSystem ST550</t>
  </si>
  <si>
    <t xml:space="preserve">Procesador: 
Intel Xeon Silver 4210R 2.40GHz. 10C
Procesadores Soportados:
2.
Tamaño de Discos Duros:
2.5".
Cantidad de Discos Soportados:
8.
Fuente de Poder:
1 x 750w.
Tarjeta de Video:
Gráficos G200 con 16 MB de memoria con acelerador de hardware 2D, integrados en el XClarity Controller. La resolución máxima es de 1920x1200 32bpp a 60Hz
Garatía:
3 Años.
</t>
  </si>
  <si>
    <t>Nº 3</t>
  </si>
  <si>
    <t>Aliexpress</t>
  </si>
  <si>
    <t>https://servidoresalmacenamientoredes.com/home/280-servidor-lenovo-en-torre-st550.html</t>
  </si>
  <si>
    <t>Servidor Lenovo 
ThinkSystem 
ST550 - Intel Xeon 
Silver 4210R - 16GB</t>
  </si>
  <si>
    <t xml:space="preserve">contado </t>
  </si>
  <si>
    <t>ThinkSystem ST550, Intel Xeon Silver 4114 10C 2.2GHz, 16GB, 550W, HH DVD Writer
1x Intel Xeon Silver 4114 10C 85W 2.2GHz Processor
1x ThinkSystem 16GB TruDDR4 2666 MHz (1Rx4 1.2V) RDIMM
1x 550W(230V/115V) Platinum Hot-Swap Power Supply 1x 2.8m, 10A/120V, C13 to NEMA 5-15P (US) Line Cord
DVD RW / RAID 930-8i y 2G de cache/ Raid 0, 1, 10, 5, 50, 6, 60
Soporta inicial 8 discos de 2.5 pulgadas y puede llegar hasta 16 discos con Upgrade 1x 1Gb 2-port RJ45 LOM
3 años de garantía 9x5xNBD.</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</si>
  <si>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</si>
  <si>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</si>
  <si>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</si>
  <si>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</si>
  <si>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</si>
  <si>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</si>
  <si>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</si>
  <si>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</si>
  <si>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</si>
  <si>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</si>
  <si>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Dy us</t>
  </si>
  <si>
    <t>https://www.amazon.com/EDJO-ergon%C3%B3mico-computadora-reposamanos-escritorio/dp/B0B73JCBRZ/ref=sr_1_1_sspa?__mk_es_US=%C3%85M%C3%85%C5%BD%C3%95%C3%91&amp;crid=1B8BPT44R0FQT&amp;dib=eyJ2IjoiMSJ9.ilozzQrAHVUGw9-TV22X22PlzS0DGKxuPsoSnv0_8S27-wsrYfknYl0a6enC8y72wlP5vGGm3-EQXWAUczUx46HpCs0PZ1l4j5BC9ZofuUt60SrcTPuxHF1Khpia1tGnt9_IB59bL_aoynz9MYCeexPSPVbw6RPrgoV4lj40FdMcEcfGlrwCbvYs7dnjbbp8f9hy9x_T-nP7FdMv5zCMsL38X8pmmlLY9veNry7PIrI.l0rUVnXgJtn8ynqs3Rfc8yRLXlEeTclZkfstjyd65B0&amp;dib_tag=se&amp;keywords=combo%2Bteclado%2By%2Bmouse%2Bmk120&amp;qid=1714487432&amp;sprefix=combo%2Bteclado%2By%2Bmouse%2Bmk120%2Caps%2C160&amp;sr=8-1-spons&amp;sp_csd=d2lkZ2V0TmFtZT1zcF9hdGY&amp;th=1</t>
  </si>
  <si>
    <t xml:space="preserve">Juego de mouse y teclado para escritorio MK120 de Logitech, Negro talla única
</t>
  </si>
  <si>
    <t xml:space="preserve">combo teclado de membrana, mouse alambricos </t>
  </si>
  <si>
    <t>FACTURACOMPUTADORES</t>
  </si>
  <si>
    <t>https://www.mercadolibre.com.co/combo-de-teclado-y-mouse-logitech-mk120-color-negro/p/MCO18611118?pdp_filters=item_id:MCO1269608449#is_advertising=true&amp;searchVariation=MCO18611118&amp;position=1&amp;search_layout=stack&amp;type=pad&amp;tracking_id=434f97ac-8da9-45e0-b754-8fc6799ca1ae&amp;is_advertising=true&amp;ad_domain=VQCATCORE_LST&amp;ad_position=1&amp;ad_click_id=NDQ5NDNkZDctYTI0ZC00NjQ5LTgzZTAtNmEzY2EwMGUzMTY5</t>
  </si>
  <si>
    <t xml:space="preserve">Combo de teclado y mouse Logitech MK120 color negro 
</t>
  </si>
  <si>
    <t>POWERDEAL</t>
  </si>
  <si>
    <t>https://www.mercadolibre.com.co/kit-de-teclado-y-mouse-logitech-mk120-espanol-latinoamerica-de-color-negro/p/MCO18611115?pdp_filters=category:MCO6263#searchVariation=MCO18611115&amp;position=3&amp;search_layout=stack&amp;type=product&amp;tracking_id=06538082-aeec-498c-8f3d-d3223a6096a3</t>
  </si>
  <si>
    <t>Kit de teclado y mouse Logitech MK120 Español Latinoamérica de color negro</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</si>
  <si>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</si>
  <si>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</si>
  <si>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</si>
  <si>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</si>
  <si>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</si>
  <si>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</si>
  <si>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</si>
  <si>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</si>
  <si>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</si>
  <si>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</si>
  <si>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DONGEE</t>
  </si>
  <si>
    <t>https://www.dongee.com/hosting-dominio/colombia/</t>
  </si>
  <si>
    <t>DONGEE ULTRA</t>
  </si>
  <si>
    <t>pago mensual</t>
  </si>
  <si>
    <t>LATINOAMERICAHOSTIN</t>
  </si>
  <si>
    <t xml:space="preserve">
https://www.hostinger.co/comprar-dominio?utm_campaign=Generic-Domains|NT:Se|LO:CO&amp;utm_medium=ppc&amp;gad_source=1&amp;gclid=CjwKCAjwvIWzBhAlEiwAHHWgvf_f_6XNBRUualJkQ5kARahyoH26DVgNwZX0U9MbVJ-UYchscYVb7hoC-egQAvD_BwE</t>
  </si>
  <si>
    <t>Hostinger</t>
  </si>
  <si>
    <t>Conexcol clous</t>
  </si>
  <si>
    <t>https://conexcol.net.co/hosting/</t>
  </si>
  <si>
    <t>conexcol-cloud</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</si>
  <si>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</si>
  <si>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</si>
  <si>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</si>
  <si>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</si>
  <si>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</si>
  <si>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</si>
  <si>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</si>
  <si>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</si>
  <si>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</si>
  <si>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</si>
  <si>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mercado libre </t>
  </si>
  <si>
    <t>https://www.mercadolibre.com.co/koorui-monitor-de-juegos-qhd-de-27-pulgadas-144-hz-va-1-m-color-black/p/MCO27071636?pdp_filters=category:MCO1656#searchVariation=MCO27071636&amp;position=5&amp;search_layout=stack&amp;type=product&amp;tracking_id=770da59d-8735-4eca-8b17-74e0e1061a63</t>
  </si>
  <si>
    <t xml:space="preserve"> KOORUI Monitor de juegos 
de 27 pulgadas
</t>
  </si>
  <si>
    <t xml:space="preserve"> con pantalla 240hz ips resolucion 1080p</t>
  </si>
  <si>
    <t xml:space="preserve">encargo mio </t>
  </si>
  <si>
    <t>https://www.amazon.es/KOORUI-Monitor-Pulgadas-Inclinable-Cuidado/dp/B0C4DV5D1F/ref=sr_1_1_sspa?__mk_es_ES=%C3%85M%C3%85%C5%BD%C3%95%C3%91&amp;crid=1G0ZUGTPS3I14&amp;dib=eyJ2IjoiMSJ9.rkKHKs4Aq4p-hhYEoiGb5SXuCzbh9nOVGWOtGlWB6eabp7KOXfgVyj8dw7wRmeXd772IlyOf1-kN951TXKXmLC9Xrx1TIFWCo5_Q1uEnKXFaMj5nriInNQ0gq6PKTIQqg1r3eBDQJ-MG50wRG-IFLAKpv9TbReQHjXvQ2rqzLKGeXUZSONaMcFLOXZLvZcs0q4q7fp41cc7_b3Ol9r2BDWlIWdoG2IzFKJRWUOkHjHHSl5_LnxG1ZPSySvDPHkFa5luXVLs25W96Jok8U1T5otoTGoIRIwnfwCEOOprSvWE.e4LeR-Lg-RCzrvQBmlewZ6rQIBto5UoDy8rbnR1qI5g&amp;dib_tag=se&amp;keywords=monitor+de+27+pulgadas&amp;qid=1713906820&amp;s=computers&amp;sprefix=monitor+de+27+pulgadas%2Ccomputers%2C276&amp;sr=1-1-spons&amp;sp_csd=d2lkZ2V0TmFtZT1zcF9hdGY&amp;psc=1</t>
  </si>
  <si>
    <t>KOORUI Monitor Gaming 
27 Pulgadas Pantalla 
Ordenador</t>
  </si>
  <si>
    <t>pantalla a 144hz ips resolucion 1080p</t>
  </si>
  <si>
    <t>Chollometro</t>
  </si>
  <si>
    <t>https://www.chollometro.com/ofertas/koorui-monitor-gaming-27-pulgadas-qhd-144hz-1274159</t>
  </si>
  <si>
    <t>KOORUI Monitor Gaming 27</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</si>
  <si>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</si>
  <si>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</si>
  <si>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</si>
  <si>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</si>
  <si>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</si>
  <si>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</si>
  <si>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</si>
  <si>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</si>
  <si>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</si>
  <si>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</si>
  <si>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TIENDAGAMERMEDELLIN</t>
  </si>
  <si>
    <t>https://www.tiendagamermedellin.co/b650m-tuf-plus-gaming-wifi-asus-amd-ryzen-am5</t>
  </si>
  <si>
    <t>B650M TUF PLUS GAMING WIFI - ASUS / AMD RYZEN AM5</t>
  </si>
  <si>
    <t>B650M TUF PLUS GAMING</t>
  </si>
  <si>
    <t>E - TAG</t>
  </si>
  <si>
    <t>https://articulo.mercadolibre.com.co/MCO-1335606651-asus-tuf-gaming-b650-plus-wifi-socket-am5-lga-1718-ryzen-7-_JM#position=8&amp;search_layout=stack&amp;type=item&amp;tracking_id=6b0194c0-dc40-419f-9109-1005e537e4f0</t>
  </si>
  <si>
    <t>Asus Tuf Gaming B650-plus Wifi Socket Am5 (lga 1718) Ryzen 7</t>
  </si>
  <si>
    <t>COMERTWARE</t>
  </si>
  <si>
    <t>https://cometware.com/asus-b650-plus-tuf-wifi-bt-am5-atx-board.html</t>
  </si>
  <si>
    <t>ASUS B650 PLUS TUF WIFI BT AM5 ATX BOARD</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</si>
  <si>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</si>
  <si>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</si>
  <si>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</si>
  <si>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</si>
  <si>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</si>
  <si>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</si>
  <si>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</si>
  <si>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</si>
  <si>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</si>
  <si>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</si>
  <si>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Amazon</t>
  </si>
  <si>
    <t>https://www.amazon.com/-/es/AMD-Ryzen-5700G-Procesador-desbloqueado/dp/B091J3NYVF?th=1</t>
  </si>
  <si>
    <t>AMD Ryzen 7 5700G Procesador de escritorio desbloqueado de 8 núcleos y 16 hilos con gráficos Radeon</t>
  </si>
  <si>
    <t>Procesador de escritorio AMD Ryzen 7 5700G</t>
  </si>
  <si>
    <t>Mercado Libre (tienda AMD)</t>
  </si>
  <si>
    <t>https://www.mercadolibre.com.co/procesador-amd-ryzen-7-5700g-100-100000263box-de-8-nucleos-y-46ghz-de-frecuencia-con-grafica-integrada/p/MCO18441624?pdp_filters=category:MCO1648#searchVariation=MCO18441624&amp;position=2&amp;search_layout=stack&amp;type=product&amp;tracking_id=d9a0e56e-4039-464d-bc73-e6089e54e7ba</t>
  </si>
  <si>
    <t>Procesador AMD Ryzen 7 5700G 100-100000263BOX de 8 núcleos y 4.6GHz de frecuencia con gráfica integrada</t>
  </si>
  <si>
    <t>TAURET COMPUTADORES</t>
  </si>
  <si>
    <t>https://tauretcomputadores.com/product/procesador-amd-ryzen-7-5700g-am4-3-8ghz-4-6ghz-fan-video</t>
  </si>
  <si>
    <t>Procesador AMD Ryzen 7 5700G AM4 (3.8GHz-4.6GHz) Fan/Vídeo</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</si>
  <si>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</si>
  <si>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</si>
  <si>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</si>
  <si>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</si>
  <si>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</si>
  <si>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</si>
  <si>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</si>
  <si>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</si>
  <si>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</si>
  <si>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</si>
  <si>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https://www.amazon.com/CORSAIR-VENGEANCE-6400MHz-Compatible-Computer/dp/B0BPL82FD9?th=1</t>
  </si>
  <si>
    <t xml:space="preserve">CORSAIR VENGEANCE RGB DDR5 RAM 32 GB (2 x 16 GB) 6400 MHz CL32 Intel XMP iCUE </t>
  </si>
  <si>
    <t>Contado</t>
  </si>
  <si>
    <t>RAM  DDR5 RAM 32 GB (2 x 16 GB)</t>
  </si>
  <si>
    <t>CORSAIR</t>
  </si>
  <si>
    <t>https://www.corsair.com/es/es/p/memory/cmh32gx5m2x6400c38/vengeance-rgb-32gb-2x16gb-ddr5-dram-6400mhz-c38-memory-kit-black-cmh32gx5m2x6400c38</t>
  </si>
  <si>
    <t>Kit de memoria DDR5 DRAM VENGEANCE RGB de 32 GB (2 x 16 GB) a 6400 MHz C38 — Negro</t>
  </si>
  <si>
    <t>YAXA COLOMBIA</t>
  </si>
  <si>
    <t>https://colombia.yaxa.co/products/corsair-vengeance-rgb-ddr5-ram-32-gb-2-x-16-gb-6000-mhz-cl36-intel-xmp-icue-memoria-de-computadora-compatible-negro-cmh32gx5m2e6000c36k/</t>
  </si>
  <si>
    <t>CORSAIR Vengeance RGB DDR5 RAM 32 GB (2 x 16 GB) 6000 MHz CL36 Intel XMP iCUE Memoria de computadora compatible – Negro (CMH32GX5M2E6000C36K)</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</si>
  <si>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</si>
  <si>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</si>
  <si>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</si>
  <si>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</si>
  <si>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</si>
  <si>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</si>
  <si>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</si>
  <si>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</si>
  <si>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</si>
  <si>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</si>
  <si>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Amazon Export Sales LLC</t>
  </si>
  <si>
    <t>https://www.amazon.com/-/es/SAMSUNG-870-pulgadas-SATA-interno/dp/B08QB93S6R/ref=sr_1_3?adgrpid=162918559652&amp;dib=eyJ2IjoiMSJ9.Bp4Dxpxd5L6vunDghYBrxRC7mO5rK9I41yv4TjMyhDHHZccI2ZtLT1X13PJ95a7BIJMoF-ICgRd-lhuI26zivFOXVlSh7pdf3cjF17X4Wx1xJ1hjQNW_-dQIm9yqR86C_m-HivCYx6mo_5WipRHVockoHKJorBFABUauOXJY2Yqa6ZkEjtFabVc2Rpsy9Qey-eU7wbcc-3miPIF_TbqkVCmbR9flPjnP0gIhPi-a89M.VGaKx3tshk45p-3rA9iYnTbhrkVthQjHpuTDUkN5LxA&amp;dib_tag=se&amp;hvadid=687492155244&amp;hvdev=c&amp;hvlocphy=1003659&amp;hvnetw=g&amp;hvqmt=b&amp;hvrand=13844322558518446647&amp;hvtargid=kwd-318837386088&amp;hydadcr=1187_1015168622&amp;keywords=samsung%2Bpro%2Bssd%2B2tb&amp;qid=1714502074&amp;sr=8-3&amp;th=1</t>
  </si>
  <si>
    <t>SAMSUNG 870 EVO 2.5 pulgadas SATA III SSD interno 2tb</t>
  </si>
  <si>
    <t>DISCO SOLIDO SSD 2TB negro</t>
  </si>
  <si>
    <t>USCLUBGLOBAL-COR</t>
  </si>
  <si>
    <t>https://articulo.mercadolibre.com.co/MCO-1328392003-unidad-interna-de-estado-solido-ssd-samsung-870-evo-2-tb-_JM#position=5&amp;search_layout=stack&amp;type=item&amp;tracking_id=4e2aca7c-e687-4728-9703-9c41e818a925</t>
  </si>
  <si>
    <t>Unidad Interna De Estado Sólido Ssd Samsung 870 Evo, 2 Tb</t>
  </si>
  <si>
    <t>TIENDA.MYBOX</t>
  </si>
  <si>
    <t>https://articulo.mercadolibre.com.co/MCO-1309925409-disco-solido-ssd-interno-samsung-870-evo-2tb-negro-_JM#position=7&amp;search_layout=stack&amp;type=item&amp;tracking_id=bfd9ecac-e747-44e4-8af6-5b5eb02be164</t>
  </si>
  <si>
    <t>Disco Sólido Ssd Interno Samsung 870 Evo 2tb Negro</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</si>
  <si>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</si>
  <si>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</si>
  <si>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</si>
  <si>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</si>
  <si>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</si>
  <si>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</si>
  <si>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</si>
  <si>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</si>
  <si>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</si>
  <si>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</si>
  <si>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PCGAMERMEDELLIN</t>
  </si>
  <si>
    <t>https://pcgamermedellin.com/tienda/chasis-gamer-gamemax-asgard-g516/</t>
  </si>
  <si>
    <t>Chasis Gamer GameMax Asgard-G516</t>
  </si>
  <si>
    <t>Chasis Gamer GameMax</t>
  </si>
  <si>
    <t>XTREMEHARDWARESAS</t>
  </si>
  <si>
    <t>https://articulo.mercadolibre.com.co/MCO-598811149-chasis-gamemax-asgard-g516-gabinete-gaming-mid-atx-tower-_JM</t>
  </si>
  <si>
    <t>Gabinete Gamer Gamemax Asgard Rgb Atx Color Negro</t>
  </si>
  <si>
    <t>FALABELLA</t>
  </si>
  <si>
    <t>https://www.falabella.com/falabella-cl/product/112631809/Gabinete-Gamer-Gamemax-Asgard-RGB-ATX/112631810</t>
  </si>
  <si>
    <t>Gabinete Gamer Gamemax Asgard RGB ATX</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</si>
  <si>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</si>
  <si>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</si>
  <si>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</si>
  <si>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</si>
  <si>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</si>
  <si>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</si>
  <si>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</si>
  <si>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</si>
  <si>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</si>
  <si>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</si>
  <si>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https://www.tiendagamermedellin.co/%E2%9C%94-rtx-4060-ti-dual-oc-16g-asus</t>
  </si>
  <si>
    <t>ASUS Dual GeForce RTX™ 4060 Ti OC Edition 16GB GDDR6 con dos potentes ventiladores de tecnología Axial y un diseño de 2,5 ranuras para una amplia compatibilidad</t>
  </si>
  <si>
    <t>TARJETA GRAFICA  RTX 4060 TI DUAL OC 16G</t>
  </si>
  <si>
    <t>ENJOYVIDEOGAMES</t>
  </si>
  <si>
    <t>https://www.enjoyvideogames.com.co/MCO-1861667504-tarjeta-de-video-asus-dual-geforce-rtx-4060-ti-16gb-oc-_JM</t>
  </si>
  <si>
    <t>Tarjeta De Video Asus Dual Geforce Rtx 4060 Ti 16gb Oc</t>
  </si>
  <si>
    <t>https://www.amazon.com/-/es/GeForce-DisplayPort-ranuras-ventilador-tecnolog%C3%ADa/dp/B0CC3M3RXY?th=1</t>
  </si>
  <si>
    <t>ASUS Dual GeForce RTX™ 4060 Ti 16GB OC Edition GDDR6 (PCIe 4.0, 16GB GDDR6, DLSS 3, HDMI 2.1a, DisplayPort 1.4a, diseño de 2.5 ranuras, diseño de ventilador de tecnología axial, tecnología 0dB y más)</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</si>
  <si>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</si>
  <si>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</si>
  <si>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</si>
  <si>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</si>
  <si>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</si>
  <si>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</si>
  <si>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</si>
  <si>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</si>
  <si>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</si>
  <si>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</si>
  <si>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SPEEDLOGICSAS</t>
  </si>
  <si>
    <t>https://www.mercadolibre.com.co/fuente-gigabyte-750w-80-plus-gold-modular/p/MCO22896460#searchVariation=MCO22896460&amp;position=3&amp;search_layout=stack&amp;type=product&amp;tracking_id=96fec162-c566-404b-98db-703fb53a63df</t>
  </si>
  <si>
    <t>Fuente Gigabyte 750w 80 Plus Gold Modular</t>
  </si>
  <si>
    <t xml:space="preserve">FUENTE DE ALIMENTACION  PC Corsair CX-M Series CX750 750W </t>
  </si>
  <si>
    <t>hitech 2022</t>
  </si>
  <si>
    <t>https://www.mercadolibre.com.co/fuente-de-poder-gigabyte-ud750gm-750w-gold-modular/p/MCO22661004?pdp_filters=category:MCO9913#searchVariation=MCO22661004&amp;position=5&amp;search_layout=stack&amp;type=product&amp;tracking_id=b3bc0677-0583-45fa-8e7d-38de3c0b0782</t>
  </si>
  <si>
    <t>Fuente De Poder Gigabyte Ud750gm 750w Gold Modular</t>
  </si>
  <si>
    <t>https://www.amazon.com/-/es/GIGABYTE-GP-UD750GM-Certified-alimentaci%C3%B3n-totalmente/dp/B09VK3TVK2/ref=sr_1_3?adgrpid=147478157962&amp;dib=eyJ2IjoiMSJ9.16TYzZ3DTyNYqvXSG7bJ8SGleodlF5Tp-pZGF7S278KJ8VK664XINKUvdVipIJ1wHCP4l7uSbYUUuKBGlYjSY6vW6mzt6o39yAiNXDG7VO0kqpm2FtxhseD6vCl2muzdd-enYPGIYOzwN5arJBo1X4ZPZFUGSIFOv9EmiaFqW5hzREJikLoQdA2F16PvfeN_Lybb7m-h6vROJGCiU3U5g1nQ8ckb8w9khx19-YkTGeWMsUvnAZPCA_E0_jsCDClkOpHpYD3g-3XvMsAQh2qgFywfGtKrzh3TnfDHxr6whWs.eOs3nJ3wWGhq-zq7Jtuxoy_8CkG4Wapd5NkYaLLDOx4&amp;dib_tag=se&amp;hvadid=673125076479&amp;hvdev=c&amp;hvlocphy=1003659&amp;hvnetw=g&amp;hvqmt=b&amp;hvrand=9773384293979185091&amp;hvtargid=kwd-648797494256&amp;hydadcr=4552_13365042&amp;keywords=fuente%2B750w%2B80%2Bplus%2Bgold&amp;qid=1714503323&amp;s=electronics&amp;sr=1-3&amp;th=1</t>
  </si>
  <si>
    <t>GIGABYTE GP-UD750GM 750W 80 Plus Gold Certified Fuente de alimentación totalmente modular</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</si>
  <si>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</si>
  <si>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</si>
  <si>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</si>
  <si>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</si>
  <si>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</si>
  <si>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</si>
  <si>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</si>
  <si>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</si>
  <si>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</si>
  <si>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</si>
  <si>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SPARCOMPUTERS</t>
  </si>
  <si>
    <t>https://www.mercadolibre.com.co/monitor-gamer-viewsonic-omni-vx2418-p-mhd-led-24-negro-100v240v/p/MCO19802214?pdp_filters=item_id:MCO2110303748#is_advertising=true&amp;searchVariation=MCO19802214&amp;position=1&amp;search_layout=stack&amp;type=pad&amp;tracking_id=af1058f5-1624-4360-b0fb-0d7d9f7f7df1&amp;is_advertising=true&amp;ad_domain=VQCATCORE_LST&amp;ad_position=1&amp;ad_click_id=OGIzZGUzNDUtYTBlNi00Y2U3LTg0OTctZDE1NGZlZGY4YjNi</t>
  </si>
  <si>
    <t>Monitor gamer ViewSonic Omni VX2418-P-MHD led 24" negro 100V/240V</t>
  </si>
  <si>
    <t>monitor ViewSonic Omni VX2418-P-MHD led 24 100V/240V</t>
  </si>
  <si>
    <t>OCOMPRA</t>
  </si>
  <si>
    <t>https://www.ocompra.com/colombia/item/monitor-gamer-viewsonic-omni-vx2418-p-mhd-led-24-negro-100v-240v-1836684002/</t>
  </si>
  <si>
    <t>Monitor Gamer Viewsonic Omni Vx2418-p-mhd Led 24 Negro 100v/240v</t>
  </si>
  <si>
    <t>MyM Systech</t>
  </si>
  <si>
    <t>https://mymsystech.com.co/equipos-y-monitores/4755-monitor-gaming-viewsonic-vx2418-p-mhd-24full-hd-1080p.html</t>
  </si>
  <si>
    <t>MONITOR GAMING VIEWSONIC VX2418-P-MHD 24"FULL HD 1080P</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</si>
  <si>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</si>
  <si>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</si>
  <si>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</si>
  <si>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</si>
  <si>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</si>
  <si>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</si>
  <si>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</si>
  <si>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</si>
  <si>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</si>
  <si>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</si>
  <si>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amazon</t>
  </si>
  <si>
    <t>Amazon.com: Firewalla: Firewall de seguridad cibernética para el hogar y la empresa, protege la red del malware y la piratería | Control parental inteligente | Bloque de anuncios | Servidor VPN y cliente | Sin : Electrónica</t>
  </si>
  <si>
    <t>Firewall de seguridad cibernética para el hogar y la empresa</t>
  </si>
  <si>
    <t xml:space="preserve">Control parental inteligente | Bloque de anuncios | Servidor VPN y cliente </t>
  </si>
  <si>
    <t>YOUTECHSUPPORT</t>
  </si>
  <si>
    <t>https://www.amazon.com/-/es/FortiGate-protecci%C3%B3n-unificada-seguridad-cortafuegos/dp/B081268J3Q/ref=sr_1_10?__mk_es_US=%C3%85M%C3%85%C5%BD%C3%95%C3%91&amp;crid=3E3V433BCHEY5&amp;dib=eyJ2IjoiMSJ9.mi7DwW3wvkoyvYKjLPvD1jfbGywUgcg8ifZESAGAjSD8X1dFn5ZcyymW8e8UjjttFTtC-2sq7e9pRIb48hmlK6HJ682jS-61Fa0xu3Bwk81-k7Sp8JBOlMHC7xnW8SCTKKi87OuziYLviMyW8iBXCkIrxRvc16xXL-3soxYg36vPOFEJoCvWhzdY8KuBYwRBB-BBDIJWlue6vSxTePVAAoBDydFh3BOa4Gx-s8pEBCg.s2WV_7XWFd_mzoF4G9dKEjRKWfkLGbYWhvaCbwmr-Qs&amp;dib_tag=se&amp;keywords=firewall&amp;qid=1714488234&amp;sprefix=firewall%2Caps%2C149&amp;sr=8-10</t>
  </si>
  <si>
    <t xml:space="preserve">Firewall Fortinet Fortigate 40f, </t>
  </si>
  <si>
    <t>a serie FortiGate Next-Generation Firewall 40F es ideal para Creación de redes basadas en seguridad en empresas distrib</t>
  </si>
  <si>
    <t>HUNSN</t>
  </si>
  <si>
    <t>https://www.amazon.es/HUNSN-Firewall-Appliance-Mikrotik-OPNsense/dp/B0CG19WP1S/ref=sr_1_10?dib=eyJ2IjoiMSJ9.GJQfCz8aMmau9iybeJzsR6WD7quJ8gkm_YedCTpbIAqTgHmjauzccSUg3KNkRMyVic4jnSJG72SITng_wA72B3fdHpvbTy4HRYGBXpLRwDZr5CNPQoN_Fv3YDoW11eMO7UGBjFMq99hrK8aYSdgjsmY30Qkrb0o3d0LzL6A9V9FpSD3p5FZmx7y-QgFe6eBmQHenqN7AUJHUM2Vkdv2ZdKj0XdjTsFdVL78PQQNTULSuMoGOAyyWDySyvepcaEMsNMoIYqNfZTGJtjExOw2xFqLoaQO3sRNWv71_7i4DgkY.TCJd7RvrLCfsnlPuTRGTBNePIt1Kw6ZgkA_Q5-HB8p8&amp;dib_tag=se&amp;keywords=Firewall&amp;qid=1713914810&amp;sr=8-10</t>
  </si>
  <si>
    <t xml:space="preserve"> Solución de seguridad 
en la nube que ofrece
 protección avanzada
 contra amenazas</t>
  </si>
  <si>
    <t xml:space="preserve">VPN, Router PC, Intel Alder Lake-N 12th Gen N100, HUNSN RJ46, 6 x 2.5GbE I226-V, 2 x HDMI2.1, TF, Type-C, 8G DDR5 RAM, 128G SSD </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</si>
  <si>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</si>
  <si>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</si>
  <si>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</si>
  <si>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</si>
  <si>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</si>
  <si>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</si>
  <si>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</si>
  <si>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</si>
  <si>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</si>
  <si>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</si>
  <si>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TECNOLOSYS COLOMBIA</t>
  </si>
  <si>
    <t>https://www.mercadolibre.com.co/kit-de-teclado-y-mouse-onikuma-g21-cw902-membrana-negro-retroiluminado/p/MCO21401936?pdp_filters=item_id:MCO2330644010</t>
  </si>
  <si>
    <t>Kit de Teclado y Mouse Onikuma G21 + CW902 Membrana Negro Retroiluminado</t>
  </si>
  <si>
    <t>TECLADO DE MEMBRANA ONIKUMA</t>
  </si>
  <si>
    <t>Falabella</t>
  </si>
  <si>
    <t>https://www.falabella.com.co/falabella-co/product/128459887/Kit-de-Teclado-y-Mouse-Onikuma-G21-y-CW902-Negro-Retroiluminado/128459888</t>
  </si>
  <si>
    <t>Kit de Teclado y Mouse Onikuma G21 y CW902 Negro Retroiluminado</t>
  </si>
  <si>
    <t>RAMTEK</t>
  </si>
  <si>
    <t>https://www.ramtek.com.co/producto/combo-teclado-y-mouse-gaming-ref-g21-cw902-onikuma/</t>
  </si>
  <si>
    <t>Combo Teclado y Mouse Gaming – Ref G21-CW902 / Onikuma</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</si>
  <si>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</si>
  <si>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</si>
  <si>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 xml:space="preserve">    </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</si>
  <si>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</si>
  <si>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</si>
  <si>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</si>
  <si>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</si>
  <si>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</si>
  <si>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</si>
  <si>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</si>
  <si>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</si>
  <si>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 Microsoft </t>
  </si>
  <si>
    <t>https://www.microsoft.com/es-es/d/cal-de-windows-server-2022-standard/dg7gmgf0d6m5
+57 601 3264700</t>
  </si>
  <si>
    <t>Windows server standar 2022</t>
  </si>
  <si>
    <t>16 núcleos + 10 CAL
Diseñado para empresas con más de 25 usuarios y 50 dispositivos
Ejecute cargas de trabajo críticas para la empresa en el centro de datos, en la nube y en el perímetro.
Seguridad avanzada de varias capas contra amenazas
Herramientas mejoradas para la administración de servidores híbridos
Paquete de licencias de 16 núcleos incluido, además de licencias de acceso de cliente (CAL) adicionales.</t>
  </si>
  <si>
    <t>Wirezoft</t>
  </si>
  <si>
    <t>WIRESOFT LTDA
CALLE 168 A 56 A 19 IN 44 https://www.wiresoft.es/microsoft-windows-server-2022-standard-16-core?number=SW10459
+57 601 6703098</t>
  </si>
  <si>
    <t>ServerMokey</t>
  </si>
  <si>
    <t>https://www.servermonkey.com/default/software/microsoft.html</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</si>
  <si>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</si>
  <si>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</si>
  <si>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</si>
  <si>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</si>
  <si>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</si>
  <si>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</si>
  <si>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</si>
  <si>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</si>
  <si>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</si>
  <si>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</si>
  <si>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https://www.microsoft.com/es-co/d/windows-11-pro/dg7gmgf0d8h4?rtc=1
+57 601 3264700</t>
  </si>
  <si>
    <t>Windows 11 pro</t>
  </si>
  <si>
    <t>Una UX simple y potente que ayuda a mejorar la productividad y la concentración.
Nuevas características que te permiten aprovechar al máximo el espacio disponible en el escritorio.
La compatibilidad de aplicaciones y la gestión en la nube hacen que la adopción sea fácil.
Un sistema operativo listo para Zero Trust ayuda a proteger los datos y el acceso, dondequiera que te lleve el negocio.</t>
  </si>
  <si>
    <t>G2A</t>
  </si>
  <si>
    <t>48 222282121  https://www.g2a.com/es/microsoft-windows-10-pro-microsoft-key-global-i10000083916004</t>
  </si>
  <si>
    <t>Windows 10 pro</t>
  </si>
  <si>
    <t>Menú de inicio personalizable
Windows Defender y Firewall de Windows
Arranque rápido con Hiberboot e InstantGo
Compatibilidad con TPM (Requiere TPM 1.2 o superior)
Ahorro de batería
Windows Update
Capacidad para controlar y configurar dispositivos y equipos
Mejoras del rendimiento para la gestión de archivos y el uso de la memoria
Opciones avanzadas para la criptografía con BitLocker
Uso de Hyper-V para la creación de máquinas virtuales
Funciones de escritorio remoto y configuración compartida de ordenadores</t>
  </si>
  <si>
    <t>GAMIVO</t>
  </si>
  <si>
    <t>supportcenter@gamivo.com.
+35699543688.
https://www.gamivo.com/es/product/windows-10-professional?sv1=affiliate&amp;sv_campaign_id=366495&amp;awc=50023_1713302677_1f961f83c4a1989d6672643c2843e090&amp;utm_source=awines&amp;utm_medium=affiliation&amp;utm_campaign=http:%2F%2Fwww.nutricionyrendimiento.com</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</si>
  <si>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</si>
  <si>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</si>
  <si>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</si>
  <si>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</si>
  <si>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</si>
  <si>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</si>
  <si>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</si>
  <si>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</si>
  <si>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</si>
  <si>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</si>
  <si>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https://marketplace.visualstudio.com/items?itemName=ms.vs-enterprise-monthly
+57 601 3264700</t>
  </si>
  <si>
    <t>Visual studio Professional 2023</t>
  </si>
  <si>
    <t>IDE de Visual Studio Enterprise
Crédito de Azure de 150 USD por usuario/mes
Aprendizaje y soporte técnico
Azure DevOps (plan básico
+ plan de pruebas)
Software de desarrollo y pruebas
Power BI Pro</t>
  </si>
  <si>
    <t>Wiresoft</t>
  </si>
  <si>
    <t xml:space="preserve">  49 (0)69 - 1732613402    support@wiresoft.com https://www.wiresoft.es/microsoft-visual-studio-2022-professional</t>
  </si>
  <si>
    <t>Visual studio Professional 2022</t>
  </si>
  <si>
    <t>Desarrollo de aplicaciones móviles y de escritorio multiplataforma con .NET MAUI
Construcción de interfaces de usuario web responsivas en C# con Blazor
Depuración y prueba de aplicaciones .NET y C++ en entornos Linux
Capacidades de recarga en caliente en aplicaciones .NET y C++
Edición de páginas ASP.NET en ejecución en la vista del diseñador web</t>
  </si>
  <si>
    <t>eBay</t>
  </si>
  <si>
    <t>1-866-643-1587 https://www.ebay.com/itm/326062005461?itmmeta=01HW6BFF18W5N6YJN3BGCRYQ43&amp;hash=item4beacf5cd5:g:95AAAOSwahhl~GQI&amp;itmprp=enc%3AAQAJAAAA8KM5XU1myE6fBUZLCumlR4IcBBu9egFtoIwu1Y%2FlIZYN1oz96zP29MHOaDbdWCzfv8ZuMzlfdNOIKgY65C57bEyfx%2Bk7RMEnuNGfOegQG%2BmKfpR7G66d%2BP%2F38tMGvgfcn7xPIFAxSgL6Y03nLHjULaagkw9FkdnzqocQbBZf8SEdGz--f6qRaSoqIHc%2ByQei%2BjzlSD3xAiYZ4mOnzQFlXITvJPmMD%2BYNkoZZ95SgLKycpo5dVk3zfnmfXhIqcZXZgeafIdRjiRYyLnf6VaVhC2EBl7dvjy5rWt8cVvS1pfWNhtc4wsH%2BFvpDUTmlyhX7oQ%3D%3D%7Ctkp%3ABk9SR_bwvcvhYw</t>
  </si>
  <si>
    <t>Visual studio Professional 2019/2022</t>
  </si>
  <si>
    <r>
      <rPr>
        <rFont val="Arial"/>
        <b/>
        <color theme="1"/>
        <sz val="10.0"/>
      </rPr>
      <t xml:space="preserve">(a) Se deben presentar tres (3) presupuestos cuando:   
   </t>
    </r>
    <r>
      <rPr>
        <rFont val="Arial"/>
        <b val="0"/>
        <color theme="1"/>
        <sz val="10.0"/>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</si>
  <si>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</si>
  <si>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</si>
  <si>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</si>
  <si>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</si>
  <si>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</si>
  <si>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</si>
  <si>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</si>
  <si>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</si>
  <si>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</si>
  <si>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 GitHub</t>
  </si>
  <si>
    <t>1 (415) 448-6673
https://github.com/features/copilot, CA 941073.</t>
  </si>
  <si>
    <t xml:space="preserve">GitHub Copilot </t>
  </si>
  <si>
    <t>-Mensajes e interacciones ilimitados
-Soporte y explicaciones de codificación sensibles al contexto
-Asistencia para la depuración y corrección de seguridad
-Sugerencias de código en tiempo real
-Comentarios al código
-IDE, CLI y GitHub Mobile
-Filtro de código público
-Gestión de usuarios
-Datos excluidos del entrenamiento de forma predeterminada
-Indemnización de propiedad intelectual
-Exclusiones de contenido
-Autenticación SSO SAML¹</t>
  </si>
  <si>
    <t>Microsoft</t>
  </si>
  <si>
    <t>https://visualstudio.microsoft.com/es/github-copilot/#compare
+57 601 3264700</t>
  </si>
  <si>
    <t>xx</t>
  </si>
  <si>
    <r>
      <rPr>
        <rFont val="Arial"/>
        <b/>
        <color theme="1"/>
        <sz val="10.0"/>
      </rPr>
      <t xml:space="preserve">(a) Se deben presentar tres (3) presupuestos cuando:   
   </t>
    </r>
    <r>
      <rPr>
        <rFont val="Arial"/>
        <b val="0"/>
        <color theme="1"/>
        <sz val="10.0"/>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</si>
  <si>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</si>
  <si>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</si>
  <si>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</si>
  <si>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</si>
  <si>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</si>
  <si>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</si>
  <si>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</si>
  <si>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</si>
  <si>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</si>
  <si>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https://www.microsoft.com/es-co/microsoft-365/buy/compare-all-microsoft-365-products?icid=MSCOM_QL_M365&amp;culture=es-co&amp;country=co</t>
  </si>
  <si>
    <t>Office 365 personal</t>
  </si>
  <si>
    <t>Aplicaciones Incluidas
1. Microsoft Word:
   - Procesador de texto para crear, editar y compartir documentos.
2. Microsoft Excel:
   - Herramienta de hoja de cálculo para análisis de datos y visualización.
3. Microsoft PowerPoint:
   - Programa para crear presentaciones con texto, imágenes y videos.
4. Microsoft Outlook:
   - Cliente de correo electrónico con funciones de calendario y administración de contactos.
5. Microsoft OneNote:
   - Aplicación para tomar notas y organizarlas en cuadernos digitales.
6. Microsoft Access(solo para PC):
   - Sistema de gestión de bases de datos.
7. Microsoft Publisher(solo para PC):
   - Herramienta para diseño y publicación de materiales impresos y digitales.
Beneficios y Servicios en la Nube
1. Almacenamiento en OneDrive:
   - 1 TB de almacenamiento en la nube para guardar y compartir archivos.
2. Skype:
   - 60 minutos de llamadas mensuales a teléfonos móviles y fijos (en países seleccionados).
3. Actualizaciones Continuas:
   - Acceso a las últimas actualizaciones y características tan pronto como estén disponibles.
Compatibilidad
1. Dispositivos:
   - Puede instalarse en múltiples dispositivos, incluyendo PC, Mac, tabletas y teléfonos (Windows, iOS y Android).
   - Licencia para 1 usuario con múltiples dispositivos.
2. Sincronización:
   - Sincronización de documentos y configuraciones en todos los dispositivos vinculados.
Seguridad y Soporte
1. Protección Avanzada:
   - Seguridad avanzada contra malware y otras amenazas, incluida la recuperación de archivos afectados por ransomware.
2. Soporte Técnico:
   - Acceso al soporte técnico de Microsoft para resolver problemas.
Colaboración y Productividad
1. Trabajo en Equipo:
   - Herramientas de colaboración en tiempo real, permitiendo la coautoría de documentos.
2. Movilidad:
   - Acceso a aplicaciones y archivos desde cualquier lugar con conexión a internet.
Personalización y Facilidad de Uso
1. Plantillas y Herramientas:
   - Amplia selección de plantillas y herramientas para facilitar la creación de documentos y presentaciones.
2. Integración:
   - Integración con otros servicios y aplicaciones de Microsoft, como Teams y SharePoint.</t>
  </si>
  <si>
    <t>https://www.amazon.com/-/es/Microsoft-Suscripci%C3%B3n-Aplicaciones-Almacenamiento-activaci%C3%B3n/dp/B07F3TQ6DQ/ref=sr_1_3?__mk_es_US=%C3%85M%C3%85%C5%BD%C3%95%C3%91&amp;crid=EPRJRZWBQQHJ&amp;dib=eyJ2IjoiMSJ9.d2JuvvvvEw-ajE54ssJo0kBkKloyERkBN4H6WE5B4BNOtTx1bFDOebWjEEda5RY9eb6ADyUooagzzHTFuShj6tBI8hR8AJtNwdWEW-U5JO1g9iHJq9P-xklcy6EiWY8xnjrru-BQ3eQxr1ffxGcXxbNgIzmbNXOd4JvdSZO8yJdklKjHCuTbyXoanfICzGeNUoPOKO8TDoL3ZDlPgQ_Q1MR5Yvj-4k52Tc-wXXVhZlw.49jZqXmuBdfcU6Pt5-dIuvXJR4fLXoL1ILIcgLo8IeM&amp;dib_tag=se&amp;keywords=office%2B365%2Bpersonal&amp;qid=1719171749&amp;sprefix=office%2B365%2Bpersonal%2Caps%2C146&amp;sr=8-3&amp;th=1</t>
  </si>
  <si>
    <t>Staples</t>
  </si>
  <si>
    <t>https://www.staples.com/Office-365-Personal-1-year-subscription-Download/product_1916211</t>
  </si>
  <si>
    <r>
      <rPr>
        <rFont val="Arial"/>
        <b/>
        <color theme="1"/>
        <sz val="10.0"/>
      </rPr>
      <t xml:space="preserve">(a) Se deben presentar tres (3) presupuestos cuando:   
   </t>
    </r>
    <r>
      <rPr>
        <rFont val="Arial"/>
        <b val="0"/>
        <color theme="1"/>
        <sz val="10.0"/>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</si>
  <si>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</si>
  <si>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</si>
  <si>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</si>
  <si>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</si>
  <si>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</si>
  <si>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</si>
  <si>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</si>
  <si>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</si>
  <si>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</si>
  <si>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29COM</t>
  </si>
  <si>
    <t>https://articulo.mercadolibre.com.co/MCO-1243568973-equipo-torre-cpu-intel-dualcore-ssd-240gb-ram-8gb-monitor-22-_JM?variation=#reco_item_pos=5&amp;reco_backend=recomm-platform_v2p-model&amp;reco_backend_type=low_level&amp;reco_client=vip-v2p&amp;reco_id=e3edc01e-8498-4c3f-886d-9ecebe02c09c</t>
  </si>
  <si>
    <t xml:space="preserve">PC DE ESCITORIO PARA EMPRESA </t>
  </si>
  <si>
    <t>PROCESADOR: INTEL N4000 DUAL CORE FRECUENCIA MAXIMA DEL PROCESADOR 2.60GHZ
BOARD (A,V,R, HDMI )
DISCO DURO SOLIDO: 240GB CONEXION SATA
MEMORIA RAM : DDR4 8GB
CAJA &amp; CHASIS: JANUS RD-855
FUENTE 300W REALES
ACCESORIOS : KIT TECLADO Y MOUSE JANUS.
SISTEMA OPERATIVO WINDOWS 10 HOME DIGITAL</t>
  </si>
  <si>
    <t>ASESORYES COMPUTECHNOLOGY</t>
  </si>
  <si>
    <t>https://articulo.mercadolibre.com.co/MCO-1290308929-pc-mesa-intel-celeron-gold-decima-generacion-256gb-8gb-l22-_JM?variation=#reco_item_pos=0&amp;reco_backend=recomm-platform_v2p-model&amp;reco_backend_type=low_level&amp;reco_client=vpp-v2p-pom&amp;reco_id=f4221406-fca6-43ba-8c70-202de3ae716c</t>
  </si>
  <si>
    <t>PC DE ESCFRITORIO PARA EMPRESA</t>
  </si>
  <si>
    <t xml:space="preserve">COMPUTADOR DE ESCRITORIO MARCA JANUS
MONITOR LED JANUS DE 22" PULGADAS FULL HD
PROCESADOR INTEL CELERON G5925/G5905 DUAL CORE
DECIMA GENERACION
3,6 GHz FRECUENCIA BASICA
2 NUCLEOS
2 SUBPROCESOS
4MB CACHE
14NM
Gráficos UHD Intel® 610
BOARD H510M
2 SLOTS MEMORY SOPORTA 64GB
DISCO SOLIDO 256GB SSD
MEMORIA DDR4 8GB
CAJA ATX JANUS RD-175
FUENTE 300W REALES
COMBO TECLADO Y MOUSE JANUS MULTIMEDIA
SE OBSEQUIA MOUSE PAD NEGRO
SISTEMA OPERATIVO WINDOWS 10 VERSION DE PRUEBA POR 30 DÍAS
</t>
  </si>
  <si>
    <t>https://articulo.mercadolibre.com.co/MCO-1430980425-pc-mesa-intel-pentium-gold-decima-generacion-512gb-8gb-l22-_JM#reco_item_pos=1&amp;reco_backend=machinalis-seller-items&amp;reco_backend_type=low_level&amp;reco_client=vip-seller_items-above&amp;reco_id=ff79739f-4803-4691-8f04-41daa824b7f5</t>
  </si>
  <si>
    <t>PC DE ESCRITORIO PARA EMPRESA</t>
  </si>
  <si>
    <t>Intel Pentium Gold Decima Generación 4,1 GHZ (G6405)
2 Núcleos, 4 Hilos, 4MB SMART Cache, 14NM,
Gráficos Intel® UHD Graphics 610,
BOARD H510M, 2 Slots Memory Soporta 64GB,
DISCO Solido 512GB M.2
PCI EXPRESS, MEM.DDR4 8GB,
Caja Janus V200 Blanco
FUENTE 300W Reales,
Sistema Operativo Windows 10 Versión De Prueba Por 30 Días</t>
  </si>
  <si>
    <r>
      <rPr>
        <rFont val="Arial"/>
        <b/>
        <color theme="1"/>
        <sz val="10.0"/>
      </rPr>
      <t xml:space="preserve">(a) Se deben presentar tres (3) presupuestos cuando:   
   </t>
    </r>
    <r>
      <rPr>
        <rFont val="Arial"/>
        <b val="0"/>
        <color theme="1"/>
        <sz val="10.0"/>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</si>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</sst>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
    <numFmt numFmtId="165" formatCode="&quot;$&quot;#,##0.00"/>
    <numFmt numFmtId="166" formatCode="_-[$$-240A]\ * #,##0.00_-;\-[$$-240A]\ * #,##0.00_-;_-[$$-240A]\ * &quot;-&quot;??_-;_-@"/>
    <numFmt numFmtId="167" formatCode="_-&quot;$&quot;\ * #,##0.00_-;\-&quot;$&quot;\ * #,##0.00_-;_-&quot;$&quot;\ * &quot;-&quot;??_-;_-@"/>
  </numFmts>
  <fonts count="31">
    <font>
      <sz val="10.0"/>
      <color rgb="FF000000"/>
      <name val="Arial"/>
      <scheme val="minor"/>
    </font>
    <font>
      <sz val="10.0"/>
      <color theme="1"/>
      <name val="Arial"/>
    </font>
    <font>
      <b/>
      <sz val="12.0"/>
      <color theme="1"/>
      <name val="Arial"/>
    </font>
    <font/>
    <font>
      <b/>
      <sz val="10.0"/>
      <color theme="1"/>
      <name val="Arial"/>
    </font>
    <font>
      <b/>
      <sz val="10.0"/>
      <color theme="1"/>
      <name val="Trebuchet MS"/>
    </font>
    <font>
      <b/>
      <u/>
      <sz val="10.0"/>
      <color theme="1"/>
      <name val="Trebuchet MS"/>
    </font>
    <font>
      <i/>
      <sz val="10.0"/>
      <color theme="1"/>
      <name val="Arial"/>
    </font>
    <font>
      <sz val="10.0"/>
      <color theme="1"/>
      <name val="Trebuchet MS"/>
    </font>
    <font>
      <u/>
      <sz val="10.0"/>
      <color theme="10"/>
      <name val="Arial"/>
    </font>
    <font>
      <u/>
      <sz val="10.0"/>
      <color rgb="FF0000FF"/>
      <name val="Arial"/>
    </font>
    <font>
      <sz val="10.0"/>
      <color rgb="FF000000"/>
      <name val="Trebuchet MS"/>
    </font>
    <font>
      <b/>
      <sz val="9.0"/>
      <color rgb="FF232323"/>
      <name val="Arial"/>
    </font>
    <font>
      <sz val="10.0"/>
      <color theme="1"/>
      <name val="Arial Narrow"/>
    </font>
    <font>
      <u/>
      <sz val="10.0"/>
      <color rgb="FF0000FF"/>
      <name val="Arial"/>
    </font>
    <font>
      <sz val="10.0"/>
      <color rgb="FF000000"/>
      <name val="Proxima Nova"/>
    </font>
    <font>
      <u/>
      <sz val="10.0"/>
      <color rgb="FF0000FF"/>
      <name val="Arial"/>
    </font>
    <font>
      <u/>
      <sz val="10.0"/>
      <color rgb="FF0000FF"/>
      <name val="Arial"/>
    </font>
    <font>
      <u/>
      <sz val="10.0"/>
      <color rgb="FF0000FF"/>
      <name val="Arial"/>
    </font>
    <font>
      <u/>
      <sz val="10.0"/>
      <color theme="1"/>
      <name val="Trebuchet MS"/>
    </font>
    <font>
      <u/>
      <sz val="10.0"/>
      <color theme="10"/>
      <name val="Arial"/>
    </font>
    <font>
      <sz val="10.0"/>
      <color rgb="FF444444"/>
      <name val="Arial"/>
    </font>
    <font>
      <u/>
      <sz val="10.0"/>
      <color theme="10"/>
      <name val="Arial"/>
    </font>
    <font>
      <sz val="10.0"/>
      <color theme="1"/>
      <name val="Inherit"/>
    </font>
    <font>
      <sz val="10.0"/>
      <color rgb="FF000000"/>
      <name val="Inconsolata"/>
    </font>
    <font>
      <u/>
      <sz val="10.0"/>
      <color theme="10"/>
      <name val="Arial"/>
    </font>
    <font>
      <u/>
      <sz val="10.0"/>
      <color theme="10"/>
      <name val="Arial"/>
    </font>
    <font>
      <u/>
      <sz val="10.0"/>
      <color rgb="FF0000FF"/>
      <name val="Trebuchet MS"/>
    </font>
    <font>
      <u/>
      <sz val="10.0"/>
      <color rgb="FF0000FF"/>
      <name val="Arial"/>
    </font>
    <font>
      <u/>
      <sz val="10.0"/>
      <color rgb="FF0000FF"/>
      <name val="Trebuchet MS"/>
    </font>
    <font>
      <u/>
      <sz val="10.0"/>
      <color rgb="FF0000FF"/>
      <name val="Trebuchet MS"/>
    </font>
  </fonts>
  <fills count="7">
    <fill>
      <patternFill patternType="none"/>
    </fill>
    <fill>
      <patternFill patternType="lightGray"/>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bottom style="thin">
        <color rgb="FF000000"/>
      </bottom>
    </border>
    <border>
      <bottom style="thin">
        <color rgb="FF000000"/>
      </bottom>
    </border>
    <border>
      <left/>
      <right/>
      <top/>
      <bottom/>
    </border>
    <border>
      <left/>
      <right/>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3" fontId="4" numFmtId="0" xfId="0" applyAlignment="1" applyBorder="1" applyFill="1" applyFont="1">
      <alignment horizontal="center" shrinkToFit="0" vertical="center" wrapText="1"/>
    </xf>
    <xf borderId="4" fillId="0" fontId="5" numFmtId="0" xfId="0" applyAlignment="1" applyBorder="1" applyFont="1">
      <alignment horizontal="center" shrinkToFit="0" vertical="center" wrapText="1"/>
    </xf>
    <xf borderId="4" fillId="4" fontId="6" numFmtId="0" xfId="0" applyAlignment="1" applyBorder="1" applyFill="1" applyFont="1">
      <alignment horizontal="center" shrinkToFit="0" vertical="center" wrapText="1"/>
    </xf>
    <xf borderId="5" fillId="5" fontId="4" numFmtId="0" xfId="0" applyAlignment="1" applyBorder="1" applyFill="1" applyFont="1">
      <alignment horizontal="center" shrinkToFit="0" vertical="center" wrapText="1"/>
    </xf>
    <xf borderId="4" fillId="2" fontId="5" numFmtId="0" xfId="0" applyAlignment="1" applyBorder="1" applyFont="1">
      <alignment horizontal="center" shrinkToFit="0" vertical="center" wrapText="1"/>
    </xf>
    <xf borderId="0" fillId="0" fontId="7" numFmtId="0" xfId="0" applyAlignment="1" applyFont="1">
      <alignment horizontal="center" vertical="center"/>
    </xf>
    <xf borderId="4" fillId="3" fontId="4" numFmtId="0" xfId="0" applyAlignment="1" applyBorder="1" applyFont="1">
      <alignment horizontal="center" vertical="center"/>
    </xf>
    <xf borderId="4" fillId="0" fontId="8" numFmtId="0" xfId="0" applyAlignment="1" applyBorder="1" applyFont="1">
      <alignment horizontal="center" shrinkToFit="0" vertical="top" wrapText="1"/>
    </xf>
    <xf borderId="4" fillId="0" fontId="9" numFmtId="0" xfId="0" applyAlignment="1" applyBorder="1" applyFont="1">
      <alignment horizontal="center" shrinkToFit="0" vertical="top" wrapText="1"/>
    </xf>
    <xf borderId="4" fillId="0" fontId="8" numFmtId="164" xfId="0" applyAlignment="1" applyBorder="1" applyFont="1" applyNumberFormat="1">
      <alignment horizontal="center" shrinkToFit="0" vertical="top" wrapText="1"/>
    </xf>
    <xf borderId="4" fillId="0" fontId="10" numFmtId="0" xfId="0" applyAlignment="1" applyBorder="1" applyFont="1">
      <alignment horizontal="left" shrinkToFit="0" vertical="top" wrapText="1"/>
    </xf>
    <xf borderId="4" fillId="0" fontId="8" numFmtId="0" xfId="0" applyAlignment="1" applyBorder="1" applyFont="1">
      <alignment horizontal="left" shrinkToFit="0" vertical="top" wrapText="1"/>
    </xf>
    <xf borderId="4" fillId="6" fontId="11" numFmtId="164" xfId="0" applyAlignment="1" applyBorder="1" applyFill="1" applyFont="1" applyNumberFormat="1">
      <alignment horizontal="center"/>
    </xf>
    <xf borderId="4" fillId="6" fontId="12" numFmtId="0" xfId="0" applyAlignment="1" applyBorder="1" applyFont="1">
      <alignment shrinkToFit="0" wrapText="1"/>
    </xf>
    <xf borderId="4" fillId="0" fontId="1" numFmtId="0" xfId="0" applyBorder="1" applyFont="1"/>
    <xf borderId="1" fillId="0" fontId="4" numFmtId="0" xfId="0" applyAlignment="1" applyBorder="1" applyFont="1">
      <alignment shrinkToFit="0" wrapText="1"/>
    </xf>
    <xf borderId="1" fillId="0" fontId="4" numFmtId="0" xfId="0" applyAlignment="1" applyBorder="1" applyFont="1">
      <alignment horizontal="left" shrinkToFit="0" vertical="center" wrapText="1"/>
    </xf>
    <xf borderId="0" fillId="0" fontId="13" numFmtId="0" xfId="0" applyAlignment="1" applyFont="1">
      <alignment horizontal="center" shrinkToFit="0" vertical="center" wrapText="1"/>
    </xf>
    <xf borderId="6" fillId="0" fontId="5" numFmtId="0" xfId="0" applyAlignment="1" applyBorder="1" applyFont="1">
      <alignment horizontal="center" shrinkToFit="0" vertical="center" wrapText="1"/>
    </xf>
    <xf borderId="1" fillId="0" fontId="14" numFmtId="0" xfId="0" applyAlignment="1" applyBorder="1" applyFont="1">
      <alignment horizontal="center" shrinkToFit="0" vertical="top" wrapText="1"/>
    </xf>
    <xf borderId="4" fillId="6" fontId="15" numFmtId="0" xfId="0" applyAlignment="1" applyBorder="1" applyFont="1">
      <alignment shrinkToFit="0" wrapText="1"/>
    </xf>
    <xf borderId="3" fillId="0" fontId="8" numFmtId="164" xfId="0" applyAlignment="1" applyBorder="1" applyFont="1" applyNumberFormat="1">
      <alignment horizontal="center" shrinkToFit="0" vertical="top" wrapText="1"/>
    </xf>
    <xf borderId="4" fillId="0" fontId="16" numFmtId="0" xfId="0" applyAlignment="1" applyBorder="1" applyFont="1">
      <alignment horizontal="left" readingOrder="0" shrinkToFit="0" vertical="top" wrapText="1"/>
    </xf>
    <xf borderId="7" fillId="6" fontId="15" numFmtId="0" xfId="0" applyAlignment="1" applyBorder="1" applyFont="1">
      <alignment shrinkToFit="0" wrapText="1"/>
    </xf>
    <xf borderId="0" fillId="0" fontId="17" numFmtId="0" xfId="0" applyFont="1"/>
    <xf borderId="4" fillId="0" fontId="18" numFmtId="0" xfId="0" applyAlignment="1" applyBorder="1" applyFont="1">
      <alignment horizontal="center" shrinkToFit="0" vertical="top" wrapText="1"/>
    </xf>
    <xf borderId="4" fillId="0" fontId="19" numFmtId="164" xfId="0" applyAlignment="1" applyBorder="1" applyFont="1" applyNumberFormat="1">
      <alignment horizontal="center" shrinkToFit="0" vertical="top" wrapText="1"/>
    </xf>
    <xf borderId="4" fillId="6" fontId="20" numFmtId="0" xfId="0" applyAlignment="1" applyBorder="1" applyFont="1">
      <alignment horizontal="left"/>
    </xf>
    <xf borderId="4" fillId="6" fontId="15" numFmtId="0" xfId="0" applyBorder="1" applyFont="1"/>
    <xf borderId="4" fillId="6" fontId="11" numFmtId="165" xfId="0" applyAlignment="1" applyBorder="1" applyFont="1" applyNumberFormat="1">
      <alignment horizontal="center"/>
    </xf>
    <xf borderId="4" fillId="0" fontId="8" numFmtId="2" xfId="0" applyAlignment="1" applyBorder="1" applyFont="1" applyNumberFormat="1">
      <alignment horizontal="center" shrinkToFit="0" vertical="top" wrapText="1"/>
    </xf>
    <xf borderId="4" fillId="0" fontId="8" numFmtId="165" xfId="0" applyAlignment="1" applyBorder="1" applyFont="1" applyNumberFormat="1">
      <alignment horizontal="center" shrinkToFit="0" vertical="top" wrapText="1"/>
    </xf>
    <xf borderId="4" fillId="6" fontId="21" numFmtId="0" xfId="0" applyAlignment="1" applyBorder="1" applyFont="1">
      <alignment horizontal="left" shrinkToFit="0" wrapText="1"/>
    </xf>
    <xf borderId="4" fillId="0" fontId="22" numFmtId="0" xfId="0" applyAlignment="1" applyBorder="1" applyFont="1">
      <alignment horizontal="left" shrinkToFit="0" vertical="top" wrapText="1"/>
    </xf>
    <xf borderId="4" fillId="0" fontId="23" numFmtId="0" xfId="0" applyAlignment="1" applyBorder="1" applyFont="1">
      <alignment shrinkToFit="0" wrapText="1"/>
    </xf>
    <xf borderId="4" fillId="0" fontId="8" numFmtId="166" xfId="0" applyAlignment="1" applyBorder="1" applyFont="1" applyNumberFormat="1">
      <alignment horizontal="center" shrinkToFit="0" vertical="top" wrapText="1"/>
    </xf>
    <xf borderId="8" fillId="0" fontId="1" numFmtId="166" xfId="0" applyAlignment="1" applyBorder="1" applyFont="1" applyNumberFormat="1">
      <alignment horizontal="center" vertical="top"/>
    </xf>
    <xf borderId="4" fillId="0" fontId="8" numFmtId="167" xfId="0" applyAlignment="1" applyBorder="1" applyFont="1" applyNumberFormat="1">
      <alignment horizontal="center" shrinkToFit="0" vertical="top" wrapText="1"/>
    </xf>
    <xf borderId="9" fillId="6" fontId="24" numFmtId="167" xfId="0" applyAlignment="1" applyBorder="1" applyFont="1" applyNumberFormat="1">
      <alignment horizontal="center" vertical="top"/>
    </xf>
    <xf borderId="0" fillId="0" fontId="25" numFmtId="0" xfId="0" applyFont="1"/>
    <xf borderId="9" fillId="6" fontId="11" numFmtId="0" xfId="0" applyAlignment="1" applyBorder="1" applyFont="1">
      <alignment horizontal="center" vertical="center"/>
    </xf>
    <xf borderId="4" fillId="0" fontId="26" numFmtId="0" xfId="0" applyAlignment="1" applyBorder="1" applyFont="1">
      <alignment horizontal="left" shrinkToFit="0" vertical="center" wrapText="1"/>
    </xf>
    <xf borderId="4" fillId="0" fontId="8" numFmtId="0" xfId="0" applyAlignment="1" applyBorder="1" applyFont="1">
      <alignment horizontal="center" shrinkToFit="0" vertical="center" wrapText="1"/>
    </xf>
    <xf borderId="4" fillId="0" fontId="27" numFmtId="0" xfId="0" applyAlignment="1" applyBorder="1" applyFont="1">
      <alignment horizontal="center" shrinkToFit="0" vertical="top" wrapText="1"/>
    </xf>
    <xf borderId="4" fillId="0" fontId="8" numFmtId="165" xfId="0" applyAlignment="1" applyBorder="1" applyFont="1" applyNumberFormat="1">
      <alignment horizontal="center" shrinkToFit="0" vertical="center" wrapText="1"/>
    </xf>
    <xf borderId="4" fillId="0" fontId="28" numFmtId="0" xfId="0" applyAlignment="1" applyBorder="1" applyFont="1">
      <alignment horizontal="center" shrinkToFit="0" vertical="center" wrapText="1"/>
    </xf>
    <xf borderId="4" fillId="0" fontId="29" numFmtId="0" xfId="0" applyAlignment="1" applyBorder="1" applyFont="1">
      <alignment horizontal="left" shrinkToFit="0" vertical="top" wrapText="1"/>
    </xf>
    <xf borderId="10" fillId="6" fontId="11" numFmtId="165" xfId="0" applyAlignment="1" applyBorder="1" applyFont="1" applyNumberFormat="1">
      <alignment horizontal="center" vertical="center"/>
    </xf>
    <xf borderId="4" fillId="0" fontId="30"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7"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es/Lenovo-ThinkSystem-Servidor-Silver-Graphics/dp/B084BYZNWX/ref=sr_1_6?__mk_es_US=%C3%85M%C3%85%C5%BD%C3%95%C3%91&amp;crid=3FUWTACY92XEZ&amp;dib=eyJ2IjoiMSJ9.skq5OxjSwdTeHowUFmzk6CgWhmvmLgIKdgb1sU83q6sCJaVPIcIcczV5-knAUBbhVRBzG8V_pDtRcgRv5IgpCNHzJ2jDmMukgrBi6bWbldfV5c3MQAbHTiVNMkPBtlX_iZVIev9GHdTZkR-AWwDj11We6mduRaliYzoHHmyd4U0.24BXg8eiG38bMv-DcR6ba1LkavfirlDoRNKgbNK9eLg&amp;dib_tag=se&amp;keywords=servidor%2Blenovo%2Bst%2B550&amp;qid=1713903422&amp;sprefix=servidor%2Blenovo%2Bst%2B55%2Caps%2C324&amp;sr=8-6&amp;th=1" TargetMode="External"/><Relationship Id="rId2" Type="http://schemas.openxmlformats.org/officeDocument/2006/relationships/hyperlink" Target="https://www.mayoristatecnologico.com.co/tecnologia/computadores/servidores/lenovo-server-st550-4210r-7x10100ula/?srsltid=AfmBOooJr89w4zvUlXxikGHPRv8IOiKM5vRgnaXmxddhR0DfSRoHaC7ax7k" TargetMode="External"/><Relationship Id="rId3" Type="http://schemas.openxmlformats.org/officeDocument/2006/relationships/hyperlink" Target="https://servidoresalmacenamientoredes.com/home/280-servidor-lenovo-en-torre-st550.htm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pcgamermedellin.com/tienda/chasis-gamer-gamemax-asgard-g516/" TargetMode="External"/><Relationship Id="rId2" Type="http://schemas.openxmlformats.org/officeDocument/2006/relationships/hyperlink" Target="https://articulo.mercadolibre.com.co/MCO-598811149-chasis-gamemax-asgard-g516-gabinete-gaming-mid-atx-tower-_JM" TargetMode="External"/><Relationship Id="rId3" Type="http://schemas.openxmlformats.org/officeDocument/2006/relationships/hyperlink" Target="https://www.falabella.com/falabella-cl/product/112631809/Gabinete-Gamer-Gamemax-Asgard-RGB-ATX/112631810"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tiendagamermedellin.co/%E2%9C%94-rtx-4060-ti-dual-oc-16g-asus" TargetMode="External"/><Relationship Id="rId2" Type="http://schemas.openxmlformats.org/officeDocument/2006/relationships/hyperlink" Target="https://www.enjoyvideogames.com.co/MCO-1861667504-tarjeta-de-video-asus-dual-geforce-rtx-4060-ti-16gb-oc-_JM" TargetMode="External"/><Relationship Id="rId3" Type="http://schemas.openxmlformats.org/officeDocument/2006/relationships/hyperlink" Target="https://www.amazon.com/-/es/GeForce-DisplayPort-ranuras-ventilador-tecnolog%C3%ADa/dp/B0CC3M3RXY?th=1"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mercadolibre.com.co/fuente-de-poder-gigabyte-ud750gm-750w-gold-modular/p/MCO22661004?pdp_filters=category:MCO9913"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mercadolibre.com.co/monitor-gamer-viewsonic-omni-vx2418-p-mhd-led-24-negro-100v240v/p/MCO19802214?pdp_filters=item_id:MCO2110303748" TargetMode="External"/><Relationship Id="rId2" Type="http://schemas.openxmlformats.org/officeDocument/2006/relationships/hyperlink" Target="https://www.ocompra.com/colombia/item/monitor-gamer-viewsonic-omni-vx2418-p-mhd-led-24-negro-100v-240v-1836684002/" TargetMode="External"/><Relationship Id="rId3" Type="http://schemas.openxmlformats.org/officeDocument/2006/relationships/hyperlink" Target="https://mymsystech.com.co/equipos-y-monitores/4755-monitor-gaming-viewsonic-vx2418-p-mhd-24full-hd-1080p.html"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amazon.com/Firewalla-seguridad-cibern%C3%A9tica-pirater%C3%ADa-inteligente/dp/B0BYMN4YZ3/ref=sr_1_1_sspa?crid=2SI2SSEENS6K5&amp;dib=eyJ2IjoiMSJ9.mi7DwW3wvkoyvYKjLPvD1jfbGywUgcg8ifZESAGAjSB5vPyyRDuYgciMND7LHpM2pRJCqshgMDpjvFnCmlCY3y2SMZBYrIAkTHwD8Hg67Ne9wwEmyGAtIzoxZQKvKQCDKVPTCStf7nMGhAW7PZ8vR6CR1i3s7-VWd32Okd6EWwbeLOQzDSuQU-6LBukv0XpqJpotI6qzeI7h1NPMb_Ttz_Rn3rSzfpwX7C7lk5cL4xM.k-Z_xbRC6dBgFXO9w9r6lnL7xZxpcoLRy66mBhmFXSU&amp;dib_tag=se&amp;keywords=firewall&amp;qid=1713914652&amp;sprefix=firewa%2Caps%2C247&amp;sr=8-1-spons&amp;sp_csd=d2lkZ2V0TmFtZT1zcF9hdGY&amp;th=1" TargetMode="External"/><Relationship Id="rId2" Type="http://schemas.openxmlformats.org/officeDocument/2006/relationships/hyperlink" Target="https://articulo.mercadolibre.com.co/MCO-2211919496-firewall-fortinet-fortigate-40f-_JM" TargetMode="External"/><Relationship Id="rId3" Type="http://schemas.openxmlformats.org/officeDocument/2006/relationships/hyperlink" Target="https://www.amazon.es/HUNSN-Firewall-Appliance-Mikrotik-OPNsense/dp/B0CG19WP1S/ref=sr_1_10?dib=eyJ2IjoiMSJ9.GJQfCz8aMmau9iybeJzsR6WD7quJ8gkm_YedCTpbIAqTgHmjauzccSUg3KNkRMyVic4jnSJG72SITng_wA72B3fdHpvbTy4HRYGBXpLRwDZr5CNPQoN_Fv3YDoW11eMO7UGBjFMq99hrK8aYSdgjsmY30Qkrb0o3d0LzL6A9V9FpSD3p5FZmx7y-QgFe6eBmQHenqN7AUJHUM2Vkdv2ZdKj0XdjTsFdVL78PQQNTULSuMoGOAyyWDySyvepcaEMsNMoIYqNfZTGJtjExOw2xFqLoaQO3sRNWv71_7i4DgkY.TCJd7RvrLCfsnlPuTRGTBNePIt1Kw6ZgkA_Q5-HB8p8&amp;dib_tag=se&amp;keywords=Firewall&amp;qid=1713914810&amp;sr=8-10"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mercadolibre.com.co/kit-de-teclado-y-mouse-onikuma-g21-cw902-membrana-negro-retroiluminado/p/MCO21401936?pdp_filters=item_id:MCO2330644010" TargetMode="External"/><Relationship Id="rId2" Type="http://schemas.openxmlformats.org/officeDocument/2006/relationships/hyperlink" Target="https://www.falabella.com.co/falabella-co/product/128459887/Kit-de-Teclado-y-Mouse-Onikuma-G21-y-CW902-Negro-Retroiluminado/128459888" TargetMode="External"/><Relationship Id="rId3" Type="http://schemas.openxmlformats.org/officeDocument/2006/relationships/hyperlink" Target="https://www.ramtek.com.co/producto/combo-teclado-y-mouse-gaming-ref-g21-cw902-onikuma/"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microsoft.com/es-es/d/cal-de-windows-server-2022-standard/dg7gmgf0d6m5" TargetMode="External"/><Relationship Id="rId2" Type="http://schemas.openxmlformats.org/officeDocument/2006/relationships/hyperlink" Target="https://www.wiresoft.es/microsoft-windows-server-2022-standard-16-core?number=SW10459" TargetMode="External"/><Relationship Id="rId3" Type="http://schemas.openxmlformats.org/officeDocument/2006/relationships/hyperlink" Target="https://www.servermonkey.com/default/software/microsoft.html"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microsoft.com/es-co/d/windows-11-pro/dg7gmgf0d8h4?rtc=1" TargetMode="External"/><Relationship Id="rId2" Type="http://schemas.openxmlformats.org/officeDocument/2006/relationships/hyperlink" Target="https://www.g2a.com/es/microsoft-windows-10-pro-microsoft-key-global-i10000083916004" TargetMode="External"/><Relationship Id="rId3" Type="http://schemas.openxmlformats.org/officeDocument/2006/relationships/hyperlink" Target="https://www.gamivo.com/es/cart"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marketplace.visualstudio.com/items?itemName=ms.vs-enterprise-monthly" TargetMode="External"/><Relationship Id="rId2" Type="http://schemas.openxmlformats.org/officeDocument/2006/relationships/hyperlink" Target="https://www.wiresoft.es/microsoft-visual-studio-2022-professional" TargetMode="External"/><Relationship Id="rId3" Type="http://schemas.openxmlformats.org/officeDocument/2006/relationships/hyperlink" Target="https://www.ebay.com/itm/405025355366?epid=136780673&amp;itmmeta=01J0HQ1PVT2H0MTD21P46JPEQ7&amp;hash=item5e4d647666:g:1O0AAOSwvCVmZJ2P&amp;itmprp=enc%3AAQAJAAAA0MFUEK5IJtEMOaVt%2FEKzqoJ3vfaOfzZNvEsucfYsEPfCcZWfz4pTA%2BoZ4FpCHYKW752flC64qbaY8UvzH%2FGrlFBOiQ81bSSDJ3lcKEz6AJlISb%2FuQdBeTelAUAiT8tnnxRI2%2F821cR7PDMKzuiDNbrooOEZ7yUzcyXHXmB69TH%2B8T2srJsuvj%2FqSd7pG4FpL%2BReERN%2FUV5YTQGn6sm%2Bj8QE34u0jYhAA9eyZzIwyqcOz%2F71Y3W6%2FL6ABbTKKeNn3dYhrHXyNQXwvaTBS0QJ1gv0%3D%7Ctkp%3ABk9SR4DuhreEZA"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github.com/features/copilot" TargetMode="External"/><Relationship Id="rId2" Type="http://schemas.openxmlformats.org/officeDocument/2006/relationships/hyperlink" Target="https://visualstudio.microsoft.com/es/github-copilot/" TargetMode="External"/><Relationship Id="rId3"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microsoft.com/es-co/microsoft-365/buy/compare-all-microsoft-365-products?icid=MSCOM_QL_M365&amp;culture=es-co&amp;country=co" TargetMode="External"/><Relationship Id="rId2" Type="http://schemas.openxmlformats.org/officeDocument/2006/relationships/hyperlink" Target="https://www.amazon.com/-/es/Microsoft-Suscripci%C3%B3n-Aplicaciones-Almacenamiento-activaci%C3%B3n/dp/B07F3TQ6DQ/ref=sr_1_3?__mk_es_US=%C3%85M%C3%85%C5%BD%C3%95%C3%91&amp;crid=EPRJRZWBQQHJ&amp;dib=eyJ2IjoiMSJ9.d2JuvvvvEw-ajE54ssJo0kBkKloyERkBN4H6WE5B4BNOtTx1bFDOebWjEEda5RY9eb6ADyUooagzzHTFuShj6tBI8hR8AJtNwdWEW-U5JO1g9iHJq9P-xklcy6EiWY8xnjrru-BQ3eQxr1ffxGcXxbNgIzmbNXOd4JvdSZO8yJdklKjHCuTbyXoanfICzGeNUoPOKO8TDoL3ZDlPgQ_Q1MR5Yvj-4k52Tc-wXXVhZlw.49jZqXmuBdfcU6Pt5-dIuvXJR4fLXoL1ILIcgLo8IeM&amp;dib_tag=se&amp;keywords=office%2B365%2Bpersonal&amp;qid=1719171749&amp;sprefix=office%2B365%2Bpersonal%2Caps%2C146&amp;sr=8-3&amp;th=1" TargetMode="External"/><Relationship Id="rId3" Type="http://schemas.openxmlformats.org/officeDocument/2006/relationships/hyperlink" Target="https://www.staples.com/Office-365-Personal-1-year-subscription-Download/product_1916211" TargetMode="External"/><Relationship Id="rId4"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articulo.mercadolibre.com.co/MCO-1243568973-equipo-torre-cpu-intel-dualcore-ssd-240gb-ram-8gb-monitor-22-_JM?variation=" TargetMode="External"/><Relationship Id="rId2" Type="http://schemas.openxmlformats.org/officeDocument/2006/relationships/hyperlink" Target="https://articulo.mercadolibre.com.co/MCO-1290308929-pc-mesa-intel-celeron-gold-decima-generacion-256gb-8gb-l22-_JM?variation=" TargetMode="External"/><Relationship Id="rId3" Type="http://schemas.openxmlformats.org/officeDocument/2006/relationships/hyperlink" Target="https://articulo.mercadolibre.com.co/MCO-1430980425-pc-mesa-intel-pentium-gold-decima-generacion-512gb-8gb-l22-_JM" TargetMode="External"/><Relationship Id="rId4"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rticulo.mercadolibre.com.co/MCO-1351378203-combo-teclado-y-mouse-bluetoothbolt-logitech-mk370-business-_JM" TargetMode="External"/><Relationship Id="rId2" Type="http://schemas.openxmlformats.org/officeDocument/2006/relationships/hyperlink" Target="mailto:proveel@gmail.com" TargetMode="External"/><Relationship Id="rId3" Type="http://schemas.openxmlformats.org/officeDocument/2006/relationships/hyperlink" Target="https://articulo.mercadolibre.com.co/MCO-1389562557-combo-logitech-teclado-mouse-inalambrico-mk370-_JM"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dongee.com/hosting-dominio/colombia/" TargetMode="External"/><Relationship Id="rId2" Type="http://schemas.openxmlformats.org/officeDocument/2006/relationships/hyperlink" Target="https://www.hostinger.co/comprar-dominio?utm_campaign=Generic-Domains%7CNT:Se%7CLO:CO&amp;utm_medium=ppc&amp;gad_source=1&amp;gclid=CjwKCAjwvIWzBhAlEiwAHHWgvf_f_6XNBRUualJkQ5kARahyoH26DVgNwZX0U9MbVJ-UYchscYVb7hoC-egQAvD_BwE" TargetMode="External"/><Relationship Id="rId3" Type="http://schemas.openxmlformats.org/officeDocument/2006/relationships/hyperlink" Target="https://conexcol.net.co/hosting/"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mercadolibre.com.co/koorui-monitor-de-juegos-qhd-de-27-pulgadas-144-hz-va-1-m-color-black/p/MCO27071636?pdp_filters=category:MCO1656" TargetMode="External"/><Relationship Id="rId2" Type="http://schemas.openxmlformats.org/officeDocument/2006/relationships/hyperlink" Target="https://www.amazon.es/KOORUI-Monitor-Pulgadas-Inclinable-Cuidado/dp/B0C4DV5D1F/ref=sr_1_1_sspa?__mk_es_ES=%C3%85M%C3%85%C5%BD%C3%95%C3%91&amp;crid=1G0ZUGTPS3I14&amp;dib=eyJ2IjoiMSJ9.rkKHKs4Aq4p-hhYEoiGb5SXuCzbh9nOVGWOtGlWB6eabp7KOXfgVyj8dw7wRmeXd772IlyOf1-kN951TXKXmLC9Xrx1TIFWCo5_Q1uEnKXFaMj5nriInNQ0gq6PKTIQqg1r3eBDQJ-MG50wRG-IFLAKpv9TbReQHjXvQ2rqzLKGeXUZSONaMcFLOXZLvZcs0q4q7fp41cc7_b3Ol9r2BDWlIWdoG2IzFKJRWUOkHjHHSl5_LnxG1ZPSySvDPHkFa5luXVLs25W96Jok8U1T5otoTGoIRIwnfwCEOOprSvWE.e4LeR-Lg-RCzrvQBmlewZ6rQIBto5UoDy8rbnR1qI5g&amp;dib_tag=se&amp;keywords=monitor+de+27+pulgadas&amp;qid=1713906820&amp;s=computers&amp;sprefix=monitor+de+27+pulgadas%2Ccomputers%2C276&amp;sr=1-1-spons&amp;sp_csd=d2lkZ2V0TmFtZT1zcF9hdGY&amp;psc=1" TargetMode="External"/><Relationship Id="rId3" Type="http://schemas.openxmlformats.org/officeDocument/2006/relationships/hyperlink" Target="https://www.chollometro.com/ofertas/koorui-monitor-gaming-27-pulgadas-qhd-144hz-1274159"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tiendagamermedellin.co/b650m-tuf-plus-gaming-wifi-asus-amd-ryzen-am5" TargetMode="External"/><Relationship Id="rId2" Type="http://schemas.openxmlformats.org/officeDocument/2006/relationships/hyperlink" Target="https://articulo.mercadolibre.com.co/MCO-1335606651-asus-tuf-gaming-b650-plus-wifi-socket-am5-lga-1718-ryzen-7-_JM" TargetMode="External"/><Relationship Id="rId3" Type="http://schemas.openxmlformats.org/officeDocument/2006/relationships/hyperlink" Target="https://cometware.com/asus-b650-plus-tuf-wifi-bt-am5-atx-board.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amazon.com/-/es/AMD-Ryzen-5700G-Procesador-desbloqueado/dp/B091J3NYVF?th=1" TargetMode="External"/><Relationship Id="rId2" Type="http://schemas.openxmlformats.org/officeDocument/2006/relationships/hyperlink" Target="https://www.mercadolibre.com.co/procesador-amd-ryzen-7-5700g-100-100000263box-de-8-nucleos-y-46ghz-de-frecuencia-con-grafica-integrada/p/MCO18441624?pdp_filters=category:MCO1648" TargetMode="External"/><Relationship Id="rId3" Type="http://schemas.openxmlformats.org/officeDocument/2006/relationships/hyperlink" Target="https://tauretcomputadores.com/product/procesador-amd-ryzen-7-5700g-am4-3-8ghz-4-6ghz-fan-video"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amazon.com/CORSAIR-VENGEANCE-6400MHz-Compatible-Computer/dp/B0BPL82FD9?th=1" TargetMode="External"/><Relationship Id="rId2" Type="http://schemas.openxmlformats.org/officeDocument/2006/relationships/hyperlink" Target="https://www.corsair.com/es/es/p/memory/cmh32gx5m2x6400c38/vengeance-rgb-32gb-2x16gb-ddr5-dram-6400mhz-c38-memory-kit-black-cmh32gx5m2x6400c38" TargetMode="External"/><Relationship Id="rId3" Type="http://schemas.openxmlformats.org/officeDocument/2006/relationships/hyperlink" Target="https://colombia.yaxa.co/products/corsair-vengeance-rgb-ddr5-ram-32-gb-2-x-16-gb-6000-mhz-cl36-intel-xmp-icue-memoria-de-computadora-compatible-negro-cmh32gx5m2e6000c36k/"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t="s">
        <v>0</v>
      </c>
    </row>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4</v>
      </c>
      <c r="C7" s="7" t="s">
        <v>5</v>
      </c>
      <c r="D7" s="7" t="s">
        <v>6</v>
      </c>
      <c r="E7" s="7" t="s">
        <v>7</v>
      </c>
      <c r="F7" s="8" t="s">
        <v>8</v>
      </c>
      <c r="G7" s="9" t="s">
        <v>9</v>
      </c>
      <c r="H7" s="10" t="s">
        <v>10</v>
      </c>
      <c r="I7" s="7" t="s">
        <v>11</v>
      </c>
      <c r="J7" s="7" t="s">
        <v>12</v>
      </c>
      <c r="K7" s="11"/>
      <c r="L7" s="11"/>
      <c r="M7" s="11"/>
      <c r="N7" s="11"/>
      <c r="O7" s="11"/>
      <c r="P7" s="11"/>
      <c r="Q7" s="11"/>
      <c r="R7" s="11"/>
      <c r="S7" s="11"/>
      <c r="T7" s="11"/>
      <c r="U7" s="11"/>
      <c r="V7" s="11"/>
      <c r="W7" s="11"/>
      <c r="X7" s="11"/>
      <c r="Y7" s="11"/>
      <c r="Z7" s="11"/>
    </row>
    <row r="8" ht="50.25" customHeight="1">
      <c r="A8" s="12" t="s">
        <v>13</v>
      </c>
      <c r="B8" s="13" t="s">
        <v>14</v>
      </c>
      <c r="C8" s="14" t="s">
        <v>15</v>
      </c>
      <c r="D8" s="13" t="s">
        <v>16</v>
      </c>
      <c r="E8" s="15">
        <v>5122.0</v>
      </c>
      <c r="F8" s="15">
        <v>0.0</v>
      </c>
      <c r="G8" s="15">
        <f t="shared" ref="G8:G10" si="1">E8+F8</f>
        <v>5122</v>
      </c>
      <c r="H8" s="15">
        <f>E8*3900</f>
        <v>19975800</v>
      </c>
      <c r="I8" s="13" t="s">
        <v>17</v>
      </c>
      <c r="J8" s="13" t="s">
        <v>18</v>
      </c>
    </row>
    <row r="9" ht="50.25" customHeight="1">
      <c r="A9" s="12" t="s">
        <v>19</v>
      </c>
      <c r="B9" s="13" t="s">
        <v>20</v>
      </c>
      <c r="C9" s="16" t="s">
        <v>21</v>
      </c>
      <c r="D9" s="17" t="s">
        <v>22</v>
      </c>
      <c r="E9" s="18">
        <v>3095.0</v>
      </c>
      <c r="F9" s="15">
        <f>E9*19%</f>
        <v>588.05</v>
      </c>
      <c r="G9" s="15">
        <f t="shared" si="1"/>
        <v>3683.05</v>
      </c>
      <c r="H9" s="15">
        <f>G9*3888</f>
        <v>14319698.4</v>
      </c>
      <c r="I9" s="17" t="s">
        <v>17</v>
      </c>
      <c r="J9" s="17" t="s">
        <v>23</v>
      </c>
    </row>
    <row r="10" ht="50.25" customHeight="1">
      <c r="A10" s="12" t="s">
        <v>24</v>
      </c>
      <c r="B10" s="13" t="s">
        <v>25</v>
      </c>
      <c r="C10" s="16" t="s">
        <v>26</v>
      </c>
      <c r="D10" s="19" t="s">
        <v>27</v>
      </c>
      <c r="E10" s="18">
        <v>1.7774888E7</v>
      </c>
      <c r="F10" s="15">
        <v>0.0</v>
      </c>
      <c r="G10" s="15">
        <f t="shared" si="1"/>
        <v>17774888</v>
      </c>
      <c r="H10" s="15">
        <f>E10</f>
        <v>17774888</v>
      </c>
      <c r="I10" s="17" t="s">
        <v>28</v>
      </c>
      <c r="J10" s="17" t="s">
        <v>29</v>
      </c>
    </row>
    <row r="11" ht="15.0" hidden="1" customHeight="1">
      <c r="A11" s="20"/>
      <c r="B11" s="17"/>
      <c r="C11" s="17"/>
      <c r="D11" s="17"/>
      <c r="E11" s="17"/>
      <c r="F11" s="17"/>
      <c r="G11" s="17"/>
      <c r="H11" s="17"/>
      <c r="I11" s="17"/>
      <c r="J11" s="17"/>
    </row>
    <row r="12" ht="12.75" customHeight="1"/>
    <row r="13" ht="138.75" customHeight="1">
      <c r="A13" s="21" t="s">
        <v>30</v>
      </c>
      <c r="B13" s="4"/>
      <c r="C13" s="4"/>
      <c r="D13" s="4"/>
      <c r="E13" s="4"/>
      <c r="F13" s="4"/>
      <c r="G13" s="4"/>
      <c r="H13" s="4"/>
      <c r="I13" s="4"/>
      <c r="J13" s="5"/>
    </row>
    <row r="14" ht="12.75" customHeight="1"/>
    <row r="15" ht="75.0" customHeight="1">
      <c r="A15" s="22" t="s">
        <v>31</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153</v>
      </c>
      <c r="C7" s="7" t="s">
        <v>154</v>
      </c>
      <c r="D7" s="7" t="s">
        <v>155</v>
      </c>
      <c r="E7" s="7" t="s">
        <v>156</v>
      </c>
      <c r="F7" s="8" t="s">
        <v>157</v>
      </c>
      <c r="G7" s="9" t="s">
        <v>158</v>
      </c>
      <c r="H7" s="10" t="s">
        <v>10</v>
      </c>
      <c r="I7" s="7" t="s">
        <v>159</v>
      </c>
      <c r="J7" s="7" t="s">
        <v>160</v>
      </c>
      <c r="K7" s="11"/>
      <c r="L7" s="11"/>
      <c r="M7" s="11"/>
      <c r="N7" s="11"/>
      <c r="O7" s="11"/>
      <c r="P7" s="11"/>
      <c r="Q7" s="11"/>
      <c r="R7" s="11"/>
      <c r="S7" s="11"/>
      <c r="T7" s="11"/>
      <c r="U7" s="11"/>
      <c r="V7" s="11"/>
      <c r="W7" s="11"/>
      <c r="X7" s="11"/>
      <c r="Y7" s="11"/>
      <c r="Z7" s="11"/>
    </row>
    <row r="8" ht="50.25" customHeight="1">
      <c r="A8" s="12" t="s">
        <v>13</v>
      </c>
      <c r="B8" s="13" t="s">
        <v>161</v>
      </c>
      <c r="C8" s="14" t="s">
        <v>162</v>
      </c>
      <c r="D8" s="13" t="s">
        <v>163</v>
      </c>
      <c r="E8" s="43">
        <v>704300.87</v>
      </c>
      <c r="F8" s="43">
        <v>0.0</v>
      </c>
      <c r="G8" s="43">
        <f t="shared" ref="G8:G10" si="1">E8+F8</f>
        <v>704300.87</v>
      </c>
      <c r="H8" s="43">
        <f t="shared" ref="H8:H10" si="2">G8</f>
        <v>704300.87</v>
      </c>
      <c r="I8" s="13" t="s">
        <v>143</v>
      </c>
      <c r="J8" s="13" t="s">
        <v>164</v>
      </c>
    </row>
    <row r="9" ht="50.25" customHeight="1">
      <c r="A9" s="12" t="s">
        <v>19</v>
      </c>
      <c r="B9" s="13" t="s">
        <v>165</v>
      </c>
      <c r="C9" s="39" t="s">
        <v>166</v>
      </c>
      <c r="D9" s="17" t="s">
        <v>167</v>
      </c>
      <c r="E9" s="43">
        <v>990315.0</v>
      </c>
      <c r="F9" s="43">
        <v>0.0</v>
      </c>
      <c r="G9" s="43">
        <f t="shared" si="1"/>
        <v>990315</v>
      </c>
      <c r="H9" s="43">
        <f t="shared" si="2"/>
        <v>990315</v>
      </c>
      <c r="I9" s="13" t="str">
        <f>I8</f>
        <v>Contado</v>
      </c>
      <c r="J9" s="17" t="s">
        <v>164</v>
      </c>
    </row>
    <row r="10" ht="50.25" customHeight="1">
      <c r="A10" s="12" t="s">
        <v>24</v>
      </c>
      <c r="B10" s="13" t="s">
        <v>168</v>
      </c>
      <c r="C10" s="39" t="s">
        <v>169</v>
      </c>
      <c r="D10" s="17" t="s">
        <v>170</v>
      </c>
      <c r="E10" s="43">
        <v>979900.0</v>
      </c>
      <c r="F10" s="43">
        <v>0.0</v>
      </c>
      <c r="G10" s="43">
        <f t="shared" si="1"/>
        <v>979900</v>
      </c>
      <c r="H10" s="43">
        <f t="shared" si="2"/>
        <v>979900</v>
      </c>
      <c r="I10" s="13" t="str">
        <f>I8</f>
        <v>Contado</v>
      </c>
      <c r="J10" s="17" t="s">
        <v>164</v>
      </c>
    </row>
    <row r="11" ht="15.0" hidden="1" customHeight="1">
      <c r="A11" s="20"/>
      <c r="B11" s="17"/>
      <c r="C11" s="17"/>
      <c r="D11" s="17"/>
      <c r="E11" s="17"/>
      <c r="F11" s="17"/>
      <c r="G11" s="17"/>
      <c r="H11" s="17"/>
      <c r="I11" s="17"/>
      <c r="J11" s="17"/>
    </row>
    <row r="12" ht="12.75" customHeight="1"/>
    <row r="13" ht="138.75" customHeight="1">
      <c r="A13" s="22" t="s">
        <v>171</v>
      </c>
      <c r="B13" s="4"/>
      <c r="C13" s="4"/>
      <c r="D13" s="4"/>
      <c r="E13" s="4"/>
      <c r="F13" s="4"/>
      <c r="G13" s="4"/>
      <c r="H13" s="4"/>
      <c r="I13" s="4"/>
      <c r="J13" s="5"/>
    </row>
    <row r="14" ht="12.75" customHeight="1"/>
    <row r="15" ht="75.0" customHeight="1">
      <c r="A15" s="22" t="s">
        <v>172</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173</v>
      </c>
      <c r="C7" s="7" t="s">
        <v>174</v>
      </c>
      <c r="D7" s="7" t="s">
        <v>175</v>
      </c>
      <c r="E7" s="7" t="s">
        <v>176</v>
      </c>
      <c r="F7" s="8" t="s">
        <v>177</v>
      </c>
      <c r="G7" s="9" t="s">
        <v>178</v>
      </c>
      <c r="H7" s="10" t="s">
        <v>10</v>
      </c>
      <c r="I7" s="7" t="s">
        <v>179</v>
      </c>
      <c r="J7" s="7" t="s">
        <v>180</v>
      </c>
      <c r="K7" s="11"/>
      <c r="L7" s="11"/>
      <c r="M7" s="11"/>
      <c r="N7" s="11"/>
      <c r="O7" s="11"/>
      <c r="P7" s="11"/>
      <c r="Q7" s="11"/>
      <c r="R7" s="11"/>
      <c r="S7" s="11"/>
      <c r="T7" s="11"/>
      <c r="U7" s="11"/>
      <c r="V7" s="11"/>
      <c r="W7" s="11"/>
      <c r="X7" s="11"/>
      <c r="Y7" s="11"/>
      <c r="Z7" s="11"/>
    </row>
    <row r="8" ht="50.25" customHeight="1">
      <c r="A8" s="12" t="s">
        <v>13</v>
      </c>
      <c r="B8" s="13" t="s">
        <v>181</v>
      </c>
      <c r="C8" s="14" t="s">
        <v>182</v>
      </c>
      <c r="D8" s="13" t="s">
        <v>183</v>
      </c>
      <c r="E8" s="43">
        <v>330000.0</v>
      </c>
      <c r="F8" s="43">
        <v>0.0</v>
      </c>
      <c r="G8" s="43">
        <f t="shared" ref="G8:G10" si="1">E8+F8</f>
        <v>330000</v>
      </c>
      <c r="H8" s="43">
        <f t="shared" ref="H8:H10" si="2">G8</f>
        <v>330000</v>
      </c>
      <c r="I8" s="13" t="s">
        <v>17</v>
      </c>
      <c r="J8" s="13" t="s">
        <v>184</v>
      </c>
    </row>
    <row r="9" ht="50.25" customHeight="1">
      <c r="A9" s="12" t="s">
        <v>19</v>
      </c>
      <c r="B9" s="13" t="s">
        <v>185</v>
      </c>
      <c r="C9" s="39" t="s">
        <v>186</v>
      </c>
      <c r="D9" s="17" t="s">
        <v>187</v>
      </c>
      <c r="E9" s="43">
        <v>349900.0</v>
      </c>
      <c r="F9" s="43">
        <v>0.0</v>
      </c>
      <c r="G9" s="43">
        <f t="shared" si="1"/>
        <v>349900</v>
      </c>
      <c r="H9" s="43">
        <f t="shared" si="2"/>
        <v>349900</v>
      </c>
      <c r="I9" s="13" t="str">
        <f>I8</f>
        <v>contado</v>
      </c>
      <c r="J9" s="17" t="s">
        <v>184</v>
      </c>
    </row>
    <row r="10" ht="50.25" customHeight="1">
      <c r="A10" s="12" t="s">
        <v>24</v>
      </c>
      <c r="B10" s="13" t="s">
        <v>188</v>
      </c>
      <c r="C10" s="14" t="s">
        <v>189</v>
      </c>
      <c r="D10" s="17" t="s">
        <v>190</v>
      </c>
      <c r="E10" s="43">
        <v>83986.0</v>
      </c>
      <c r="F10" s="43">
        <v>0.0</v>
      </c>
      <c r="G10" s="43">
        <f t="shared" si="1"/>
        <v>83986</v>
      </c>
      <c r="H10" s="43">
        <f t="shared" si="2"/>
        <v>83986</v>
      </c>
      <c r="I10" s="13" t="str">
        <f>I8</f>
        <v>contado</v>
      </c>
      <c r="J10" s="17" t="s">
        <v>184</v>
      </c>
    </row>
    <row r="11" ht="15.0" hidden="1" customHeight="1">
      <c r="A11" s="20"/>
      <c r="B11" s="17"/>
      <c r="C11" s="17"/>
      <c r="D11" s="17"/>
      <c r="E11" s="17"/>
      <c r="F11" s="17"/>
      <c r="G11" s="17"/>
      <c r="H11" s="17"/>
      <c r="I11" s="17"/>
      <c r="J11" s="17"/>
    </row>
    <row r="12" ht="12.75" customHeight="1"/>
    <row r="13" ht="138.75" customHeight="1">
      <c r="A13" s="22" t="s">
        <v>191</v>
      </c>
      <c r="B13" s="4"/>
      <c r="C13" s="4"/>
      <c r="D13" s="4"/>
      <c r="E13" s="4"/>
      <c r="F13" s="4"/>
      <c r="G13" s="4"/>
      <c r="H13" s="4"/>
      <c r="I13" s="4"/>
      <c r="J13" s="5"/>
    </row>
    <row r="14" ht="12.75" customHeight="1"/>
    <row r="15" ht="75.0" customHeight="1">
      <c r="A15" s="22" t="s">
        <v>192</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193</v>
      </c>
      <c r="C7" s="7" t="s">
        <v>194</v>
      </c>
      <c r="D7" s="7" t="s">
        <v>195</v>
      </c>
      <c r="E7" s="7" t="s">
        <v>196</v>
      </c>
      <c r="F7" s="8" t="s">
        <v>197</v>
      </c>
      <c r="G7" s="9" t="s">
        <v>198</v>
      </c>
      <c r="H7" s="10" t="s">
        <v>10</v>
      </c>
      <c r="I7" s="7" t="s">
        <v>199</v>
      </c>
      <c r="J7" s="7" t="s">
        <v>200</v>
      </c>
      <c r="K7" s="11"/>
      <c r="L7" s="11"/>
      <c r="M7" s="11"/>
      <c r="N7" s="11"/>
      <c r="O7" s="11"/>
      <c r="P7" s="11"/>
      <c r="Q7" s="11"/>
      <c r="R7" s="11"/>
      <c r="S7" s="11"/>
      <c r="T7" s="11"/>
      <c r="U7" s="11"/>
      <c r="V7" s="11"/>
      <c r="W7" s="11"/>
      <c r="X7" s="11"/>
      <c r="Y7" s="11"/>
      <c r="Z7" s="11"/>
    </row>
    <row r="8" ht="50.25" customHeight="1">
      <c r="A8" s="12" t="s">
        <v>13</v>
      </c>
      <c r="B8" s="13" t="s">
        <v>101</v>
      </c>
      <c r="C8" s="14" t="s">
        <v>201</v>
      </c>
      <c r="D8" s="13" t="s">
        <v>202</v>
      </c>
      <c r="E8" s="43">
        <v>2500000.0</v>
      </c>
      <c r="F8" s="43">
        <v>0.0</v>
      </c>
      <c r="G8" s="43">
        <f t="shared" ref="G8:G10" si="1">E8+F8</f>
        <v>2500000</v>
      </c>
      <c r="H8" s="43">
        <f t="shared" ref="H8:H10" si="2">G8</f>
        <v>2500000</v>
      </c>
      <c r="I8" s="13" t="s">
        <v>143</v>
      </c>
      <c r="J8" s="13" t="s">
        <v>203</v>
      </c>
    </row>
    <row r="9" ht="50.25" customHeight="1">
      <c r="A9" s="12" t="s">
        <v>19</v>
      </c>
      <c r="B9" s="13" t="s">
        <v>204</v>
      </c>
      <c r="C9" s="14" t="s">
        <v>205</v>
      </c>
      <c r="D9" s="17" t="s">
        <v>206</v>
      </c>
      <c r="E9" s="43">
        <v>2440000.0</v>
      </c>
      <c r="F9" s="43">
        <f>E9*19%</f>
        <v>463600</v>
      </c>
      <c r="G9" s="43">
        <f t="shared" si="1"/>
        <v>2903600</v>
      </c>
      <c r="H9" s="43">
        <f t="shared" si="2"/>
        <v>2903600</v>
      </c>
      <c r="I9" s="13" t="str">
        <f t="shared" ref="I9:I10" si="3">I8</f>
        <v>Contado</v>
      </c>
      <c r="J9" s="17" t="s">
        <v>203</v>
      </c>
    </row>
    <row r="10" ht="50.25" customHeight="1">
      <c r="A10" s="12" t="s">
        <v>24</v>
      </c>
      <c r="B10" s="13" t="s">
        <v>121</v>
      </c>
      <c r="C10" s="14" t="s">
        <v>207</v>
      </c>
      <c r="D10" s="17" t="s">
        <v>208</v>
      </c>
      <c r="E10" s="43">
        <v>1955710.0</v>
      </c>
      <c r="F10" s="43">
        <v>466376.0</v>
      </c>
      <c r="G10" s="43">
        <f t="shared" si="1"/>
        <v>2422086</v>
      </c>
      <c r="H10" s="43">
        <f t="shared" si="2"/>
        <v>2422086</v>
      </c>
      <c r="I10" s="13" t="str">
        <f t="shared" si="3"/>
        <v>Contado</v>
      </c>
      <c r="J10" s="17" t="s">
        <v>203</v>
      </c>
    </row>
    <row r="11" ht="15.0" hidden="1" customHeight="1">
      <c r="A11" s="20"/>
      <c r="B11" s="17"/>
      <c r="C11" s="17"/>
      <c r="D11" s="17"/>
      <c r="E11" s="17"/>
      <c r="F11" s="17"/>
      <c r="G11" s="17"/>
      <c r="H11" s="17"/>
      <c r="I11" s="17"/>
      <c r="J11" s="17"/>
    </row>
    <row r="12" ht="12.75" customHeight="1"/>
    <row r="13" ht="138.75" customHeight="1">
      <c r="A13" s="22" t="s">
        <v>209</v>
      </c>
      <c r="B13" s="4"/>
      <c r="C13" s="4"/>
      <c r="D13" s="4"/>
      <c r="E13" s="4"/>
      <c r="F13" s="4"/>
      <c r="G13" s="4"/>
      <c r="H13" s="4"/>
      <c r="I13" s="4"/>
      <c r="J13" s="5"/>
    </row>
    <row r="14" ht="12.75" customHeight="1"/>
    <row r="15" ht="75.0" customHeight="1">
      <c r="A15" s="22" t="s">
        <v>210</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211</v>
      </c>
      <c r="C7" s="7" t="s">
        <v>212</v>
      </c>
      <c r="D7" s="7" t="s">
        <v>213</v>
      </c>
      <c r="E7" s="7" t="s">
        <v>214</v>
      </c>
      <c r="F7" s="8" t="s">
        <v>215</v>
      </c>
      <c r="G7" s="9" t="s">
        <v>216</v>
      </c>
      <c r="H7" s="10" t="s">
        <v>10</v>
      </c>
      <c r="I7" s="7" t="s">
        <v>217</v>
      </c>
      <c r="J7" s="7" t="s">
        <v>218</v>
      </c>
      <c r="K7" s="11"/>
      <c r="L7" s="11"/>
      <c r="M7" s="11"/>
      <c r="N7" s="11"/>
      <c r="O7" s="11"/>
      <c r="P7" s="11"/>
      <c r="Q7" s="11"/>
      <c r="R7" s="11"/>
      <c r="S7" s="11"/>
      <c r="T7" s="11"/>
      <c r="U7" s="11"/>
      <c r="V7" s="11"/>
      <c r="W7" s="11"/>
      <c r="X7" s="11"/>
      <c r="Y7" s="11"/>
      <c r="Z7" s="11"/>
    </row>
    <row r="8" ht="50.25" customHeight="1">
      <c r="A8" s="12" t="s">
        <v>13</v>
      </c>
      <c r="B8" s="13" t="s">
        <v>219</v>
      </c>
      <c r="C8" s="14" t="s">
        <v>220</v>
      </c>
      <c r="D8" s="13" t="s">
        <v>221</v>
      </c>
      <c r="E8" s="43">
        <v>609900.0</v>
      </c>
      <c r="F8" s="43">
        <v>0.0</v>
      </c>
      <c r="G8" s="43">
        <f t="shared" ref="G8:G10" si="1">E8+F8</f>
        <v>609900</v>
      </c>
      <c r="H8" s="43">
        <f t="shared" ref="H8:H10" si="2">G8</f>
        <v>609900</v>
      </c>
      <c r="I8" s="13" t="s">
        <v>143</v>
      </c>
      <c r="J8" s="13" t="s">
        <v>222</v>
      </c>
    </row>
    <row r="9" ht="50.25" customHeight="1">
      <c r="A9" s="12" t="s">
        <v>19</v>
      </c>
      <c r="B9" s="13" t="s">
        <v>223</v>
      </c>
      <c r="C9" s="39" t="s">
        <v>224</v>
      </c>
      <c r="D9" s="17" t="s">
        <v>225</v>
      </c>
      <c r="E9" s="43">
        <v>549195.0</v>
      </c>
      <c r="F9" s="43">
        <v>0.0</v>
      </c>
      <c r="G9" s="43">
        <f t="shared" si="1"/>
        <v>549195</v>
      </c>
      <c r="H9" s="43">
        <f t="shared" si="2"/>
        <v>549195</v>
      </c>
      <c r="I9" s="13" t="str">
        <f>I8</f>
        <v>Contado</v>
      </c>
      <c r="J9" s="17" t="s">
        <v>222</v>
      </c>
    </row>
    <row r="10" ht="50.25" customHeight="1">
      <c r="A10" s="12" t="s">
        <v>24</v>
      </c>
      <c r="B10" s="13" t="s">
        <v>161</v>
      </c>
      <c r="C10" s="14" t="s">
        <v>226</v>
      </c>
      <c r="D10" s="17" t="s">
        <v>227</v>
      </c>
      <c r="E10" s="43">
        <v>359956.87</v>
      </c>
      <c r="F10" s="43">
        <v>0.0</v>
      </c>
      <c r="G10" s="43">
        <f t="shared" si="1"/>
        <v>359956.87</v>
      </c>
      <c r="H10" s="43">
        <f t="shared" si="2"/>
        <v>359956.87</v>
      </c>
      <c r="I10" s="13" t="str">
        <f>I8</f>
        <v>Contado</v>
      </c>
      <c r="J10" s="17" t="s">
        <v>222</v>
      </c>
    </row>
    <row r="11" ht="15.0" hidden="1" customHeight="1">
      <c r="A11" s="20"/>
      <c r="B11" s="17"/>
      <c r="C11" s="17"/>
      <c r="D11" s="17"/>
      <c r="E11" s="17"/>
      <c r="F11" s="17"/>
      <c r="G11" s="17"/>
      <c r="H11" s="17"/>
      <c r="I11" s="17"/>
      <c r="J11" s="17"/>
    </row>
    <row r="12" ht="12.75" customHeight="1"/>
    <row r="13" ht="138.75" customHeight="1">
      <c r="A13" s="22" t="s">
        <v>228</v>
      </c>
      <c r="B13" s="4"/>
      <c r="C13" s="4"/>
      <c r="D13" s="4"/>
      <c r="E13" s="4"/>
      <c r="F13" s="4"/>
      <c r="G13" s="4"/>
      <c r="H13" s="4"/>
      <c r="I13" s="4"/>
      <c r="J13" s="5"/>
    </row>
    <row r="14" ht="12.75" customHeight="1"/>
    <row r="15" ht="75.0" customHeight="1">
      <c r="A15" s="22" t="s">
        <v>229</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location="searchVariation=MCO22661004&amp;position=5&amp;search_layout=stack&amp;type=product&amp;tracking_id=b3bc0677-0583-45fa-8e7d-38de3c0b0782" ref="C9"/>
  </hyperlinks>
  <printOptions/>
  <pageMargins bottom="0.75" footer="0.0" header="0.0" left="0.7" right="0.7" top="0.75"/>
  <pageSetup orientation="landscape"/>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230</v>
      </c>
      <c r="C7" s="7" t="s">
        <v>231</v>
      </c>
      <c r="D7" s="7" t="s">
        <v>232</v>
      </c>
      <c r="E7" s="7" t="s">
        <v>233</v>
      </c>
      <c r="F7" s="8" t="s">
        <v>234</v>
      </c>
      <c r="G7" s="9" t="s">
        <v>235</v>
      </c>
      <c r="H7" s="10" t="s">
        <v>10</v>
      </c>
      <c r="I7" s="7" t="s">
        <v>236</v>
      </c>
      <c r="J7" s="7" t="s">
        <v>237</v>
      </c>
      <c r="K7" s="11"/>
      <c r="L7" s="11"/>
      <c r="M7" s="11"/>
      <c r="N7" s="11"/>
      <c r="O7" s="11"/>
      <c r="P7" s="11"/>
      <c r="Q7" s="11"/>
      <c r="R7" s="11"/>
      <c r="S7" s="11"/>
      <c r="T7" s="11"/>
      <c r="U7" s="11"/>
      <c r="V7" s="11"/>
      <c r="W7" s="11"/>
      <c r="X7" s="11"/>
      <c r="Y7" s="11"/>
      <c r="Z7" s="11"/>
    </row>
    <row r="8" ht="50.25" customHeight="1">
      <c r="A8" s="12" t="s">
        <v>13</v>
      </c>
      <c r="B8" s="13" t="s">
        <v>238</v>
      </c>
      <c r="C8" s="31" t="s">
        <v>239</v>
      </c>
      <c r="D8" s="13" t="s">
        <v>240</v>
      </c>
      <c r="E8" s="43">
        <v>870000.0</v>
      </c>
      <c r="F8" s="43">
        <v>0.0</v>
      </c>
      <c r="G8" s="43">
        <f t="shared" ref="G8:G10" si="1">E8+F8</f>
        <v>870000</v>
      </c>
      <c r="H8" s="43">
        <f t="shared" ref="H8:H10" si="2">G8</f>
        <v>870000</v>
      </c>
      <c r="I8" s="13" t="s">
        <v>143</v>
      </c>
      <c r="J8" s="13" t="s">
        <v>241</v>
      </c>
    </row>
    <row r="9" ht="50.25" customHeight="1">
      <c r="A9" s="12" t="s">
        <v>19</v>
      </c>
      <c r="B9" s="13" t="s">
        <v>242</v>
      </c>
      <c r="C9" s="39" t="s">
        <v>243</v>
      </c>
      <c r="D9" s="17" t="s">
        <v>244</v>
      </c>
      <c r="E9" s="43">
        <v>755900.0</v>
      </c>
      <c r="F9" s="43">
        <f t="shared" ref="F9:F10" si="3">E9*19%</f>
        <v>143621</v>
      </c>
      <c r="G9" s="43">
        <f t="shared" si="1"/>
        <v>899521</v>
      </c>
      <c r="H9" s="43">
        <f t="shared" si="2"/>
        <v>899521</v>
      </c>
      <c r="I9" s="13" t="str">
        <f>I8</f>
        <v>Contado</v>
      </c>
      <c r="J9" s="17" t="s">
        <v>241</v>
      </c>
    </row>
    <row r="10" ht="50.25" customHeight="1">
      <c r="A10" s="12" t="s">
        <v>24</v>
      </c>
      <c r="B10" s="13" t="s">
        <v>245</v>
      </c>
      <c r="C10" s="14" t="s">
        <v>246</v>
      </c>
      <c r="D10" s="17" t="s">
        <v>247</v>
      </c>
      <c r="E10" s="43">
        <v>810000.0</v>
      </c>
      <c r="F10" s="43">
        <f t="shared" si="3"/>
        <v>153900</v>
      </c>
      <c r="G10" s="43">
        <f t="shared" si="1"/>
        <v>963900</v>
      </c>
      <c r="H10" s="43">
        <f t="shared" si="2"/>
        <v>963900</v>
      </c>
      <c r="I10" s="13" t="str">
        <f>I8</f>
        <v>Contado</v>
      </c>
      <c r="J10" s="17" t="s">
        <v>241</v>
      </c>
    </row>
    <row r="11" ht="15.0" hidden="1" customHeight="1">
      <c r="A11" s="20"/>
      <c r="B11" s="17"/>
      <c r="C11" s="17"/>
      <c r="D11" s="17"/>
      <c r="E11" s="17"/>
      <c r="F11" s="17"/>
      <c r="G11" s="17"/>
      <c r="H11" s="17"/>
      <c r="I11" s="17"/>
      <c r="J11" s="17"/>
    </row>
    <row r="12" ht="12.75" customHeight="1"/>
    <row r="13" ht="138.75" customHeight="1">
      <c r="A13" s="22" t="s">
        <v>248</v>
      </c>
      <c r="B13" s="4"/>
      <c r="C13" s="4"/>
      <c r="D13" s="4"/>
      <c r="E13" s="4"/>
      <c r="F13" s="4"/>
      <c r="G13" s="4"/>
      <c r="H13" s="4"/>
      <c r="I13" s="4"/>
      <c r="J13" s="5"/>
    </row>
    <row r="14" ht="12.75" customHeight="1"/>
    <row r="15" ht="75.0" customHeight="1">
      <c r="A15" s="22" t="s">
        <v>249</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location="is_advertising=true&amp;searchVariation=MCO19802214&amp;position=1&amp;search_layout=stack&amp;type=pad&amp;tracking_id=af1058f5-1624-4360-b0fb-0d7d9f7f7df1&amp;is_advertising=true&amp;ad_domain=VQCATCORE_LST&amp;ad_position=1&amp;ad_click_id=OGIzZGUzNDUtYTBlNi00Y2U3LTg0OTctZDE1NGZlZGY4YjNi" ref="C8"/>
    <hyperlink r:id="rId2" ref="C9"/>
    <hyperlink r:id="rId3" ref="C10"/>
  </hyperlinks>
  <printOptions/>
  <pageMargins bottom="0.75" footer="0.0" header="0.0" left="0.7" right="0.7" top="0.75"/>
  <pageSetup orientation="landscape"/>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250</v>
      </c>
      <c r="C7" s="7" t="s">
        <v>251</v>
      </c>
      <c r="D7" s="7" t="s">
        <v>252</v>
      </c>
      <c r="E7" s="7" t="s">
        <v>253</v>
      </c>
      <c r="F7" s="8" t="s">
        <v>254</v>
      </c>
      <c r="G7" s="9" t="s">
        <v>255</v>
      </c>
      <c r="H7" s="10" t="s">
        <v>10</v>
      </c>
      <c r="I7" s="7" t="s">
        <v>256</v>
      </c>
      <c r="J7" s="7" t="s">
        <v>257</v>
      </c>
      <c r="K7" s="11"/>
      <c r="L7" s="11"/>
      <c r="M7" s="11"/>
      <c r="N7" s="11"/>
      <c r="O7" s="11"/>
      <c r="P7" s="11"/>
      <c r="Q7" s="11"/>
      <c r="R7" s="11"/>
      <c r="S7" s="11"/>
      <c r="T7" s="11"/>
      <c r="U7" s="11"/>
      <c r="V7" s="11"/>
      <c r="W7" s="11"/>
      <c r="X7" s="11"/>
      <c r="Y7" s="11"/>
      <c r="Z7" s="11"/>
    </row>
    <row r="8" ht="50.25" customHeight="1">
      <c r="A8" s="12" t="s">
        <v>13</v>
      </c>
      <c r="B8" s="13" t="s">
        <v>258</v>
      </c>
      <c r="C8" s="45" t="s">
        <v>259</v>
      </c>
      <c r="D8" s="26" t="s">
        <v>260</v>
      </c>
      <c r="E8" s="35">
        <v>956000.0</v>
      </c>
      <c r="F8" s="37">
        <v>0.0</v>
      </c>
      <c r="G8" s="37">
        <f t="shared" ref="G8:G10" si="1">E8</f>
        <v>956000</v>
      </c>
      <c r="H8" s="37">
        <f t="shared" ref="H8:H10" si="2">G8</f>
        <v>956000</v>
      </c>
      <c r="I8" s="13" t="s">
        <v>17</v>
      </c>
      <c r="J8" s="13" t="s">
        <v>261</v>
      </c>
    </row>
    <row r="9" ht="50.25" customHeight="1">
      <c r="A9" s="12" t="s">
        <v>19</v>
      </c>
      <c r="B9" s="13" t="s">
        <v>262</v>
      </c>
      <c r="C9" s="16" t="s">
        <v>263</v>
      </c>
      <c r="D9" s="26" t="s">
        <v>264</v>
      </c>
      <c r="E9" s="35">
        <v>3800000.0</v>
      </c>
      <c r="F9" s="37">
        <v>0.0</v>
      </c>
      <c r="G9" s="37">
        <f t="shared" si="1"/>
        <v>3800000</v>
      </c>
      <c r="H9" s="37">
        <f t="shared" si="2"/>
        <v>3800000</v>
      </c>
      <c r="I9" s="17" t="s">
        <v>17</v>
      </c>
      <c r="J9" s="17" t="s">
        <v>265</v>
      </c>
    </row>
    <row r="10" ht="50.25" customHeight="1">
      <c r="A10" s="12" t="s">
        <v>24</v>
      </c>
      <c r="B10" s="13" t="s">
        <v>266</v>
      </c>
      <c r="C10" s="39" t="s">
        <v>267</v>
      </c>
      <c r="D10" s="26" t="s">
        <v>268</v>
      </c>
      <c r="E10" s="35">
        <v>1140000.0</v>
      </c>
      <c r="F10" s="37">
        <v>0.0</v>
      </c>
      <c r="G10" s="37">
        <f t="shared" si="1"/>
        <v>1140000</v>
      </c>
      <c r="H10" s="37">
        <f t="shared" si="2"/>
        <v>1140000</v>
      </c>
      <c r="I10" s="17" t="s">
        <v>28</v>
      </c>
      <c r="J10" s="17" t="s">
        <v>269</v>
      </c>
    </row>
    <row r="11" ht="15.0" hidden="1" customHeight="1">
      <c r="A11" s="20"/>
      <c r="B11" s="17"/>
      <c r="C11" s="17"/>
      <c r="D11" s="17"/>
      <c r="E11" s="17"/>
      <c r="F11" s="17"/>
      <c r="G11" s="17"/>
      <c r="H11" s="17"/>
      <c r="I11" s="17"/>
      <c r="J11" s="17"/>
    </row>
    <row r="12" ht="12.75" customHeight="1"/>
    <row r="13" ht="138.75" customHeight="1">
      <c r="A13" s="22" t="s">
        <v>270</v>
      </c>
      <c r="B13" s="4"/>
      <c r="C13" s="4"/>
      <c r="D13" s="4"/>
      <c r="E13" s="4"/>
      <c r="F13" s="4"/>
      <c r="G13" s="4"/>
      <c r="H13" s="4"/>
      <c r="I13" s="4"/>
      <c r="J13" s="5"/>
    </row>
    <row r="14" ht="12.75" customHeight="1"/>
    <row r="15" ht="75.0" customHeight="1">
      <c r="A15" s="22" t="s">
        <v>271</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location="position=38&amp;search_layout=stack&amp;type=item&amp;tracking_id=0c0a0aa7-6959-467a-8b2b-a9cf472789cd" ref="C9"/>
    <hyperlink r:id="rId3" ref="C10"/>
  </hyperlinks>
  <printOptions/>
  <pageMargins bottom="0.75" footer="0.0" header="0.0" left="0.7" right="0.7" top="0.75"/>
  <pageSetup orientation="landscape"/>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272</v>
      </c>
      <c r="C7" s="7" t="s">
        <v>273</v>
      </c>
      <c r="D7" s="7" t="s">
        <v>274</v>
      </c>
      <c r="E7" s="7" t="s">
        <v>275</v>
      </c>
      <c r="F7" s="8" t="s">
        <v>276</v>
      </c>
      <c r="G7" s="9" t="s">
        <v>277</v>
      </c>
      <c r="H7" s="10" t="s">
        <v>10</v>
      </c>
      <c r="I7" s="7" t="s">
        <v>278</v>
      </c>
      <c r="J7" s="7" t="s">
        <v>279</v>
      </c>
      <c r="K7" s="11"/>
      <c r="L7" s="11"/>
      <c r="M7" s="11"/>
      <c r="N7" s="11"/>
      <c r="O7" s="11"/>
      <c r="P7" s="11"/>
      <c r="Q7" s="11"/>
      <c r="R7" s="11"/>
      <c r="S7" s="11"/>
      <c r="T7" s="11"/>
      <c r="U7" s="11"/>
      <c r="V7" s="11"/>
      <c r="W7" s="11"/>
      <c r="X7" s="11"/>
      <c r="Y7" s="11"/>
      <c r="Z7" s="11"/>
    </row>
    <row r="8" ht="50.25" customHeight="1">
      <c r="A8" s="12" t="s">
        <v>13</v>
      </c>
      <c r="B8" s="46" t="s">
        <v>280</v>
      </c>
      <c r="C8" s="47" t="s">
        <v>281</v>
      </c>
      <c r="D8" s="13" t="s">
        <v>282</v>
      </c>
      <c r="E8" s="43">
        <v>123500.0</v>
      </c>
      <c r="F8" s="43">
        <v>0.0</v>
      </c>
      <c r="G8" s="43">
        <f t="shared" ref="G8:G10" si="1">E8+F8</f>
        <v>123500</v>
      </c>
      <c r="H8" s="43">
        <f t="shared" ref="H8:H10" si="2">G8</f>
        <v>123500</v>
      </c>
      <c r="I8" s="13" t="s">
        <v>143</v>
      </c>
      <c r="J8" s="13" t="s">
        <v>283</v>
      </c>
    </row>
    <row r="9" ht="50.25" customHeight="1">
      <c r="A9" s="12" t="s">
        <v>19</v>
      </c>
      <c r="B9" s="13" t="s">
        <v>284</v>
      </c>
      <c r="C9" s="39" t="s">
        <v>285</v>
      </c>
      <c r="D9" s="17" t="s">
        <v>286</v>
      </c>
      <c r="E9" s="43">
        <v>129900.0</v>
      </c>
      <c r="F9" s="43">
        <v>0.0</v>
      </c>
      <c r="G9" s="43">
        <f t="shared" si="1"/>
        <v>129900</v>
      </c>
      <c r="H9" s="43">
        <f t="shared" si="2"/>
        <v>129900</v>
      </c>
      <c r="I9" s="13" t="str">
        <f>I8</f>
        <v>Contado</v>
      </c>
      <c r="J9" s="17" t="s">
        <v>283</v>
      </c>
    </row>
    <row r="10" ht="50.25" customHeight="1">
      <c r="A10" s="12" t="s">
        <v>24</v>
      </c>
      <c r="B10" s="13" t="s">
        <v>287</v>
      </c>
      <c r="C10" s="14" t="s">
        <v>288</v>
      </c>
      <c r="D10" s="17" t="s">
        <v>289</v>
      </c>
      <c r="E10" s="43">
        <v>269900.0</v>
      </c>
      <c r="F10" s="43">
        <v>0.0</v>
      </c>
      <c r="G10" s="43">
        <f t="shared" si="1"/>
        <v>269900</v>
      </c>
      <c r="H10" s="43">
        <f t="shared" si="2"/>
        <v>269900</v>
      </c>
      <c r="I10" s="13" t="str">
        <f>I8</f>
        <v>Contado</v>
      </c>
      <c r="J10" s="17" t="s">
        <v>283</v>
      </c>
    </row>
    <row r="11" ht="15.0" hidden="1" customHeight="1">
      <c r="A11" s="20"/>
      <c r="B11" s="17"/>
      <c r="C11" s="17"/>
      <c r="D11" s="17"/>
      <c r="E11" s="17"/>
      <c r="F11" s="17"/>
      <c r="G11" s="17"/>
      <c r="H11" s="17"/>
      <c r="I11" s="17"/>
      <c r="J11" s="17"/>
    </row>
    <row r="12" ht="12.75" customHeight="1"/>
    <row r="13" ht="138.75" customHeight="1">
      <c r="A13" s="22" t="s">
        <v>290</v>
      </c>
      <c r="B13" s="4"/>
      <c r="C13" s="4"/>
      <c r="D13" s="4"/>
      <c r="E13" s="4"/>
      <c r="F13" s="4"/>
      <c r="G13" s="4"/>
      <c r="H13" s="4"/>
      <c r="I13" s="4"/>
      <c r="J13" s="5"/>
    </row>
    <row r="14" ht="12.75" customHeight="1"/>
    <row r="15" ht="75.0" customHeight="1">
      <c r="A15" s="22" t="s">
        <v>291</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t="s">
        <v>292</v>
      </c>
    </row>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293</v>
      </c>
      <c r="C7" s="7" t="s">
        <v>294</v>
      </c>
      <c r="D7" s="7" t="s">
        <v>295</v>
      </c>
      <c r="E7" s="7" t="s">
        <v>296</v>
      </c>
      <c r="F7" s="8" t="s">
        <v>297</v>
      </c>
      <c r="G7" s="9" t="s">
        <v>298</v>
      </c>
      <c r="H7" s="10" t="s">
        <v>10</v>
      </c>
      <c r="I7" s="7" t="s">
        <v>299</v>
      </c>
      <c r="J7" s="7" t="s">
        <v>300</v>
      </c>
      <c r="K7" s="11"/>
      <c r="L7" s="11"/>
      <c r="M7" s="11"/>
      <c r="N7" s="11"/>
      <c r="O7" s="11"/>
      <c r="P7" s="11"/>
      <c r="Q7" s="11"/>
      <c r="R7" s="11"/>
      <c r="S7" s="11"/>
      <c r="T7" s="11"/>
      <c r="U7" s="11"/>
      <c r="V7" s="11"/>
      <c r="W7" s="11"/>
      <c r="X7" s="11"/>
      <c r="Y7" s="11"/>
      <c r="Z7" s="11"/>
    </row>
    <row r="8" ht="50.25" customHeight="1">
      <c r="A8" s="12" t="s">
        <v>13</v>
      </c>
      <c r="B8" s="48" t="s">
        <v>301</v>
      </c>
      <c r="C8" s="49" t="s">
        <v>302</v>
      </c>
      <c r="D8" s="48" t="s">
        <v>303</v>
      </c>
      <c r="E8" s="50">
        <v>7945146.36</v>
      </c>
      <c r="F8" s="50">
        <f t="shared" ref="F8:F10" si="1">E8*19%</f>
        <v>1509577.808</v>
      </c>
      <c r="G8" s="50">
        <f t="shared" ref="G8:G10" si="2">E8+F8</f>
        <v>9454724.168</v>
      </c>
      <c r="H8" s="50">
        <f t="shared" ref="H8:H10" si="3">G8</f>
        <v>9454724.168</v>
      </c>
      <c r="I8" s="48" t="s">
        <v>17</v>
      </c>
      <c r="J8" s="13" t="s">
        <v>304</v>
      </c>
    </row>
    <row r="9" ht="50.25" customHeight="1">
      <c r="A9" s="12" t="s">
        <v>19</v>
      </c>
      <c r="B9" s="48" t="s">
        <v>305</v>
      </c>
      <c r="C9" s="51" t="s">
        <v>306</v>
      </c>
      <c r="D9" s="48" t="s">
        <v>303</v>
      </c>
      <c r="E9" s="50">
        <v>2301794.59</v>
      </c>
      <c r="F9" s="50">
        <f t="shared" si="1"/>
        <v>437340.9721</v>
      </c>
      <c r="G9" s="50">
        <f t="shared" si="2"/>
        <v>2739135.562</v>
      </c>
      <c r="H9" s="50">
        <f t="shared" si="3"/>
        <v>2739135.562</v>
      </c>
      <c r="I9" s="48" t="s">
        <v>17</v>
      </c>
      <c r="J9" s="48" t="s">
        <v>304</v>
      </c>
    </row>
    <row r="10" ht="50.25" customHeight="1">
      <c r="A10" s="12" t="s">
        <v>24</v>
      </c>
      <c r="B10" s="48" t="s">
        <v>307</v>
      </c>
      <c r="C10" s="52" t="s">
        <v>308</v>
      </c>
      <c r="D10" s="48" t="s">
        <v>303</v>
      </c>
      <c r="E10" s="53">
        <v>5519430.0</v>
      </c>
      <c r="F10" s="50">
        <f t="shared" si="1"/>
        <v>1048691.7</v>
      </c>
      <c r="G10" s="50">
        <f t="shared" si="2"/>
        <v>6568121.7</v>
      </c>
      <c r="H10" s="50">
        <f t="shared" si="3"/>
        <v>6568121.7</v>
      </c>
      <c r="I10" s="48" t="s">
        <v>17</v>
      </c>
      <c r="J10" s="48" t="s">
        <v>304</v>
      </c>
    </row>
    <row r="11" ht="15.0" hidden="1" customHeight="1">
      <c r="A11" s="20"/>
      <c r="B11" s="17"/>
      <c r="C11" s="17"/>
      <c r="D11" s="17"/>
      <c r="E11" s="17"/>
      <c r="F11" s="17"/>
      <c r="G11" s="17"/>
      <c r="H11" s="17"/>
      <c r="I11" s="17"/>
      <c r="J11" s="17"/>
    </row>
    <row r="12" ht="12.75" customHeight="1"/>
    <row r="13" ht="138.75" customHeight="1">
      <c r="A13" s="22" t="s">
        <v>309</v>
      </c>
      <c r="B13" s="4"/>
      <c r="C13" s="4"/>
      <c r="D13" s="4"/>
      <c r="E13" s="4"/>
      <c r="F13" s="4"/>
      <c r="G13" s="4"/>
      <c r="H13" s="4"/>
      <c r="I13" s="4"/>
      <c r="J13" s="5"/>
    </row>
    <row r="14" ht="12.75" customHeight="1"/>
    <row r="15" ht="75.0" customHeight="1">
      <c r="A15" s="22" t="s">
        <v>310</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311</v>
      </c>
      <c r="C7" s="7" t="s">
        <v>312</v>
      </c>
      <c r="D7" s="7" t="s">
        <v>313</v>
      </c>
      <c r="E7" s="7" t="s">
        <v>314</v>
      </c>
      <c r="F7" s="8" t="s">
        <v>315</v>
      </c>
      <c r="G7" s="9" t="s">
        <v>316</v>
      </c>
      <c r="H7" s="10" t="s">
        <v>10</v>
      </c>
      <c r="I7" s="7" t="s">
        <v>317</v>
      </c>
      <c r="J7" s="7" t="s">
        <v>318</v>
      </c>
      <c r="K7" s="11"/>
      <c r="L7" s="11"/>
      <c r="M7" s="11"/>
      <c r="N7" s="11"/>
      <c r="O7" s="11"/>
      <c r="P7" s="11"/>
      <c r="Q7" s="11"/>
      <c r="R7" s="11"/>
      <c r="S7" s="11"/>
      <c r="T7" s="11"/>
      <c r="U7" s="11"/>
      <c r="V7" s="11"/>
      <c r="W7" s="11"/>
      <c r="X7" s="11"/>
      <c r="Y7" s="11"/>
      <c r="Z7" s="11"/>
    </row>
    <row r="8" ht="50.25" customHeight="1">
      <c r="A8" s="12" t="s">
        <v>13</v>
      </c>
      <c r="B8" s="48" t="s">
        <v>301</v>
      </c>
      <c r="C8" s="49" t="s">
        <v>319</v>
      </c>
      <c r="D8" s="48" t="s">
        <v>320</v>
      </c>
      <c r="E8" s="50">
        <v>4536946.75</v>
      </c>
      <c r="F8" s="50">
        <f t="shared" ref="F8:F10" si="1">E8*19%</f>
        <v>862019.8825</v>
      </c>
      <c r="G8" s="50">
        <f t="shared" ref="G8:G10" si="2">E8+F8</f>
        <v>5398966.633</v>
      </c>
      <c r="H8" s="50">
        <f t="shared" ref="H8:H10" si="3">G8</f>
        <v>5398966.633</v>
      </c>
      <c r="I8" s="48" t="s">
        <v>17</v>
      </c>
      <c r="J8" s="13" t="s">
        <v>321</v>
      </c>
    </row>
    <row r="9" ht="50.25" customHeight="1">
      <c r="A9" s="12" t="s">
        <v>19</v>
      </c>
      <c r="B9" s="48" t="s">
        <v>322</v>
      </c>
      <c r="C9" s="51" t="s">
        <v>323</v>
      </c>
      <c r="D9" s="48" t="s">
        <v>324</v>
      </c>
      <c r="E9" s="50">
        <v>82271.91</v>
      </c>
      <c r="F9" s="50">
        <f t="shared" si="1"/>
        <v>15631.6629</v>
      </c>
      <c r="G9" s="50">
        <f t="shared" si="2"/>
        <v>97903.5729</v>
      </c>
      <c r="H9" s="50">
        <f t="shared" si="3"/>
        <v>97903.5729</v>
      </c>
      <c r="I9" s="48" t="s">
        <v>17</v>
      </c>
      <c r="J9" s="48" t="s">
        <v>325</v>
      </c>
    </row>
    <row r="10" ht="50.25" customHeight="1">
      <c r="A10" s="12" t="s">
        <v>24</v>
      </c>
      <c r="B10" s="48" t="s">
        <v>326</v>
      </c>
      <c r="C10" s="52" t="s">
        <v>327</v>
      </c>
      <c r="D10" s="48" t="s">
        <v>324</v>
      </c>
      <c r="E10" s="53">
        <v>54955.44</v>
      </c>
      <c r="F10" s="50">
        <f t="shared" si="1"/>
        <v>10441.5336</v>
      </c>
      <c r="G10" s="50">
        <f t="shared" si="2"/>
        <v>65396.9736</v>
      </c>
      <c r="H10" s="50">
        <f t="shared" si="3"/>
        <v>65396.9736</v>
      </c>
      <c r="I10" s="48" t="s">
        <v>28</v>
      </c>
      <c r="J10" s="48" t="s">
        <v>325</v>
      </c>
    </row>
    <row r="11" ht="15.0" hidden="1" customHeight="1">
      <c r="A11" s="20"/>
      <c r="B11" s="17"/>
      <c r="C11" s="17"/>
      <c r="D11" s="17"/>
      <c r="E11" s="17"/>
      <c r="F11" s="17"/>
      <c r="G11" s="17"/>
      <c r="H11" s="17"/>
      <c r="I11" s="17"/>
      <c r="J11" s="17"/>
    </row>
    <row r="12" ht="12.75" customHeight="1"/>
    <row r="13" ht="138.75" customHeight="1">
      <c r="A13" s="22" t="s">
        <v>328</v>
      </c>
      <c r="B13" s="4"/>
      <c r="C13" s="4"/>
      <c r="D13" s="4"/>
      <c r="E13" s="4"/>
      <c r="F13" s="4"/>
      <c r="G13" s="4"/>
      <c r="H13" s="4"/>
      <c r="I13" s="4"/>
      <c r="J13" s="5"/>
    </row>
    <row r="14" ht="12.75" customHeight="1"/>
    <row r="15" ht="75.0" customHeight="1">
      <c r="A15" s="22" t="s">
        <v>329</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330</v>
      </c>
      <c r="C7" s="7" t="s">
        <v>331</v>
      </c>
      <c r="D7" s="7" t="s">
        <v>332</v>
      </c>
      <c r="E7" s="7" t="s">
        <v>333</v>
      </c>
      <c r="F7" s="8" t="s">
        <v>334</v>
      </c>
      <c r="G7" s="9" t="s">
        <v>335</v>
      </c>
      <c r="H7" s="10" t="s">
        <v>10</v>
      </c>
      <c r="I7" s="7" t="s">
        <v>336</v>
      </c>
      <c r="J7" s="7" t="s">
        <v>337</v>
      </c>
      <c r="K7" s="11"/>
      <c r="L7" s="11"/>
      <c r="M7" s="11"/>
      <c r="N7" s="11"/>
      <c r="O7" s="11"/>
      <c r="P7" s="11"/>
      <c r="Q7" s="11"/>
      <c r="R7" s="11"/>
      <c r="S7" s="11"/>
      <c r="T7" s="11"/>
      <c r="U7" s="11"/>
      <c r="V7" s="11"/>
      <c r="W7" s="11"/>
      <c r="X7" s="11"/>
      <c r="Y7" s="11"/>
      <c r="Z7" s="11"/>
    </row>
    <row r="8" ht="50.25" customHeight="1">
      <c r="A8" s="12" t="s">
        <v>13</v>
      </c>
      <c r="B8" s="48" t="s">
        <v>301</v>
      </c>
      <c r="C8" s="49" t="s">
        <v>338</v>
      </c>
      <c r="D8" s="48" t="s">
        <v>339</v>
      </c>
      <c r="E8" s="50">
        <v>1032062.5</v>
      </c>
      <c r="F8" s="50">
        <f t="shared" ref="F8:F10" si="1">E8*19%</f>
        <v>196091.875</v>
      </c>
      <c r="G8" s="50">
        <f t="shared" ref="G8:G10" si="2">E8+F8</f>
        <v>1228154.375</v>
      </c>
      <c r="H8" s="50">
        <f t="shared" ref="H8:H10" si="3">G8</f>
        <v>1228154.375</v>
      </c>
      <c r="I8" s="48" t="s">
        <v>17</v>
      </c>
      <c r="J8" s="13" t="s">
        <v>340</v>
      </c>
    </row>
    <row r="9" ht="50.25" customHeight="1">
      <c r="A9" s="12" t="s">
        <v>19</v>
      </c>
      <c r="B9" s="48" t="s">
        <v>341</v>
      </c>
      <c r="C9" s="51" t="s">
        <v>342</v>
      </c>
      <c r="D9" s="48" t="s">
        <v>343</v>
      </c>
      <c r="E9" s="50">
        <v>1585343.85</v>
      </c>
      <c r="F9" s="50">
        <f t="shared" si="1"/>
        <v>301215.3315</v>
      </c>
      <c r="G9" s="50">
        <f t="shared" si="2"/>
        <v>1886559.182</v>
      </c>
      <c r="H9" s="50">
        <f t="shared" si="3"/>
        <v>1886559.182</v>
      </c>
      <c r="I9" s="48" t="s">
        <v>17</v>
      </c>
      <c r="J9" s="48" t="s">
        <v>344</v>
      </c>
    </row>
    <row r="10" ht="50.25" customHeight="1">
      <c r="A10" s="12" t="s">
        <v>24</v>
      </c>
      <c r="B10" s="48" t="s">
        <v>345</v>
      </c>
      <c r="C10" s="54" t="s">
        <v>346</v>
      </c>
      <c r="D10" s="48" t="s">
        <v>347</v>
      </c>
      <c r="E10" s="53">
        <v>181643.0</v>
      </c>
      <c r="F10" s="50">
        <f t="shared" si="1"/>
        <v>34512.17</v>
      </c>
      <c r="G10" s="50">
        <f t="shared" si="2"/>
        <v>216155.17</v>
      </c>
      <c r="H10" s="50">
        <f t="shared" si="3"/>
        <v>216155.17</v>
      </c>
      <c r="I10" s="48" t="s">
        <v>28</v>
      </c>
      <c r="J10" s="48" t="s">
        <v>344</v>
      </c>
    </row>
    <row r="11" ht="15.0" hidden="1" customHeight="1">
      <c r="A11" s="20"/>
      <c r="B11" s="17"/>
      <c r="C11" s="17"/>
      <c r="D11" s="17"/>
      <c r="E11" s="17"/>
      <c r="F11" s="17"/>
      <c r="G11" s="17"/>
      <c r="H11" s="17"/>
      <c r="I11" s="17"/>
      <c r="J11" s="17"/>
    </row>
    <row r="12" ht="12.75" customHeight="1"/>
    <row r="13" ht="138.75" customHeight="1">
      <c r="A13" s="22" t="s">
        <v>348</v>
      </c>
      <c r="B13" s="4"/>
      <c r="C13" s="4"/>
      <c r="D13" s="4"/>
      <c r="E13" s="4"/>
      <c r="F13" s="4"/>
      <c r="G13" s="4"/>
      <c r="H13" s="4"/>
      <c r="I13" s="4"/>
      <c r="J13" s="5"/>
    </row>
    <row r="14" ht="12.75" customHeight="1"/>
    <row r="15" ht="75.0" customHeight="1">
      <c r="A15" s="22" t="s">
        <v>349</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350</v>
      </c>
      <c r="C7" s="7" t="s">
        <v>351</v>
      </c>
      <c r="D7" s="7" t="s">
        <v>352</v>
      </c>
      <c r="E7" s="7" t="s">
        <v>353</v>
      </c>
      <c r="F7" s="8" t="s">
        <v>354</v>
      </c>
      <c r="G7" s="9" t="s">
        <v>355</v>
      </c>
      <c r="H7" s="10" t="s">
        <v>10</v>
      </c>
      <c r="I7" s="7" t="s">
        <v>356</v>
      </c>
      <c r="J7" s="7" t="s">
        <v>357</v>
      </c>
      <c r="K7" s="11"/>
      <c r="L7" s="11"/>
      <c r="M7" s="11"/>
      <c r="N7" s="11"/>
      <c r="O7" s="11"/>
      <c r="P7" s="11"/>
      <c r="Q7" s="11"/>
      <c r="R7" s="11"/>
      <c r="S7" s="11"/>
      <c r="T7" s="11"/>
      <c r="U7" s="11"/>
      <c r="V7" s="11"/>
      <c r="W7" s="11"/>
      <c r="X7" s="11"/>
      <c r="Y7" s="11"/>
      <c r="Z7" s="11"/>
    </row>
    <row r="8" ht="50.25" customHeight="1">
      <c r="A8" s="12" t="s">
        <v>13</v>
      </c>
      <c r="B8" s="48" t="s">
        <v>358</v>
      </c>
      <c r="C8" s="49" t="s">
        <v>359</v>
      </c>
      <c r="D8" s="48" t="s">
        <v>360</v>
      </c>
      <c r="E8" s="50">
        <v>78436.75</v>
      </c>
      <c r="F8" s="50">
        <f t="shared" ref="F8:F9" si="1">E8*19%</f>
        <v>14902.9825</v>
      </c>
      <c r="G8" s="50">
        <f t="shared" ref="G8:G9" si="2">E8+F8</f>
        <v>93339.7325</v>
      </c>
      <c r="H8" s="50">
        <f t="shared" ref="H8:H9" si="3">G8</f>
        <v>93339.7325</v>
      </c>
      <c r="I8" s="48" t="s">
        <v>17</v>
      </c>
      <c r="J8" s="13" t="s">
        <v>361</v>
      </c>
    </row>
    <row r="9" ht="50.25" customHeight="1">
      <c r="A9" s="12" t="s">
        <v>19</v>
      </c>
      <c r="B9" s="48" t="s">
        <v>362</v>
      </c>
      <c r="C9" s="51" t="s">
        <v>363</v>
      </c>
      <c r="D9" s="48" t="s">
        <v>360</v>
      </c>
      <c r="E9" s="50">
        <v>78436.75</v>
      </c>
      <c r="F9" s="50">
        <f t="shared" si="1"/>
        <v>14902.9825</v>
      </c>
      <c r="G9" s="50">
        <f t="shared" si="2"/>
        <v>93339.7325</v>
      </c>
      <c r="H9" s="50">
        <f t="shared" si="3"/>
        <v>93339.7325</v>
      </c>
      <c r="I9" s="48" t="s">
        <v>17</v>
      </c>
      <c r="J9" s="13" t="s">
        <v>361</v>
      </c>
    </row>
    <row r="10" ht="50.25" customHeight="1">
      <c r="A10" s="12" t="s">
        <v>24</v>
      </c>
      <c r="B10" s="48" t="s">
        <v>364</v>
      </c>
      <c r="C10" s="48" t="s">
        <v>364</v>
      </c>
      <c r="D10" s="48" t="s">
        <v>364</v>
      </c>
      <c r="E10" s="53" t="s">
        <v>364</v>
      </c>
      <c r="F10" s="50" t="s">
        <v>364</v>
      </c>
      <c r="G10" s="50" t="s">
        <v>364</v>
      </c>
      <c r="H10" s="50" t="s">
        <v>364</v>
      </c>
      <c r="I10" s="48" t="s">
        <v>364</v>
      </c>
      <c r="J10" s="48" t="s">
        <v>364</v>
      </c>
    </row>
    <row r="11" ht="15.0" hidden="1" customHeight="1">
      <c r="A11" s="20"/>
      <c r="B11" s="17"/>
      <c r="C11" s="17"/>
      <c r="D11" s="17"/>
      <c r="E11" s="17"/>
      <c r="F11" s="17"/>
      <c r="G11" s="17"/>
      <c r="H11" s="17"/>
      <c r="I11" s="17"/>
      <c r="J11" s="17"/>
    </row>
    <row r="12" ht="12.75" customHeight="1"/>
    <row r="13" ht="138.75" customHeight="1">
      <c r="A13" s="22" t="s">
        <v>365</v>
      </c>
      <c r="B13" s="4"/>
      <c r="C13" s="4"/>
      <c r="D13" s="4"/>
      <c r="E13" s="4"/>
      <c r="F13" s="4"/>
      <c r="G13" s="4"/>
      <c r="H13" s="4"/>
      <c r="I13" s="4"/>
      <c r="J13" s="5"/>
    </row>
    <row r="14" ht="12.75" customHeight="1"/>
    <row r="15" ht="75.0" customHeight="1">
      <c r="A15" s="22" t="s">
        <v>366</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location="compare" ref="C9"/>
  </hyperlinks>
  <printOptions/>
  <pageMargins bottom="0.75" footer="0.0" header="0.0" left="0.7" right="0.7" top="0.75"/>
  <pageSetup orientation="landscape"/>
  <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367</v>
      </c>
      <c r="C7" s="7" t="s">
        <v>368</v>
      </c>
      <c r="D7" s="7" t="s">
        <v>369</v>
      </c>
      <c r="E7" s="7" t="s">
        <v>370</v>
      </c>
      <c r="F7" s="8" t="s">
        <v>371</v>
      </c>
      <c r="G7" s="9" t="s">
        <v>372</v>
      </c>
      <c r="H7" s="10" t="s">
        <v>10</v>
      </c>
      <c r="I7" s="7" t="s">
        <v>373</v>
      </c>
      <c r="J7" s="7" t="s">
        <v>374</v>
      </c>
      <c r="K7" s="11"/>
      <c r="L7" s="11"/>
      <c r="M7" s="11"/>
      <c r="N7" s="11"/>
      <c r="O7" s="11"/>
      <c r="P7" s="11"/>
      <c r="Q7" s="11"/>
      <c r="R7" s="11"/>
      <c r="S7" s="11"/>
      <c r="T7" s="11"/>
      <c r="U7" s="11"/>
      <c r="V7" s="11"/>
      <c r="W7" s="11"/>
      <c r="X7" s="11"/>
      <c r="Y7" s="11"/>
      <c r="Z7" s="11"/>
    </row>
    <row r="8" ht="50.25" customHeight="1">
      <c r="A8" s="12" t="s">
        <v>13</v>
      </c>
      <c r="B8" s="48" t="s">
        <v>362</v>
      </c>
      <c r="C8" s="49" t="s">
        <v>375</v>
      </c>
      <c r="D8" s="48" t="s">
        <v>376</v>
      </c>
      <c r="E8" s="50">
        <v>259999.0</v>
      </c>
      <c r="F8" s="50">
        <f t="shared" ref="F8:F10" si="1">E8*19%</f>
        <v>49399.81</v>
      </c>
      <c r="G8" s="50">
        <f t="shared" ref="G8:G10" si="2">E8+F8</f>
        <v>309398.81</v>
      </c>
      <c r="H8" s="50">
        <f t="shared" ref="H8:H10" si="3">G8</f>
        <v>309398.81</v>
      </c>
      <c r="I8" s="48" t="s">
        <v>143</v>
      </c>
      <c r="J8" s="13" t="s">
        <v>377</v>
      </c>
    </row>
    <row r="9" ht="50.25" customHeight="1">
      <c r="A9" s="12" t="s">
        <v>19</v>
      </c>
      <c r="B9" s="48" t="s">
        <v>121</v>
      </c>
      <c r="C9" s="51" t="s">
        <v>378</v>
      </c>
      <c r="D9" s="48" t="s">
        <v>376</v>
      </c>
      <c r="E9" s="50">
        <v>290458.5</v>
      </c>
      <c r="F9" s="50">
        <f t="shared" si="1"/>
        <v>55187.115</v>
      </c>
      <c r="G9" s="50">
        <f t="shared" si="2"/>
        <v>345645.615</v>
      </c>
      <c r="H9" s="50">
        <f t="shared" si="3"/>
        <v>345645.615</v>
      </c>
      <c r="I9" s="48" t="s">
        <v>143</v>
      </c>
      <c r="J9" s="13" t="s">
        <v>377</v>
      </c>
    </row>
    <row r="10" ht="50.25" customHeight="1">
      <c r="A10" s="12" t="s">
        <v>24</v>
      </c>
      <c r="B10" s="48" t="s">
        <v>379</v>
      </c>
      <c r="C10" s="54" t="s">
        <v>380</v>
      </c>
      <c r="D10" s="48" t="s">
        <v>376</v>
      </c>
      <c r="E10" s="53">
        <v>290312.22</v>
      </c>
      <c r="F10" s="50">
        <f t="shared" si="1"/>
        <v>55159.3218</v>
      </c>
      <c r="G10" s="50">
        <f t="shared" si="2"/>
        <v>345471.5418</v>
      </c>
      <c r="H10" s="50">
        <f t="shared" si="3"/>
        <v>345471.5418</v>
      </c>
      <c r="I10" s="48" t="s">
        <v>143</v>
      </c>
      <c r="J10" s="48" t="s">
        <v>377</v>
      </c>
    </row>
    <row r="11" ht="15.0" hidden="1" customHeight="1">
      <c r="A11" s="20"/>
      <c r="B11" s="17"/>
      <c r="C11" s="17"/>
      <c r="D11" s="17"/>
      <c r="E11" s="17"/>
      <c r="F11" s="17"/>
      <c r="G11" s="17"/>
      <c r="H11" s="17"/>
      <c r="I11" s="17"/>
      <c r="J11" s="17"/>
    </row>
    <row r="12" ht="12.75" customHeight="1"/>
    <row r="13" ht="138.75" customHeight="1">
      <c r="A13" s="22" t="s">
        <v>381</v>
      </c>
      <c r="B13" s="4"/>
      <c r="C13" s="4"/>
      <c r="D13" s="4"/>
      <c r="E13" s="4"/>
      <c r="F13" s="4"/>
      <c r="G13" s="4"/>
      <c r="H13" s="4"/>
      <c r="I13" s="4"/>
      <c r="J13" s="5"/>
    </row>
    <row r="14" ht="12.75" customHeight="1"/>
    <row r="15" ht="75.0" customHeight="1">
      <c r="A15" s="22" t="s">
        <v>382</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383</v>
      </c>
      <c r="C7" s="7" t="s">
        <v>384</v>
      </c>
      <c r="D7" s="7" t="s">
        <v>385</v>
      </c>
      <c r="E7" s="7" t="s">
        <v>386</v>
      </c>
      <c r="F7" s="8" t="s">
        <v>387</v>
      </c>
      <c r="G7" s="9" t="s">
        <v>388</v>
      </c>
      <c r="H7" s="10" t="s">
        <v>10</v>
      </c>
      <c r="I7" s="7" t="s">
        <v>389</v>
      </c>
      <c r="J7" s="7" t="s">
        <v>390</v>
      </c>
      <c r="K7" s="11"/>
      <c r="L7" s="11"/>
      <c r="M7" s="11"/>
      <c r="N7" s="11"/>
      <c r="O7" s="11"/>
      <c r="P7" s="11"/>
      <c r="Q7" s="11"/>
      <c r="R7" s="11"/>
      <c r="S7" s="11"/>
      <c r="T7" s="11"/>
      <c r="U7" s="11"/>
      <c r="V7" s="11"/>
      <c r="W7" s="11"/>
      <c r="X7" s="11"/>
      <c r="Y7" s="11"/>
      <c r="Z7" s="11"/>
    </row>
    <row r="8" ht="50.25" customHeight="1">
      <c r="A8" s="12" t="s">
        <v>13</v>
      </c>
      <c r="B8" s="48" t="s">
        <v>391</v>
      </c>
      <c r="C8" s="49" t="s">
        <v>392</v>
      </c>
      <c r="D8" s="48" t="s">
        <v>393</v>
      </c>
      <c r="E8" s="50">
        <v>1523000.0</v>
      </c>
      <c r="F8" s="50"/>
      <c r="G8" s="50">
        <f t="shared" ref="G8:G10" si="1">E8+F8</f>
        <v>1523000</v>
      </c>
      <c r="H8" s="50">
        <f t="shared" ref="H8:H10" si="2">G8</f>
        <v>1523000</v>
      </c>
      <c r="I8" s="48" t="s">
        <v>17</v>
      </c>
      <c r="J8" s="13" t="s">
        <v>394</v>
      </c>
    </row>
    <row r="9" ht="50.25" customHeight="1">
      <c r="A9" s="12" t="s">
        <v>19</v>
      </c>
      <c r="B9" s="48" t="s">
        <v>395</v>
      </c>
      <c r="C9" s="51" t="s">
        <v>396</v>
      </c>
      <c r="D9" s="48" t="s">
        <v>397</v>
      </c>
      <c r="E9" s="50">
        <v>1370900.0</v>
      </c>
      <c r="F9" s="50"/>
      <c r="G9" s="50">
        <f t="shared" si="1"/>
        <v>1370900</v>
      </c>
      <c r="H9" s="50">
        <f t="shared" si="2"/>
        <v>1370900</v>
      </c>
      <c r="I9" s="48" t="s">
        <v>17</v>
      </c>
      <c r="J9" s="13" t="s">
        <v>398</v>
      </c>
    </row>
    <row r="10" ht="50.25" customHeight="1">
      <c r="A10" s="12" t="s">
        <v>24</v>
      </c>
      <c r="B10" s="48" t="s">
        <v>395</v>
      </c>
      <c r="C10" s="54" t="s">
        <v>399</v>
      </c>
      <c r="D10" s="48" t="s">
        <v>400</v>
      </c>
      <c r="E10" s="53">
        <v>1499900.0</v>
      </c>
      <c r="F10" s="50"/>
      <c r="G10" s="50">
        <f t="shared" si="1"/>
        <v>1499900</v>
      </c>
      <c r="H10" s="50">
        <f t="shared" si="2"/>
        <v>1499900</v>
      </c>
      <c r="I10" s="48" t="s">
        <v>17</v>
      </c>
      <c r="J10" s="48" t="s">
        <v>401</v>
      </c>
    </row>
    <row r="11" ht="15.0" hidden="1" customHeight="1">
      <c r="A11" s="20"/>
      <c r="B11" s="17"/>
      <c r="C11" s="17"/>
      <c r="D11" s="17"/>
      <c r="E11" s="17"/>
      <c r="F11" s="17"/>
      <c r="G11" s="17"/>
      <c r="H11" s="17"/>
      <c r="I11" s="17"/>
      <c r="J11" s="17"/>
    </row>
    <row r="12" ht="12.75" customHeight="1"/>
    <row r="13" ht="138.75" customHeight="1">
      <c r="A13" s="22" t="s">
        <v>402</v>
      </c>
      <c r="B13" s="4"/>
      <c r="C13" s="4"/>
      <c r="D13" s="4"/>
      <c r="E13" s="4"/>
      <c r="F13" s="4"/>
      <c r="G13" s="4"/>
      <c r="H13" s="4"/>
      <c r="I13" s="4"/>
      <c r="J13" s="5"/>
    </row>
    <row r="14" ht="12.75" customHeight="1"/>
    <row r="15" ht="75.0" customHeight="1">
      <c r="A15" s="22" t="s">
        <v>403</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location="reco_item_pos=5&amp;reco_backend=recomm-platform_v2p-model&amp;reco_backend_type=low_level&amp;reco_client=vip-v2p&amp;reco_id=e3edc01e-8498-4c3f-886d-9ecebe02c09c" ref="C8"/>
    <hyperlink r:id="rId2" location="reco_item_pos=0&amp;reco_backend=recomm-platform_v2p-model&amp;reco_backend_type=low_level&amp;reco_client=vpp-v2p-pom&amp;reco_id=f4221406-fca6-43ba-8c70-202de3ae716c" ref="C9"/>
    <hyperlink r:id="rId3" location="reco_item_pos=1&amp;reco_backend=machinalis-seller-items&amp;reco_backend_type=low_level&amp;reco_client=vip-seller_items-above&amp;reco_id=ff79739f-4803-4691-8f04-41daa824b7f5" ref="C10"/>
  </hyperlinks>
  <printOptions/>
  <pageMargins bottom="0.75" footer="0.0" header="0.0" left="0.7" right="0.7" top="0.75"/>
  <pageSetup orientation="landscape"/>
  <drawing r:id="rId4"/>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32</v>
      </c>
      <c r="C7" s="7" t="s">
        <v>33</v>
      </c>
      <c r="D7" s="24" t="s">
        <v>34</v>
      </c>
      <c r="E7" s="24" t="s">
        <v>35</v>
      </c>
      <c r="F7" s="8" t="s">
        <v>36</v>
      </c>
      <c r="G7" s="9" t="s">
        <v>37</v>
      </c>
      <c r="H7" s="10" t="s">
        <v>10</v>
      </c>
      <c r="I7" s="7" t="s">
        <v>38</v>
      </c>
      <c r="J7" s="7" t="s">
        <v>39</v>
      </c>
      <c r="K7" s="11"/>
      <c r="L7" s="11"/>
      <c r="M7" s="11"/>
      <c r="N7" s="11"/>
      <c r="O7" s="11"/>
      <c r="P7" s="11"/>
      <c r="Q7" s="11"/>
      <c r="R7" s="11"/>
      <c r="S7" s="11"/>
      <c r="T7" s="11"/>
      <c r="U7" s="11"/>
      <c r="V7" s="11"/>
      <c r="W7" s="11"/>
      <c r="X7" s="11"/>
      <c r="Y7" s="11"/>
      <c r="Z7" s="11"/>
    </row>
    <row r="8" ht="50.25" customHeight="1">
      <c r="A8" s="12" t="s">
        <v>13</v>
      </c>
      <c r="B8" s="13" t="s">
        <v>40</v>
      </c>
      <c r="C8" s="25" t="s">
        <v>41</v>
      </c>
      <c r="D8" s="26" t="s">
        <v>42</v>
      </c>
      <c r="E8" s="15">
        <v>82000.0</v>
      </c>
      <c r="F8" s="27">
        <v>0.0</v>
      </c>
      <c r="G8" s="15">
        <f t="shared" ref="G8:G10" si="1">E8</f>
        <v>82000</v>
      </c>
      <c r="H8" s="15">
        <f t="shared" ref="H8:H10" si="2">G8</f>
        <v>82000</v>
      </c>
      <c r="I8" s="13" t="s">
        <v>17</v>
      </c>
      <c r="J8" s="13" t="s">
        <v>43</v>
      </c>
    </row>
    <row r="9" ht="50.25" customHeight="1">
      <c r="A9" s="12" t="s">
        <v>19</v>
      </c>
      <c r="B9" s="13" t="s">
        <v>44</v>
      </c>
      <c r="C9" s="28" t="s">
        <v>45</v>
      </c>
      <c r="D9" s="29" t="s">
        <v>46</v>
      </c>
      <c r="E9" s="18">
        <v>55460.0</v>
      </c>
      <c r="F9" s="15">
        <v>0.0</v>
      </c>
      <c r="G9" s="15">
        <f t="shared" si="1"/>
        <v>55460</v>
      </c>
      <c r="H9" s="15">
        <f t="shared" si="2"/>
        <v>55460</v>
      </c>
      <c r="I9" s="17" t="s">
        <v>17</v>
      </c>
      <c r="J9" s="17" t="str">
        <f t="shared" ref="J9:J10" si="3">J8</f>
        <v>combo teclado de membrana, mouse alambricos </v>
      </c>
    </row>
    <row r="10" ht="50.25" customHeight="1">
      <c r="A10" s="12" t="s">
        <v>24</v>
      </c>
      <c r="B10" s="13" t="s">
        <v>47</v>
      </c>
      <c r="C10" s="30" t="s">
        <v>48</v>
      </c>
      <c r="D10" s="26" t="s">
        <v>49</v>
      </c>
      <c r="E10" s="18">
        <v>48151.0</v>
      </c>
      <c r="F10" s="15">
        <v>0.0</v>
      </c>
      <c r="G10" s="15">
        <f t="shared" si="1"/>
        <v>48151</v>
      </c>
      <c r="H10" s="15">
        <f t="shared" si="2"/>
        <v>48151</v>
      </c>
      <c r="I10" s="17" t="s">
        <v>28</v>
      </c>
      <c r="J10" s="17" t="str">
        <f t="shared" si="3"/>
        <v>combo teclado de membrana, mouse alambricos </v>
      </c>
    </row>
    <row r="11" ht="15.0" hidden="1" customHeight="1">
      <c r="A11" s="20"/>
      <c r="B11" s="17"/>
      <c r="C11" s="17"/>
      <c r="D11" s="17"/>
      <c r="E11" s="17"/>
      <c r="F11" s="17"/>
      <c r="G11" s="17"/>
      <c r="H11" s="17"/>
      <c r="I11" s="17"/>
      <c r="J11" s="17"/>
    </row>
    <row r="12" ht="12.75" customHeight="1"/>
    <row r="13" ht="138.75" customHeight="1">
      <c r="A13" s="22" t="s">
        <v>50</v>
      </c>
      <c r="B13" s="4"/>
      <c r="C13" s="4"/>
      <c r="D13" s="4"/>
      <c r="E13" s="4"/>
      <c r="F13" s="4"/>
      <c r="G13" s="4"/>
      <c r="H13" s="4"/>
      <c r="I13" s="4"/>
      <c r="J13" s="5"/>
    </row>
    <row r="14" ht="12.75" customHeight="1"/>
    <row r="15" ht="75.0" customHeight="1">
      <c r="A15" s="22" t="s">
        <v>51</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location="position=33&amp;search_layout=stack&amp;type=item&amp;tracking_id=1519bf20-a0b1-4915-93ec-acb25fb6fef4" ref="C8"/>
    <hyperlink r:id="rId2" ref="C9"/>
    <hyperlink r:id="rId3" location="reco_item_pos=1&amp;reco_backend=machinalis-v2p&amp;reco_backend_type=low_level&amp;reco_client=vip-v2p&amp;reco_id=4ca3902f-a9f2-4402-883a-b498c2643a04" ref="C10"/>
  </hyperlinks>
  <printOptions/>
  <pageMargins bottom="0.75" footer="0.0" header="0.0" left="0.7" right="0.7" top="0.75"/>
  <pageSetup orientation="landscape"/>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t="s">
        <v>0</v>
      </c>
    </row>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52</v>
      </c>
      <c r="C7" s="7" t="s">
        <v>53</v>
      </c>
      <c r="D7" s="7" t="s">
        <v>54</v>
      </c>
      <c r="E7" s="7" t="s">
        <v>55</v>
      </c>
      <c r="F7" s="8" t="s">
        <v>56</v>
      </c>
      <c r="G7" s="9" t="s">
        <v>57</v>
      </c>
      <c r="H7" s="10" t="s">
        <v>10</v>
      </c>
      <c r="I7" s="7" t="s">
        <v>58</v>
      </c>
      <c r="J7" s="7" t="s">
        <v>59</v>
      </c>
      <c r="K7" s="11"/>
      <c r="L7" s="11"/>
      <c r="M7" s="11"/>
      <c r="N7" s="11"/>
      <c r="O7" s="11"/>
      <c r="P7" s="11"/>
      <c r="Q7" s="11"/>
      <c r="R7" s="11"/>
      <c r="S7" s="11"/>
      <c r="T7" s="11"/>
      <c r="U7" s="11"/>
      <c r="V7" s="11"/>
      <c r="W7" s="11"/>
      <c r="X7" s="11"/>
      <c r="Y7" s="11"/>
      <c r="Z7" s="11"/>
    </row>
    <row r="8" ht="50.25" customHeight="1">
      <c r="A8" s="12" t="s">
        <v>13</v>
      </c>
      <c r="B8" s="13" t="s">
        <v>60</v>
      </c>
      <c r="C8" s="31" t="s">
        <v>61</v>
      </c>
      <c r="D8" s="13" t="s">
        <v>62</v>
      </c>
      <c r="E8" s="15">
        <v>23360.0</v>
      </c>
      <c r="F8" s="32">
        <v>0.0</v>
      </c>
      <c r="G8" s="15">
        <f t="shared" ref="G8:G10" si="1">E8+F8</f>
        <v>23360</v>
      </c>
      <c r="H8" s="15">
        <f t="shared" ref="H8:H10" si="2">E8</f>
        <v>23360</v>
      </c>
      <c r="I8" s="13" t="s">
        <v>17</v>
      </c>
      <c r="J8" s="13" t="s">
        <v>63</v>
      </c>
    </row>
    <row r="9" ht="57.75" customHeight="1">
      <c r="A9" s="12" t="s">
        <v>19</v>
      </c>
      <c r="B9" s="13" t="s">
        <v>64</v>
      </c>
      <c r="C9" s="16" t="s">
        <v>65</v>
      </c>
      <c r="D9" s="17" t="s">
        <v>66</v>
      </c>
      <c r="E9" s="18">
        <v>16900.0</v>
      </c>
      <c r="F9" s="15">
        <v>0.0</v>
      </c>
      <c r="G9" s="15">
        <f t="shared" si="1"/>
        <v>16900</v>
      </c>
      <c r="H9" s="15">
        <f t="shared" si="2"/>
        <v>16900</v>
      </c>
      <c r="I9" s="17" t="s">
        <v>17</v>
      </c>
      <c r="J9" s="17" t="str">
        <f t="shared" ref="J9:J10" si="3">J8</f>
        <v>pago mensual</v>
      </c>
    </row>
    <row r="10">
      <c r="A10" s="12" t="s">
        <v>24</v>
      </c>
      <c r="B10" s="13" t="s">
        <v>67</v>
      </c>
      <c r="C10" s="16" t="s">
        <v>68</v>
      </c>
      <c r="D10" s="19" t="s">
        <v>69</v>
      </c>
      <c r="E10" s="18">
        <v>2601245.0</v>
      </c>
      <c r="F10" s="15">
        <v>0.0</v>
      </c>
      <c r="G10" s="15">
        <f t="shared" si="1"/>
        <v>2601245</v>
      </c>
      <c r="H10" s="15">
        <f t="shared" si="2"/>
        <v>2601245</v>
      </c>
      <c r="I10" s="17" t="s">
        <v>28</v>
      </c>
      <c r="J10" s="17" t="str">
        <f t="shared" si="3"/>
        <v>pago mensual</v>
      </c>
    </row>
    <row r="11" ht="15.0" hidden="1" customHeight="1">
      <c r="A11" s="20"/>
      <c r="B11" s="17"/>
      <c r="C11" s="17"/>
      <c r="D11" s="17"/>
      <c r="E11" s="17"/>
      <c r="F11" s="17"/>
      <c r="G11" s="17"/>
      <c r="H11" s="17"/>
      <c r="I11" s="17"/>
      <c r="J11" s="17"/>
    </row>
    <row r="12" ht="12.75" customHeight="1"/>
    <row r="13" ht="138.75" customHeight="1">
      <c r="A13" s="21" t="s">
        <v>70</v>
      </c>
      <c r="B13" s="4"/>
      <c r="C13" s="4"/>
      <c r="D13" s="4"/>
      <c r="E13" s="4"/>
      <c r="F13" s="4"/>
      <c r="G13" s="4"/>
      <c r="H13" s="4"/>
      <c r="I13" s="4"/>
      <c r="J13" s="5"/>
    </row>
    <row r="14" ht="12.75" customHeight="1"/>
    <row r="15" ht="75.0" customHeight="1">
      <c r="A15" s="22" t="s">
        <v>71</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72</v>
      </c>
      <c r="C7" s="7" t="s">
        <v>73</v>
      </c>
      <c r="D7" s="7" t="s">
        <v>74</v>
      </c>
      <c r="E7" s="7" t="s">
        <v>75</v>
      </c>
      <c r="F7" s="8" t="s">
        <v>76</v>
      </c>
      <c r="G7" s="9" t="s">
        <v>77</v>
      </c>
      <c r="H7" s="10" t="s">
        <v>10</v>
      </c>
      <c r="I7" s="7" t="s">
        <v>78</v>
      </c>
      <c r="J7" s="7" t="s">
        <v>79</v>
      </c>
      <c r="K7" s="11"/>
      <c r="L7" s="11"/>
      <c r="M7" s="11"/>
      <c r="N7" s="11"/>
      <c r="O7" s="11"/>
      <c r="P7" s="11"/>
      <c r="Q7" s="11"/>
      <c r="R7" s="11"/>
      <c r="S7" s="11"/>
      <c r="T7" s="11"/>
      <c r="U7" s="11"/>
      <c r="V7" s="11"/>
      <c r="W7" s="11"/>
      <c r="X7" s="11"/>
      <c r="Y7" s="11"/>
      <c r="Z7" s="11"/>
    </row>
    <row r="8" ht="50.25" customHeight="1">
      <c r="A8" s="12" t="s">
        <v>13</v>
      </c>
      <c r="B8" s="13" t="s">
        <v>80</v>
      </c>
      <c r="C8" s="33" t="s">
        <v>81</v>
      </c>
      <c r="D8" s="34" t="s">
        <v>82</v>
      </c>
      <c r="E8" s="35">
        <v>792000.0</v>
      </c>
      <c r="F8" s="36"/>
      <c r="G8" s="37">
        <f t="shared" ref="G8:G10" si="1">E8+F8</f>
        <v>792000</v>
      </c>
      <c r="H8" s="37">
        <f>G8</f>
        <v>792000</v>
      </c>
      <c r="I8" s="13" t="s">
        <v>17</v>
      </c>
      <c r="J8" s="13" t="s">
        <v>83</v>
      </c>
    </row>
    <row r="9" ht="50.25" customHeight="1">
      <c r="A9" s="12" t="s">
        <v>19</v>
      </c>
      <c r="B9" s="13" t="s">
        <v>84</v>
      </c>
      <c r="C9" s="33" t="s">
        <v>85</v>
      </c>
      <c r="D9" s="38" t="s">
        <v>86</v>
      </c>
      <c r="E9" s="35">
        <v>109.0</v>
      </c>
      <c r="F9" s="36"/>
      <c r="G9" s="37">
        <f t="shared" si="1"/>
        <v>109</v>
      </c>
      <c r="H9" s="37">
        <f>G9*3988</f>
        <v>434692</v>
      </c>
      <c r="I9" s="17" t="s">
        <v>17</v>
      </c>
      <c r="J9" s="17" t="s">
        <v>87</v>
      </c>
    </row>
    <row r="10" ht="50.25" customHeight="1">
      <c r="A10" s="12" t="s">
        <v>24</v>
      </c>
      <c r="B10" s="13" t="s">
        <v>88</v>
      </c>
      <c r="C10" s="39" t="s">
        <v>89</v>
      </c>
      <c r="D10" s="40" t="s">
        <v>90</v>
      </c>
      <c r="E10" s="35">
        <v>175.0</v>
      </c>
      <c r="F10" s="36"/>
      <c r="G10" s="37">
        <f t="shared" si="1"/>
        <v>175</v>
      </c>
      <c r="H10" s="37">
        <f>G10*4182</f>
        <v>731850</v>
      </c>
      <c r="I10" s="17" t="s">
        <v>28</v>
      </c>
      <c r="J10" s="17" t="str">
        <f>J9</f>
        <v>pantalla a 144hz ips resolucion 1080p</v>
      </c>
    </row>
    <row r="11" ht="15.0" hidden="1" customHeight="1">
      <c r="A11" s="20"/>
      <c r="B11" s="17"/>
      <c r="C11" s="17"/>
      <c r="D11" s="17"/>
      <c r="E11" s="17"/>
      <c r="F11" s="17"/>
      <c r="G11" s="17"/>
      <c r="H11" s="17"/>
      <c r="I11" s="17"/>
      <c r="J11" s="17"/>
    </row>
    <row r="12" ht="12.75" customHeight="1"/>
    <row r="13" ht="138.75" customHeight="1">
      <c r="A13" s="22" t="s">
        <v>91</v>
      </c>
      <c r="B13" s="4"/>
      <c r="C13" s="4"/>
      <c r="D13" s="4"/>
      <c r="E13" s="4"/>
      <c r="F13" s="4"/>
      <c r="G13" s="4"/>
      <c r="H13" s="4"/>
      <c r="I13" s="4"/>
      <c r="J13" s="5"/>
    </row>
    <row r="14" ht="12.75" customHeight="1"/>
    <row r="15" ht="75.0" customHeight="1">
      <c r="A15" s="22" t="s">
        <v>92</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location="searchVariation=MCO27071636&amp;position=5&amp;search_layout=stack&amp;type=product&amp;tracking_id=770da59d-8735-4eca-8b17-74e0e1061a63" ref="C8"/>
    <hyperlink r:id="rId2" ref="C9"/>
    <hyperlink r:id="rId3" ref="C10"/>
  </hyperlinks>
  <printOptions/>
  <pageMargins bottom="0.75" footer="0.0" header="0.0" left="0.7" right="0.7" top="0.75"/>
  <pageSetup orientation="landscape"/>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93</v>
      </c>
      <c r="C7" s="7" t="s">
        <v>94</v>
      </c>
      <c r="D7" s="7" t="s">
        <v>95</v>
      </c>
      <c r="E7" s="7" t="s">
        <v>96</v>
      </c>
      <c r="F7" s="8" t="s">
        <v>97</v>
      </c>
      <c r="G7" s="9" t="s">
        <v>98</v>
      </c>
      <c r="H7" s="10" t="s">
        <v>10</v>
      </c>
      <c r="I7" s="7" t="s">
        <v>99</v>
      </c>
      <c r="J7" s="7" t="s">
        <v>100</v>
      </c>
      <c r="K7" s="11"/>
      <c r="L7" s="11"/>
      <c r="M7" s="11"/>
      <c r="N7" s="11"/>
      <c r="O7" s="11"/>
      <c r="P7" s="11"/>
      <c r="Q7" s="11"/>
      <c r="R7" s="11"/>
      <c r="S7" s="11"/>
      <c r="T7" s="11"/>
      <c r="U7" s="11"/>
      <c r="V7" s="11"/>
      <c r="W7" s="11"/>
      <c r="X7" s="11"/>
      <c r="Y7" s="11"/>
      <c r="Z7" s="11"/>
    </row>
    <row r="8" ht="50.25" customHeight="1">
      <c r="A8" s="12" t="s">
        <v>13</v>
      </c>
      <c r="B8" s="13" t="s">
        <v>101</v>
      </c>
      <c r="C8" s="14" t="s">
        <v>102</v>
      </c>
      <c r="D8" s="13" t="s">
        <v>103</v>
      </c>
      <c r="E8" s="41">
        <v>1200000.0</v>
      </c>
      <c r="F8" s="41">
        <v>0.0</v>
      </c>
      <c r="G8" s="41">
        <f t="shared" ref="G8:G10" si="1">E8+F8</f>
        <v>1200000</v>
      </c>
      <c r="H8" s="41">
        <f t="shared" ref="H8:H10" si="2">G8</f>
        <v>1200000</v>
      </c>
      <c r="I8" s="13" t="s">
        <v>17</v>
      </c>
      <c r="J8" s="13" t="s">
        <v>104</v>
      </c>
    </row>
    <row r="9" ht="50.25" customHeight="1">
      <c r="A9" s="12" t="s">
        <v>19</v>
      </c>
      <c r="B9" s="13" t="s">
        <v>105</v>
      </c>
      <c r="C9" s="39" t="s">
        <v>106</v>
      </c>
      <c r="D9" s="17" t="s">
        <v>107</v>
      </c>
      <c r="E9" s="41">
        <v>1431900.0</v>
      </c>
      <c r="F9" s="41">
        <v>0.0</v>
      </c>
      <c r="G9" s="41">
        <f t="shared" si="1"/>
        <v>1431900</v>
      </c>
      <c r="H9" s="41">
        <f t="shared" si="2"/>
        <v>1431900</v>
      </c>
      <c r="I9" s="13" t="s">
        <v>17</v>
      </c>
      <c r="J9" s="17" t="s">
        <v>104</v>
      </c>
    </row>
    <row r="10" ht="50.25" customHeight="1">
      <c r="A10" s="12" t="s">
        <v>24</v>
      </c>
      <c r="B10" s="13" t="s">
        <v>108</v>
      </c>
      <c r="C10" s="39" t="s">
        <v>109</v>
      </c>
      <c r="D10" s="17" t="s">
        <v>110</v>
      </c>
      <c r="E10" s="41">
        <v>1140000.0</v>
      </c>
      <c r="F10" s="41">
        <f>E10*19%</f>
        <v>216600</v>
      </c>
      <c r="G10" s="41">
        <f t="shared" si="1"/>
        <v>1356600</v>
      </c>
      <c r="H10" s="42">
        <f t="shared" si="2"/>
        <v>1356600</v>
      </c>
      <c r="I10" s="36" t="str">
        <f>I8</f>
        <v>contado</v>
      </c>
      <c r="J10" s="17" t="s">
        <v>104</v>
      </c>
    </row>
    <row r="11" ht="15.0" hidden="1" customHeight="1">
      <c r="A11" s="20"/>
      <c r="B11" s="17"/>
      <c r="C11" s="17"/>
      <c r="D11" s="17"/>
      <c r="E11" s="17"/>
      <c r="F11" s="17"/>
      <c r="G11" s="17"/>
      <c r="H11" s="17"/>
      <c r="I11" s="17"/>
      <c r="J11" s="17"/>
    </row>
    <row r="12" ht="12.75" customHeight="1"/>
    <row r="13" ht="138.75" customHeight="1">
      <c r="A13" s="22" t="s">
        <v>111</v>
      </c>
      <c r="B13" s="4"/>
      <c r="C13" s="4"/>
      <c r="D13" s="4"/>
      <c r="E13" s="4"/>
      <c r="F13" s="4"/>
      <c r="G13" s="4"/>
      <c r="H13" s="4"/>
      <c r="I13" s="4"/>
      <c r="J13" s="5"/>
    </row>
    <row r="14" ht="12.75" customHeight="1"/>
    <row r="15" ht="75.0" customHeight="1">
      <c r="A15" s="22" t="s">
        <v>112</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location="position=8&amp;search_layout=stack&amp;type=item&amp;tracking_id=6b0194c0-dc40-419f-9109-1005e537e4f0" ref="C9"/>
    <hyperlink r:id="rId3" ref="C10"/>
  </hyperlinks>
  <printOptions/>
  <pageMargins bottom="0.75" footer="0.0" header="0.0" left="0.7" right="0.7" top="0.75"/>
  <pageSetup orientation="landscape"/>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113</v>
      </c>
      <c r="C7" s="7" t="s">
        <v>114</v>
      </c>
      <c r="D7" s="7" t="s">
        <v>115</v>
      </c>
      <c r="E7" s="7" t="s">
        <v>116</v>
      </c>
      <c r="F7" s="8" t="s">
        <v>117</v>
      </c>
      <c r="G7" s="9" t="s">
        <v>118</v>
      </c>
      <c r="H7" s="10" t="s">
        <v>10</v>
      </c>
      <c r="I7" s="7" t="s">
        <v>119</v>
      </c>
      <c r="J7" s="7" t="s">
        <v>120</v>
      </c>
      <c r="K7" s="11"/>
      <c r="L7" s="11"/>
      <c r="M7" s="11"/>
      <c r="N7" s="11"/>
      <c r="O7" s="11"/>
      <c r="P7" s="11"/>
      <c r="Q7" s="11"/>
      <c r="R7" s="11"/>
      <c r="S7" s="11"/>
      <c r="T7" s="11"/>
      <c r="U7" s="11"/>
      <c r="V7" s="11"/>
      <c r="W7" s="11"/>
      <c r="X7" s="11"/>
      <c r="Y7" s="11"/>
      <c r="Z7" s="11"/>
    </row>
    <row r="8" ht="50.25" customHeight="1">
      <c r="A8" s="12" t="s">
        <v>13</v>
      </c>
      <c r="B8" s="13" t="s">
        <v>121</v>
      </c>
      <c r="C8" s="31" t="s">
        <v>122</v>
      </c>
      <c r="D8" s="13" t="s">
        <v>123</v>
      </c>
      <c r="E8" s="43">
        <v>697146.64</v>
      </c>
      <c r="F8" s="43">
        <v>0.0</v>
      </c>
      <c r="G8" s="43">
        <f t="shared" ref="G8:G10" si="1">E8+F8</f>
        <v>697146.64</v>
      </c>
      <c r="H8" s="43">
        <f t="shared" ref="H8:H10" si="2">G8</f>
        <v>697146.64</v>
      </c>
      <c r="I8" s="13" t="s">
        <v>17</v>
      </c>
      <c r="J8" s="13" t="s">
        <v>124</v>
      </c>
    </row>
    <row r="9" ht="50.25" customHeight="1">
      <c r="A9" s="12" t="s">
        <v>19</v>
      </c>
      <c r="B9" s="13" t="s">
        <v>125</v>
      </c>
      <c r="C9" s="39" t="s">
        <v>126</v>
      </c>
      <c r="D9" s="17" t="s">
        <v>127</v>
      </c>
      <c r="E9" s="43">
        <v>789900.0</v>
      </c>
      <c r="F9" s="43">
        <v>0.0</v>
      </c>
      <c r="G9" s="43">
        <f t="shared" si="1"/>
        <v>789900</v>
      </c>
      <c r="H9" s="43">
        <f t="shared" si="2"/>
        <v>789900</v>
      </c>
      <c r="I9" s="13" t="str">
        <f>I8</f>
        <v>contado</v>
      </c>
      <c r="J9" s="17" t="s">
        <v>124</v>
      </c>
    </row>
    <row r="10" ht="50.25" customHeight="1">
      <c r="A10" s="12" t="s">
        <v>24</v>
      </c>
      <c r="B10" s="13" t="s">
        <v>128</v>
      </c>
      <c r="C10" s="14" t="s">
        <v>129</v>
      </c>
      <c r="D10" s="17" t="s">
        <v>130</v>
      </c>
      <c r="E10" s="43">
        <v>779000.0</v>
      </c>
      <c r="F10" s="43">
        <f>E10*19%</f>
        <v>148010</v>
      </c>
      <c r="G10" s="43">
        <f t="shared" si="1"/>
        <v>927010</v>
      </c>
      <c r="H10" s="43">
        <f t="shared" si="2"/>
        <v>927010</v>
      </c>
      <c r="I10" s="13" t="str">
        <f>I8</f>
        <v>contado</v>
      </c>
      <c r="J10" s="17" t="s">
        <v>124</v>
      </c>
    </row>
    <row r="11" ht="15.0" hidden="1" customHeight="1">
      <c r="A11" s="20"/>
      <c r="B11" s="17"/>
      <c r="C11" s="17"/>
      <c r="D11" s="17"/>
      <c r="E11" s="17"/>
      <c r="F11" s="17"/>
      <c r="G11" s="17"/>
      <c r="H11" s="17"/>
      <c r="I11" s="17"/>
      <c r="J11" s="17"/>
    </row>
    <row r="12" ht="12.75" customHeight="1"/>
    <row r="13" ht="138.75" customHeight="1">
      <c r="A13" s="22" t="s">
        <v>131</v>
      </c>
      <c r="B13" s="4"/>
      <c r="C13" s="4"/>
      <c r="D13" s="4"/>
      <c r="E13" s="4"/>
      <c r="F13" s="4"/>
      <c r="G13" s="4"/>
      <c r="H13" s="4"/>
      <c r="I13" s="4"/>
      <c r="J13" s="5"/>
    </row>
    <row r="14" ht="12.75" customHeight="1"/>
    <row r="15" ht="75.0" customHeight="1">
      <c r="A15" s="22" t="s">
        <v>132</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location="searchVariation=MCO18441624&amp;position=2&amp;search_layout=stack&amp;type=product&amp;tracking_id=d9a0e56e-4039-464d-bc73-e6089e54e7ba" ref="C9"/>
    <hyperlink r:id="rId3" ref="C10"/>
  </hyperlinks>
  <printOptions/>
  <pageMargins bottom="0.75" footer="0.0" header="0.0" left="0.7" right="0.7" top="0.75"/>
  <pageSetup orientation="landscape"/>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1</v>
      </c>
    </row>
    <row r="3" ht="12.75" customHeight="1"/>
    <row r="4" ht="12.75" customHeight="1"/>
    <row r="5" ht="43.5" customHeight="1">
      <c r="A5" s="3" t="s">
        <v>2</v>
      </c>
      <c r="B5" s="4"/>
      <c r="C5" s="4"/>
      <c r="D5" s="4"/>
      <c r="E5" s="4"/>
      <c r="F5" s="4"/>
      <c r="G5" s="4"/>
      <c r="H5" s="4"/>
      <c r="I5" s="4"/>
      <c r="J5" s="5"/>
    </row>
    <row r="6" ht="15.75" customHeight="1"/>
    <row r="7" ht="75.75" customHeight="1">
      <c r="A7" s="6" t="s">
        <v>3</v>
      </c>
      <c r="B7" s="7" t="s">
        <v>133</v>
      </c>
      <c r="C7" s="7" t="s">
        <v>134</v>
      </c>
      <c r="D7" s="7" t="s">
        <v>135</v>
      </c>
      <c r="E7" s="7" t="s">
        <v>136</v>
      </c>
      <c r="F7" s="8" t="s">
        <v>137</v>
      </c>
      <c r="G7" s="9" t="s">
        <v>138</v>
      </c>
      <c r="H7" s="10" t="s">
        <v>10</v>
      </c>
      <c r="I7" s="7" t="s">
        <v>139</v>
      </c>
      <c r="J7" s="7" t="s">
        <v>140</v>
      </c>
      <c r="K7" s="11"/>
      <c r="L7" s="11"/>
      <c r="M7" s="11"/>
      <c r="N7" s="11"/>
      <c r="O7" s="11"/>
      <c r="P7" s="11"/>
      <c r="Q7" s="11"/>
      <c r="R7" s="11"/>
      <c r="S7" s="11"/>
      <c r="T7" s="11"/>
      <c r="U7" s="11"/>
      <c r="V7" s="11"/>
      <c r="W7" s="11"/>
      <c r="X7" s="11"/>
      <c r="Y7" s="11"/>
      <c r="Z7" s="11"/>
    </row>
    <row r="8" ht="50.25" customHeight="1">
      <c r="A8" s="12" t="s">
        <v>13</v>
      </c>
      <c r="B8" s="13" t="s">
        <v>121</v>
      </c>
      <c r="C8" s="14" t="s">
        <v>141</v>
      </c>
      <c r="D8" s="13" t="s">
        <v>142</v>
      </c>
      <c r="E8" s="43">
        <v>478554.0</v>
      </c>
      <c r="F8" s="43">
        <v>0.0</v>
      </c>
      <c r="G8" s="43">
        <f t="shared" ref="G8:G10" si="1">E8+F8</f>
        <v>478554</v>
      </c>
      <c r="H8" s="43">
        <f t="shared" ref="H8:H10" si="2">G8</f>
        <v>478554</v>
      </c>
      <c r="I8" s="13" t="s">
        <v>143</v>
      </c>
      <c r="J8" s="13" t="s">
        <v>144</v>
      </c>
    </row>
    <row r="9" ht="50.25" customHeight="1">
      <c r="A9" s="12" t="s">
        <v>19</v>
      </c>
      <c r="B9" s="13" t="s">
        <v>145</v>
      </c>
      <c r="C9" s="39" t="s">
        <v>146</v>
      </c>
      <c r="D9" s="17" t="s">
        <v>147</v>
      </c>
      <c r="E9" s="44">
        <v>685465.0</v>
      </c>
      <c r="F9" s="43">
        <f>E9*19%</f>
        <v>130238.35</v>
      </c>
      <c r="G9" s="43">
        <f t="shared" si="1"/>
        <v>815703.35</v>
      </c>
      <c r="H9" s="43">
        <f t="shared" si="2"/>
        <v>815703.35</v>
      </c>
      <c r="I9" s="13" t="str">
        <f t="shared" ref="I9:I10" si="3">I8</f>
        <v>Contado</v>
      </c>
      <c r="J9" s="17" t="s">
        <v>144</v>
      </c>
    </row>
    <row r="10" ht="50.25" customHeight="1">
      <c r="A10" s="12" t="s">
        <v>24</v>
      </c>
      <c r="B10" s="13" t="s">
        <v>148</v>
      </c>
      <c r="C10" s="14" t="s">
        <v>149</v>
      </c>
      <c r="D10" s="17" t="s">
        <v>150</v>
      </c>
      <c r="E10" s="43">
        <v>884777.0</v>
      </c>
      <c r="F10" s="43">
        <v>0.0</v>
      </c>
      <c r="G10" s="43">
        <f t="shared" si="1"/>
        <v>884777</v>
      </c>
      <c r="H10" s="43">
        <f t="shared" si="2"/>
        <v>884777</v>
      </c>
      <c r="I10" s="13" t="str">
        <f t="shared" si="3"/>
        <v>Contado</v>
      </c>
      <c r="J10" s="17" t="s">
        <v>144</v>
      </c>
    </row>
    <row r="11" ht="15.0" hidden="1" customHeight="1">
      <c r="A11" s="20"/>
      <c r="B11" s="17"/>
      <c r="C11" s="17"/>
      <c r="D11" s="17"/>
      <c r="E11" s="17"/>
      <c r="F11" s="17"/>
      <c r="G11" s="17"/>
      <c r="H11" s="17"/>
      <c r="I11" s="17"/>
      <c r="J11" s="17"/>
    </row>
    <row r="12" ht="12.75" customHeight="1"/>
    <row r="13" ht="138.75" customHeight="1">
      <c r="A13" s="22" t="s">
        <v>151</v>
      </c>
      <c r="B13" s="4"/>
      <c r="C13" s="4"/>
      <c r="D13" s="4"/>
      <c r="E13" s="4"/>
      <c r="F13" s="4"/>
      <c r="G13" s="4"/>
      <c r="H13" s="4"/>
      <c r="I13" s="4"/>
      <c r="J13" s="5"/>
    </row>
    <row r="14" ht="12.75" customHeight="1"/>
    <row r="15" ht="75.0" customHeight="1">
      <c r="A15" s="22" t="s">
        <v>152</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2010-11-08T17:12:41Z</dcterms:created>
  <dc:creator>Administrador</dc:creator>
</cp:coreProperties>
</file>