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Users\sebas\OneDrive\Documentos\Técnico Laboral en Asistente en Desarrollo de Software - CESDE\Semeste 1-2023 - Desarrollo de Software\2. Metodologías ágiles para la progración\Equipo 5 - Proyecto  Restaurante Doña S\"/>
    </mc:Choice>
  </mc:AlternateContent>
  <xr:revisionPtr revIDLastSave="0" documentId="13_ncr:1_{B1D79B94-BD95-403B-A01F-7E4532AA8F90}" xr6:coauthVersionLast="47" xr6:coauthVersionMax="47" xr10:uidLastSave="{00000000-0000-0000-0000-000000000000}"/>
  <bookViews>
    <workbookView xWindow="-120" yWindow="-120" windowWidth="20730" windowHeight="11160" tabRatio="522" xr2:uid="{00000000-000D-0000-FFFF-FFFF00000000}"/>
  </bookViews>
  <sheets>
    <sheet name="Backlog del Producto" sheetId="8" r:id="rId1"/>
    <sheet name="Sprints" sheetId="7" r:id="rId2"/>
  </sheets>
  <definedNames>
    <definedName name="_xlnm.Print_Area" localSheetId="0">'Backlog del Producto'!$B:$P</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Producto'!$B$5:$P$14</definedName>
    <definedName name="RealizedSpeed">OFFSET(#REF!,1,0,#REF!,1)</definedName>
    <definedName name="Sprint">'Backlog del Producto'!$N$7:$N$14</definedName>
    <definedName name="SprintCount">#REF!</definedName>
    <definedName name="SprintsInTrend">#REF!</definedName>
    <definedName name="SprintTasks">#REF!</definedName>
    <definedName name="Status">'Backlog del Producto'!$O$7:$O$14</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4" i="7"/>
  <c r="C5" i="7" s="1"/>
  <c r="C9" i="7"/>
  <c r="B9" i="7" s="1"/>
  <c r="F9" i="7" s="1"/>
  <c r="E5" i="7" l="1"/>
  <c r="C6" i="7"/>
  <c r="E4" i="7"/>
  <c r="E9" i="7"/>
  <c r="C10" i="7"/>
  <c r="C7" i="7" l="1"/>
  <c r="E7" i="7" s="1"/>
  <c r="E6" i="7"/>
  <c r="B10" i="7"/>
  <c r="F10" i="7" s="1"/>
  <c r="C11" i="7"/>
  <c r="E10" i="7"/>
  <c r="B11" i="7" l="1"/>
  <c r="F11" i="7" s="1"/>
  <c r="E11" i="7"/>
  <c r="C12" i="7"/>
  <c r="B12" i="7" l="1"/>
  <c r="F12" i="7" s="1"/>
  <c r="E12" i="7"/>
  <c r="C13" i="7"/>
  <c r="B13" i="7" l="1"/>
  <c r="F13" i="7" s="1"/>
  <c r="C14" i="7"/>
  <c r="E13" i="7"/>
  <c r="B14" i="7" l="1"/>
  <c r="F14" i="7" s="1"/>
  <c r="C15" i="7"/>
  <c r="E14" i="7"/>
  <c r="B15" i="7" l="1"/>
  <c r="F15" i="7" s="1"/>
  <c r="E15" i="7"/>
  <c r="C16" i="7"/>
  <c r="B16" i="7" l="1"/>
  <c r="F16" i="7" s="1"/>
  <c r="C17" i="7"/>
  <c r="E16" i="7"/>
  <c r="B17" i="7" l="1"/>
  <c r="F17" i="7" s="1"/>
  <c r="E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6" authorId="0" shapeId="0" xr:uid="{00000000-0006-0000-0000-000001000000}">
      <text>
        <r>
          <rPr>
            <sz val="9"/>
            <color indexed="81"/>
            <rFont val="Tahoma"/>
            <family val="2"/>
          </rPr>
          <t>ID único de la Epica (historia de usuario grande que debe ser descompuesta en historias de usuario mas pequeñas</t>
        </r>
      </text>
    </comment>
    <comment ref="F6" authorId="1" shapeId="0" xr:uid="{00000000-0006-0000-0000-000002000000}">
      <text>
        <r>
          <rPr>
            <sz val="8"/>
            <color indexed="81"/>
            <rFont val="Tahoma"/>
            <family val="2"/>
          </rPr>
          <t>El ID único asignado a la Historia de Usuario.  Este numero no debe cambiar una vez asignado.</t>
        </r>
      </text>
    </comment>
    <comment ref="K6"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6"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6" authorId="2" shapeId="0" xr:uid="{00000000-0006-0000-0000-000005000000}">
      <text>
        <r>
          <rPr>
            <sz val="9"/>
            <color indexed="81"/>
            <rFont val="Tahoma"/>
            <family val="2"/>
          </rPr>
          <t xml:space="preserve">Indicar el ID de la Epica o el ID de la Historia que debe ser completada antes
</t>
        </r>
      </text>
    </comment>
    <comment ref="N6"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<sst xmlns="http://schemas.openxmlformats.org/spreadsheetml/2006/main" count="109" uniqueCount="83">
  <si>
    <t>Sprint</t>
  </si>
  <si>
    <t>Estado</t>
  </si>
  <si>
    <t>Prioridad</t>
  </si>
  <si>
    <t>Comentarios</t>
  </si>
  <si>
    <t>Inicio</t>
  </si>
  <si>
    <t>Días</t>
  </si>
  <si>
    <t>Final</t>
  </si>
  <si>
    <t>Fecha Liberación</t>
  </si>
  <si>
    <t>Meta</t>
  </si>
  <si>
    <t>Terminado</t>
  </si>
  <si>
    <t>En Progreso</t>
  </si>
  <si>
    <t>Por Hacer</t>
  </si>
  <si>
    <t>Eliminado</t>
  </si>
  <si>
    <t>Planeado</t>
  </si>
  <si>
    <t>Historias sin Asignar</t>
  </si>
  <si>
    <t>Nombre del Proyecto:</t>
  </si>
  <si>
    <t>Estimación</t>
  </si>
  <si>
    <t>Como (Rol)…</t>
  </si>
  <si>
    <t>Deseo….</t>
  </si>
  <si>
    <t>Para….</t>
  </si>
  <si>
    <t>Criterios de Aceptación</t>
  </si>
  <si>
    <t>ID Historia de Usuario</t>
  </si>
  <si>
    <t>ID Epica</t>
  </si>
  <si>
    <t>Backlog del Producto</t>
  </si>
  <si>
    <t>Dueño del Producto</t>
  </si>
  <si>
    <t>Como (Rol)</t>
  </si>
  <si>
    <t>Deseo…</t>
  </si>
  <si>
    <t>Para…</t>
  </si>
  <si>
    <t>EPICA</t>
  </si>
  <si>
    <t>HISTORIA DE USUARIO</t>
  </si>
  <si>
    <t>OTROS DATOS DE LA EPICA O HISTORIA DE USUARIO</t>
  </si>
  <si>
    <t>EPIC01</t>
  </si>
  <si>
    <t>EPIC02</t>
  </si>
  <si>
    <t>EPIC03</t>
  </si>
  <si>
    <t>Dependencias</t>
  </si>
  <si>
    <t>Usuario</t>
  </si>
  <si>
    <t>Cliente</t>
  </si>
  <si>
    <t>Jaime Zapata</t>
  </si>
  <si>
    <t>Restaurante Doña S</t>
  </si>
  <si>
    <t>Administrador</t>
  </si>
  <si>
    <t>Gestionar los usuarios</t>
  </si>
  <si>
    <t>Cada uno de los empleados</t>
  </si>
  <si>
    <t>ADMI01</t>
  </si>
  <si>
    <t>ADMI02</t>
  </si>
  <si>
    <t>Tener acceso a la plataforma</t>
  </si>
  <si>
    <t>Obtener mejores resultados a la hora de registrar novedades</t>
  </si>
  <si>
    <t>El sistema permitirá crear usuarios
El sistema permitirá editar usuarios
El sistema permitirá eliminar usuarios
El sistema permitirá desactivar usuarios
El sistema permitirá activar usuarios
El sistema permitirá cambiar la contraseña al usuario
El sistema permitirá consultar el usuario</t>
  </si>
  <si>
    <t>Cada uno de los usuarios</t>
  </si>
  <si>
    <t>Gestionar los permisos</t>
  </si>
  <si>
    <t>Asignar los permisos</t>
  </si>
  <si>
    <t>USU01</t>
  </si>
  <si>
    <t>Consultar mi perfil</t>
  </si>
  <si>
    <t>Modificar y adicionar información</t>
  </si>
  <si>
    <t>El sistema permitirá editar usuarios
El sistema permitirá consultar el usuario</t>
  </si>
  <si>
    <t>El sistema permitirá crear permisos
El sistema permitirá editar permisos 
El sistema permitirá eliminar permisos
El sistema permitirá consultar los permisos (Roles)
El sistema permitirá desactivar permisos
El sistema permitirá activar permisos
El sistema permitirá asignar permisos al usuario</t>
  </si>
  <si>
    <t>Cada usuario teniendo en cuenta los permisos ortogados del día a día</t>
  </si>
  <si>
    <t>Gestionar los productos</t>
  </si>
  <si>
    <t>La creación de las comandas</t>
  </si>
  <si>
    <t>ADMI03</t>
  </si>
  <si>
    <t xml:space="preserve">Tener el portafolio de los productos </t>
  </si>
  <si>
    <t>El sistema permitirá crear productos
El sistema permitirá editar productos 
El sistema permitirá eliminar productos
El sistema permitirá consultar los productos
El sistema permitirá desactivar productos
El sistema permitirá activar productos
El sistema permitirá guardar imágenes de productos</t>
  </si>
  <si>
    <t>La creación de los pedidos</t>
  </si>
  <si>
    <t>EPIC04</t>
  </si>
  <si>
    <t>Tramitar los pedidos</t>
  </si>
  <si>
    <t>Llevar un control y seguimiento de los registros</t>
  </si>
  <si>
    <t>ADMI04</t>
  </si>
  <si>
    <t>USU02</t>
  </si>
  <si>
    <t>El sistema permitirá crear pedidos
El sistema permitirá editar pedidos 
El sistema permitirá eliminar pedidos
El sistema permitirá consultar los pedidos
El sistema permitira descargar reporte de pedidos
El sistema permitira adicionar otros pedidos</t>
  </si>
  <si>
    <t>El buen funcionamiento a la hora de tomar la solicitud del cliente</t>
  </si>
  <si>
    <t>El sistema permitirá crear pedidos
El sistema permitirá editar pedidos 
El sistema permitirá eliminar pedidos
El sistema permitirá consultar los pedidos
El sistema permitira adicionar otros pedidos</t>
  </si>
  <si>
    <t>Que los encargados del área de cocina realicen el pedido de manera correcta</t>
  </si>
  <si>
    <t>EPIC05</t>
  </si>
  <si>
    <t>CLI01</t>
  </si>
  <si>
    <t>Tomar los pedidos</t>
  </si>
  <si>
    <t>Realizar el pedido</t>
  </si>
  <si>
    <t>Tener acceso al menu</t>
  </si>
  <si>
    <t>Una mayor agilidad en el servicio</t>
  </si>
  <si>
    <t>El sistema permitira crear el menú
El sistema permitirá editar el menú
El sistema permitirá eliminar el menú
El sistema permitirá consultar el menú
El sistema permitirá desactivar el menú
El sistema permitirá activar el menú</t>
  </si>
  <si>
    <t>ADM05</t>
  </si>
  <si>
    <t>Tener acceso al menú</t>
  </si>
  <si>
    <t>Actualizarlo de acuerdo a la disponibilidad de productos y satisfacer la necesidad del cliente</t>
  </si>
  <si>
    <t>Sastisfacer mi necesidad</t>
  </si>
  <si>
    <t>El sistema permitirá consultar el menú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</si>
</sst>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sz val="8"/>
      <name val="Arial"/>
    </font>
    <font>
      <sz val="14"/>
      <name val="Arial"/>
    </font>
    <font>
      <sz val="8"/>
      <color indexed="81"/>
      <name val="Tahoma"/>
      <family val="2"/>
    </font>
    <font>
      <b/>
      <sz val="8"/>
      <color indexed="81"/>
      <name val="Tahoma"/>
      <family val="2"/>
    </font>
    <font>
      <sz val="9"/>
      <color indexed="81"/>
      <name val="Tahoma"/>
      <family val="2"/>
    </font>
    <font>
      <b/>
      <sz val="12"/>
      <name val="Arial"/>
      <family val="2"/>
    </font>
    <font>
      <sz val="12"/>
      <name val="Arial"/>
      <family val="2"/>
    </font>
    <font>
      <strike/>
      <sz val="12"/>
      <name val="Arial"/>
      <family val="2"/>
    </font>
  </fonts>
  <fills count="17">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2" xfId="0" applyBorder="1"/>
    <xf numFmtId="0" fontId="0" fillId="0" borderId="3" xfId="0" applyBorder="1" applyAlignment="1">
      <alignment horizontal="left"/>
    </xf>
    <xf numFmtId="0" fontId="0" fillId="0" borderId="3" xfId="0" applyBorder="1"/>
    <xf numFmtId="0" fontId="0" fillId="2" borderId="1" xfId="0"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1" fillId="0" borderId="1" xfId="0" applyFont="1" applyBorder="1" applyAlignment="1">
      <alignment horizontal="center"/>
    </xf>
    <xf numFmtId="0" fontId="1" fillId="0" borderId="1" xfId="0" applyFont="1" applyBorder="1"/>
    <xf numFmtId="14" fontId="0" fillId="7" borderId="1" xfId="0" applyNumberFormat="1"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4" borderId="0" xfId="0" applyFont="1" applyFill="1" applyAlignment="1">
      <alignment horizontal="center" vertical="center" wrapText="1"/>
    </xf>
    <xf numFmtId="0" fontId="8" fillId="8" borderId="1" xfId="0" applyFont="1" applyFill="1" applyBorder="1" applyAlignment="1">
      <alignment vertical="center" wrapText="1"/>
    </xf>
    <xf numFmtId="0" fontId="8"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wrapText="1"/>
    </xf>
    <xf numFmtId="0" fontId="8" fillId="10" borderId="1" xfId="0" applyFont="1" applyFill="1" applyBorder="1" applyAlignment="1">
      <alignment horizontal="left" vertical="center"/>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8" fillId="11" borderId="1" xfId="0" applyFont="1" applyFill="1" applyBorder="1" applyAlignment="1">
      <alignment horizontal="left" vertical="center"/>
    </xf>
    <xf numFmtId="0" fontId="8" fillId="11" borderId="1" xfId="0" applyFont="1" applyFill="1" applyBorder="1" applyAlignment="1">
      <alignment horizontal="center" vertical="center"/>
    </xf>
    <xf numFmtId="0" fontId="8" fillId="11" borderId="1" xfId="0" applyFont="1" applyFill="1" applyBorder="1" applyAlignment="1">
      <alignment horizontal="center" vertical="center" wrapText="1"/>
    </xf>
    <xf numFmtId="0" fontId="8" fillId="12" borderId="1" xfId="0" applyFont="1" applyFill="1" applyBorder="1" applyAlignment="1">
      <alignment horizontal="left" vertical="center"/>
    </xf>
    <xf numFmtId="0" fontId="8" fillId="12" borderId="1" xfId="0" applyFont="1" applyFill="1" applyBorder="1" applyAlignment="1">
      <alignment horizontal="center" vertical="center"/>
    </xf>
    <xf numFmtId="0" fontId="8" fillId="12"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8" fillId="13" borderId="1" xfId="0" applyFont="1" applyFill="1" applyBorder="1" applyAlignment="1">
      <alignment horizontal="center" vertical="center"/>
    </xf>
    <xf numFmtId="0" fontId="8" fillId="13" borderId="1" xfId="0" applyFont="1" applyFill="1" applyBorder="1" applyAlignment="1">
      <alignment horizontal="center" vertical="center" wrapText="1"/>
    </xf>
    <xf numFmtId="0" fontId="8" fillId="10" borderId="1" xfId="0" applyFont="1" applyFill="1" applyBorder="1" applyAlignment="1">
      <alignment vertical="center" wrapText="1"/>
    </xf>
    <xf numFmtId="0" fontId="8" fillId="11" borderId="1" xfId="0" applyFont="1" applyFill="1" applyBorder="1" applyAlignment="1">
      <alignment vertical="center" wrapText="1"/>
    </xf>
    <xf numFmtId="0" fontId="8" fillId="12" borderId="1" xfId="0" applyFont="1" applyFill="1" applyBorder="1" applyAlignment="1">
      <alignment vertical="center" wrapText="1"/>
    </xf>
    <xf numFmtId="0" fontId="8" fillId="13" borderId="1" xfId="0" applyFont="1" applyFill="1" applyBorder="1" applyAlignment="1">
      <alignment vertical="center" wrapText="1"/>
    </xf>
    <xf numFmtId="0" fontId="8" fillId="13" borderId="5" xfId="0" applyFont="1" applyFill="1" applyBorder="1" applyAlignment="1">
      <alignment vertical="center" wrapText="1"/>
    </xf>
    <xf numFmtId="0" fontId="8" fillId="13" borderId="6" xfId="0" applyFont="1" applyFill="1" applyBorder="1" applyAlignment="1">
      <alignment vertical="center" wrapText="1"/>
    </xf>
    <xf numFmtId="0" fontId="7" fillId="0" borderId="0" xfId="0" applyFont="1" applyAlignment="1">
      <alignment horizontal="center" vertical="center"/>
    </xf>
    <xf numFmtId="0" fontId="8" fillId="12" borderId="5" xfId="0" applyFont="1" applyFill="1" applyBorder="1" applyAlignment="1">
      <alignment vertical="center" wrapText="1"/>
    </xf>
    <xf numFmtId="0" fontId="8" fillId="12" borderId="6" xfId="0" applyFont="1" applyFill="1" applyBorder="1" applyAlignment="1">
      <alignment vertical="center" wrapText="1"/>
    </xf>
    <xf numFmtId="0" fontId="8" fillId="8" borderId="5" xfId="0" applyFont="1" applyFill="1" applyBorder="1" applyAlignment="1">
      <alignment vertical="center" wrapText="1"/>
    </xf>
    <xf numFmtId="0" fontId="8" fillId="8" borderId="6" xfId="0" applyFont="1" applyFill="1" applyBorder="1" applyAlignment="1">
      <alignment vertical="center"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7" fillId="14" borderId="4" xfId="0" applyFont="1" applyFill="1" applyBorder="1" applyAlignment="1">
      <alignment horizontal="center" vertical="center"/>
    </xf>
    <xf numFmtId="0" fontId="7" fillId="14" borderId="2" xfId="0" applyFont="1" applyFill="1" applyBorder="1" applyAlignment="1">
      <alignment horizontal="center" vertical="center"/>
    </xf>
    <xf numFmtId="0" fontId="7" fillId="14" borderId="3" xfId="0" applyFont="1" applyFill="1" applyBorder="1" applyAlignment="1">
      <alignment horizontal="center" vertical="center"/>
    </xf>
    <xf numFmtId="0" fontId="7" fillId="15" borderId="4"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6" borderId="4" xfId="0" applyFont="1" applyFill="1" applyBorder="1" applyAlignment="1">
      <alignment horizontal="center" vertical="center" wrapText="1"/>
    </xf>
    <xf numFmtId="0" fontId="7" fillId="16" borderId="2" xfId="0" applyFont="1" applyFill="1" applyBorder="1" applyAlignment="1">
      <alignment horizontal="center" vertical="center" wrapText="1"/>
    </xf>
    <xf numFmtId="0" fontId="7" fillId="16" borderId="3" xfId="0" applyFont="1" applyFill="1" applyBorder="1" applyAlignment="1">
      <alignment horizontal="center" vertical="center" wrapText="1"/>
    </xf>
    <xf numFmtId="0" fontId="8" fillId="0" borderId="0" xfId="0" applyFont="1" applyFill="1" applyAlignment="1">
      <alignment horizontal="center" vertical="center"/>
    </xf>
  </cellXfs>
  <cellStyles count="1">
    <cellStyle name="Normal" xfId="0" builtinId="0"/>
  </cellStyles>
  <dxfs count="16">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14"/>
  <sheetViews>
    <sheetView showGridLines="0" tabSelected="1" zoomScaleNormal="100" workbookViewId="0">
      <selection activeCell="A6" sqref="A6"/>
    </sheetView>
  </sheetViews>
  <sheetFormatPr baseColWidth="10" defaultColWidth="9.140625" defaultRowHeight="15" x14ac:dyDescent="0.2"/>
  <cols>
    <col min="1" max="1" width="3.42578125" style="65" customWidth="1"/>
    <col min="2" max="2" width="10.28515625" style="29" bestFit="1" customWidth="1"/>
    <col min="3" max="3" width="15.28515625" style="29" bestFit="1" customWidth="1"/>
    <col min="4" max="4" width="25.140625" style="29" bestFit="1" customWidth="1"/>
    <col min="5" max="5" width="31" style="29" bestFit="1" customWidth="1"/>
    <col min="6" max="6" width="25.28515625" style="29" customWidth="1"/>
    <col min="7" max="7" width="15.85546875" style="30" bestFit="1" customWidth="1"/>
    <col min="8" max="8" width="30.5703125" style="30" bestFit="1" customWidth="1"/>
    <col min="9" max="9" width="34.7109375" style="30" bestFit="1" customWidth="1"/>
    <col min="10" max="10" width="55" style="30" bestFit="1" customWidth="1"/>
    <col min="11" max="11" width="11.28515625" style="29" bestFit="1" customWidth="1"/>
    <col min="12" max="12" width="13.42578125" style="16" bestFit="1" customWidth="1"/>
    <col min="13" max="13" width="17.140625" style="16" bestFit="1" customWidth="1"/>
    <col min="14" max="14" width="7.85546875" style="16" bestFit="1" customWidth="1"/>
    <col min="15" max="15" width="11.42578125" style="16" bestFit="1" customWidth="1"/>
    <col min="16" max="16" width="15.28515625" style="17" bestFit="1" customWidth="1"/>
    <col min="17" max="17" width="6" style="65" customWidth="1"/>
    <col min="18" max="18" width="9.140625" style="65"/>
    <col min="19" max="19" width="13.85546875" style="65" bestFit="1" customWidth="1"/>
    <col min="20" max="16384" width="9.140625" style="65"/>
  </cols>
  <sheetData>
    <row r="1" spans="1:19" s="16" customFormat="1" ht="15.75" x14ac:dyDescent="0.2">
      <c r="A1" s="65"/>
      <c r="B1" s="49" t="s">
        <v>23</v>
      </c>
      <c r="C1" s="49"/>
      <c r="D1" s="49"/>
      <c r="E1" s="49"/>
      <c r="G1" s="17"/>
      <c r="H1" s="17"/>
      <c r="I1" s="17"/>
      <c r="J1" s="17"/>
      <c r="P1" s="17"/>
      <c r="R1" s="23"/>
      <c r="S1" s="16" t="s">
        <v>11</v>
      </c>
    </row>
    <row r="2" spans="1:19" s="16" customFormat="1" x14ac:dyDescent="0.2">
      <c r="A2" s="65"/>
      <c r="B2" s="54" t="s">
        <v>15</v>
      </c>
      <c r="C2" s="54"/>
      <c r="D2" s="55" t="s">
        <v>38</v>
      </c>
      <c r="E2" s="55"/>
      <c r="F2" s="17"/>
      <c r="G2" s="17"/>
      <c r="H2" s="17"/>
      <c r="I2" s="18"/>
      <c r="J2" s="18"/>
      <c r="K2" s="18"/>
      <c r="L2" s="18"/>
      <c r="M2" s="18"/>
      <c r="N2" s="18"/>
      <c r="P2" s="17"/>
      <c r="Q2" s="17"/>
      <c r="R2" s="24"/>
      <c r="S2" s="16" t="s">
        <v>10</v>
      </c>
    </row>
    <row r="3" spans="1:19" s="16" customFormat="1" x14ac:dyDescent="0.2">
      <c r="A3" s="65"/>
      <c r="B3" s="54" t="s">
        <v>24</v>
      </c>
      <c r="C3" s="54"/>
      <c r="D3" s="55" t="s">
        <v>37</v>
      </c>
      <c r="E3" s="55"/>
      <c r="F3" s="17"/>
      <c r="G3" s="17"/>
      <c r="H3" s="17"/>
      <c r="I3" s="18"/>
      <c r="J3" s="18"/>
      <c r="K3" s="18"/>
      <c r="L3" s="18"/>
      <c r="M3" s="18"/>
      <c r="N3" s="18"/>
      <c r="P3" s="17"/>
      <c r="Q3" s="17"/>
      <c r="R3" s="25"/>
      <c r="S3" s="16" t="s">
        <v>9</v>
      </c>
    </row>
    <row r="4" spans="1:19" s="16" customFormat="1" x14ac:dyDescent="0.2">
      <c r="A4" s="65"/>
      <c r="B4" s="18"/>
      <c r="C4" s="18"/>
      <c r="D4" s="18"/>
      <c r="E4" s="18"/>
      <c r="F4" s="18"/>
      <c r="G4" s="17"/>
      <c r="H4" s="17"/>
      <c r="I4" s="17"/>
      <c r="J4" s="17"/>
      <c r="N4" s="17"/>
      <c r="O4" s="18"/>
      <c r="P4" s="17"/>
      <c r="Q4" s="17"/>
      <c r="R4" s="26"/>
      <c r="S4" s="16" t="s">
        <v>12</v>
      </c>
    </row>
    <row r="5" spans="1:19" ht="15.75" x14ac:dyDescent="0.2">
      <c r="B5" s="56" t="s">
        <v>28</v>
      </c>
      <c r="C5" s="57"/>
      <c r="D5" s="57"/>
      <c r="E5" s="58"/>
      <c r="F5" s="59" t="s">
        <v>29</v>
      </c>
      <c r="G5" s="60"/>
      <c r="H5" s="60"/>
      <c r="I5" s="61"/>
      <c r="J5" s="62" t="s">
        <v>30</v>
      </c>
      <c r="K5" s="63"/>
      <c r="L5" s="63"/>
      <c r="M5" s="63"/>
      <c r="N5" s="63"/>
      <c r="O5" s="63"/>
      <c r="P5" s="64"/>
    </row>
    <row r="6" spans="1:19" ht="15.75" x14ac:dyDescent="0.2">
      <c r="B6" s="21" t="s">
        <v>22</v>
      </c>
      <c r="C6" s="21" t="s">
        <v>25</v>
      </c>
      <c r="D6" s="21" t="s">
        <v>26</v>
      </c>
      <c r="E6" s="21" t="s">
        <v>27</v>
      </c>
      <c r="F6" s="22" t="s">
        <v>21</v>
      </c>
      <c r="G6" s="22" t="s">
        <v>17</v>
      </c>
      <c r="H6" s="22" t="s">
        <v>18</v>
      </c>
      <c r="I6" s="22" t="s">
        <v>19</v>
      </c>
      <c r="J6" s="22" t="s">
        <v>20</v>
      </c>
      <c r="K6" s="21" t="s">
        <v>2</v>
      </c>
      <c r="L6" s="21" t="s">
        <v>16</v>
      </c>
      <c r="M6" s="21" t="s">
        <v>34</v>
      </c>
      <c r="N6" s="21" t="s">
        <v>0</v>
      </c>
      <c r="O6" s="21" t="s">
        <v>1</v>
      </c>
      <c r="P6" s="22" t="s">
        <v>3</v>
      </c>
    </row>
    <row r="7" spans="1:19" ht="105" x14ac:dyDescent="0.2">
      <c r="B7" s="52" t="s">
        <v>31</v>
      </c>
      <c r="C7" s="52" t="s">
        <v>39</v>
      </c>
      <c r="D7" s="52" t="s">
        <v>40</v>
      </c>
      <c r="E7" s="52" t="s">
        <v>41</v>
      </c>
      <c r="F7" s="19" t="s">
        <v>42</v>
      </c>
      <c r="G7" s="19" t="s">
        <v>39</v>
      </c>
      <c r="H7" s="19" t="s">
        <v>44</v>
      </c>
      <c r="I7" s="19" t="s">
        <v>45</v>
      </c>
      <c r="J7" s="19" t="s">
        <v>46</v>
      </c>
      <c r="K7" s="28"/>
      <c r="L7" s="20"/>
      <c r="M7" s="20"/>
      <c r="N7" s="20"/>
      <c r="O7" s="20" t="s">
        <v>11</v>
      </c>
      <c r="P7" s="27"/>
    </row>
    <row r="8" spans="1:19" ht="30" x14ac:dyDescent="0.2">
      <c r="B8" s="53"/>
      <c r="C8" s="53"/>
      <c r="D8" s="53"/>
      <c r="E8" s="53"/>
      <c r="F8" s="19" t="s">
        <v>50</v>
      </c>
      <c r="G8" s="19" t="s">
        <v>35</v>
      </c>
      <c r="H8" s="19" t="s">
        <v>51</v>
      </c>
      <c r="I8" s="19" t="s">
        <v>52</v>
      </c>
      <c r="J8" s="19" t="s">
        <v>53</v>
      </c>
      <c r="K8" s="28"/>
      <c r="L8" s="20"/>
      <c r="M8" s="20"/>
      <c r="N8" s="20"/>
      <c r="O8" s="20" t="s">
        <v>11</v>
      </c>
      <c r="P8" s="27"/>
    </row>
    <row r="9" spans="1:19" ht="105" x14ac:dyDescent="0.2">
      <c r="B9" s="43" t="s">
        <v>32</v>
      </c>
      <c r="C9" s="43" t="s">
        <v>39</v>
      </c>
      <c r="D9" s="43" t="s">
        <v>48</v>
      </c>
      <c r="E9" s="43" t="s">
        <v>47</v>
      </c>
      <c r="F9" s="43" t="s">
        <v>43</v>
      </c>
      <c r="G9" s="43" t="s">
        <v>39</v>
      </c>
      <c r="H9" s="43" t="s">
        <v>49</v>
      </c>
      <c r="I9" s="43" t="s">
        <v>55</v>
      </c>
      <c r="J9" s="43" t="s">
        <v>54</v>
      </c>
      <c r="K9" s="31"/>
      <c r="L9" s="32"/>
      <c r="M9" s="32"/>
      <c r="N9" s="32"/>
      <c r="O9" s="32" t="s">
        <v>11</v>
      </c>
      <c r="P9" s="33"/>
    </row>
    <row r="10" spans="1:19" ht="105" x14ac:dyDescent="0.2">
      <c r="B10" s="44" t="s">
        <v>33</v>
      </c>
      <c r="C10" s="44" t="s">
        <v>39</v>
      </c>
      <c r="D10" s="44" t="s">
        <v>56</v>
      </c>
      <c r="E10" s="44" t="s">
        <v>57</v>
      </c>
      <c r="F10" s="44" t="s">
        <v>58</v>
      </c>
      <c r="G10" s="44" t="s">
        <v>39</v>
      </c>
      <c r="H10" s="44" t="s">
        <v>59</v>
      </c>
      <c r="I10" s="44" t="s">
        <v>61</v>
      </c>
      <c r="J10" s="44" t="s">
        <v>60</v>
      </c>
      <c r="K10" s="34"/>
      <c r="L10" s="35"/>
      <c r="M10" s="35"/>
      <c r="N10" s="35"/>
      <c r="O10" s="35" t="s">
        <v>11</v>
      </c>
      <c r="P10" s="36"/>
    </row>
    <row r="11" spans="1:19" ht="90" x14ac:dyDescent="0.2">
      <c r="B11" s="50" t="s">
        <v>62</v>
      </c>
      <c r="C11" s="50" t="s">
        <v>39</v>
      </c>
      <c r="D11" s="50" t="s">
        <v>63</v>
      </c>
      <c r="E11" s="50" t="s">
        <v>64</v>
      </c>
      <c r="F11" s="45" t="s">
        <v>65</v>
      </c>
      <c r="G11" s="45" t="s">
        <v>39</v>
      </c>
      <c r="H11" s="45" t="s">
        <v>63</v>
      </c>
      <c r="I11" s="45" t="s">
        <v>68</v>
      </c>
      <c r="J11" s="45" t="s">
        <v>67</v>
      </c>
      <c r="K11" s="37"/>
      <c r="L11" s="38"/>
      <c r="M11" s="38"/>
      <c r="N11" s="38"/>
      <c r="O11" s="38" t="s">
        <v>11</v>
      </c>
      <c r="P11" s="39"/>
    </row>
    <row r="12" spans="1:19" ht="75" x14ac:dyDescent="0.2">
      <c r="B12" s="51"/>
      <c r="C12" s="51"/>
      <c r="D12" s="51"/>
      <c r="E12" s="51"/>
      <c r="F12" s="45" t="s">
        <v>66</v>
      </c>
      <c r="G12" s="45" t="s">
        <v>35</v>
      </c>
      <c r="H12" s="45" t="s">
        <v>73</v>
      </c>
      <c r="I12" s="45" t="s">
        <v>70</v>
      </c>
      <c r="J12" s="45" t="s">
        <v>69</v>
      </c>
      <c r="K12" s="37"/>
      <c r="L12" s="38"/>
      <c r="M12" s="38"/>
      <c r="N12" s="38"/>
      <c r="O12" s="38" t="s">
        <v>11</v>
      </c>
      <c r="P12" s="39"/>
    </row>
    <row r="13" spans="1:19" ht="90" x14ac:dyDescent="0.2">
      <c r="B13" s="47" t="s">
        <v>71</v>
      </c>
      <c r="C13" s="47" t="s">
        <v>36</v>
      </c>
      <c r="D13" s="47" t="s">
        <v>75</v>
      </c>
      <c r="E13" s="47" t="s">
        <v>76</v>
      </c>
      <c r="F13" s="46" t="s">
        <v>78</v>
      </c>
      <c r="G13" s="46" t="s">
        <v>39</v>
      </c>
      <c r="H13" s="46" t="s">
        <v>79</v>
      </c>
      <c r="I13" s="46" t="s">
        <v>80</v>
      </c>
      <c r="J13" s="46" t="s">
        <v>77</v>
      </c>
      <c r="K13" s="40"/>
      <c r="L13" s="41"/>
      <c r="M13" s="41"/>
      <c r="N13" s="41"/>
      <c r="O13" s="41" t="s">
        <v>11</v>
      </c>
      <c r="P13" s="42"/>
    </row>
    <row r="14" spans="1:19" x14ac:dyDescent="0.2">
      <c r="B14" s="48"/>
      <c r="C14" s="48"/>
      <c r="D14" s="48"/>
      <c r="E14" s="48"/>
      <c r="F14" s="46" t="s">
        <v>72</v>
      </c>
      <c r="G14" s="46" t="s">
        <v>36</v>
      </c>
      <c r="H14" s="46" t="s">
        <v>74</v>
      </c>
      <c r="I14" s="46" t="s">
        <v>81</v>
      </c>
      <c r="J14" s="46" t="s">
        <v>82</v>
      </c>
      <c r="K14" s="40"/>
      <c r="L14" s="41"/>
      <c r="M14" s="41"/>
      <c r="N14" s="41"/>
      <c r="O14" s="41" t="s">
        <v>11</v>
      </c>
      <c r="P14" s="42"/>
    </row>
  </sheetData>
  <mergeCells count="20">
    <mergeCell ref="F5:I5"/>
    <mergeCell ref="J5:P5"/>
    <mergeCell ref="B2:C2"/>
    <mergeCell ref="B3:C3"/>
    <mergeCell ref="D2:E2"/>
    <mergeCell ref="D3:E3"/>
    <mergeCell ref="E13:E14"/>
    <mergeCell ref="D13:D14"/>
    <mergeCell ref="C13:C14"/>
    <mergeCell ref="B13:B14"/>
    <mergeCell ref="B1:E1"/>
    <mergeCell ref="E11:E12"/>
    <mergeCell ref="D11:D12"/>
    <mergeCell ref="C11:C12"/>
    <mergeCell ref="B11:B12"/>
    <mergeCell ref="B7:B8"/>
    <mergeCell ref="C7:C8"/>
    <mergeCell ref="D7:D8"/>
    <mergeCell ref="E7:E8"/>
    <mergeCell ref="B5:E5"/>
  </mergeCells>
  <phoneticPr fontId="2" type="noConversion"/>
  <conditionalFormatting sqref="B7:I7 B9:J11 B13:J13 F8:J8 F12:J12 F14:J14 K7:P14">
    <cfRule type="expression" dxfId="15" priority="31" stopIfTrue="1">
      <formula>$O7="Terminado"</formula>
    </cfRule>
    <cfRule type="expression" dxfId="14" priority="32" stopIfTrue="1">
      <formula>$O7="En Progreso"</formula>
    </cfRule>
    <cfRule type="expression" dxfId="13" priority="33" stopIfTrue="1">
      <formula>$O7="Eliminado"</formula>
    </cfRule>
  </conditionalFormatting>
  <conditionalFormatting sqref="R1">
    <cfRule type="expression" dxfId="12" priority="82" stopIfTrue="1">
      <formula>$O9="Done"</formula>
    </cfRule>
    <cfRule type="expression" dxfId="11" priority="83" stopIfTrue="1">
      <formula>$O9="In Progress"</formula>
    </cfRule>
    <cfRule type="expression" dxfId="10" priority="84" stopIfTrue="1">
      <formula>$O9="Removed"</formula>
    </cfRule>
  </conditionalFormatting>
  <conditionalFormatting sqref="R3">
    <cfRule type="expression" dxfId="9" priority="79" stopIfTrue="1">
      <formula>$O11="Done"</formula>
    </cfRule>
    <cfRule type="expression" dxfId="8" priority="80" stopIfTrue="1">
      <formula>$O11="In Progress"</formula>
    </cfRule>
    <cfRule type="expression" dxfId="7" priority="81" stopIfTrue="1">
      <formula>$O11="Removed"</formula>
    </cfRule>
  </conditionalFormatting>
  <dataValidations count="2">
    <dataValidation type="list" allowBlank="1" showInputMessage="1" sqref="O6:O14" xr:uid="{00000000-0002-0000-0000-000000000000}">
      <formula1>"Por Hacer,En Progreso,Terminado,Eliminado"</formula1>
    </dataValidation>
    <dataValidation type="list" allowBlank="1" showInputMessage="1" showErrorMessage="1" sqref="K7:K14" xr:uid="{00000000-0002-0000-0000-000001000000}">
      <formula1>"1,2,3,4,5,6,7,8,9,10"</formula1>
    </dataValidation>
  </dataValidations>
  <pageMargins left="0.75" right="0.75" top="1" bottom="1" header="0.5" footer="0.5"/>
  <pageSetup paperSize="9" scale="8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18"/>
  <sheetViews>
    <sheetView workbookViewId="0">
      <selection activeCell="C6" sqref="C6"/>
    </sheetView>
  </sheetViews>
  <sheetFormatPr baseColWidth="10" defaultColWidth="9.140625" defaultRowHeight="12.75" x14ac:dyDescent="0.2"/>
  <cols>
    <col min="1" max="1" width="3.28515625" customWidth="1"/>
    <col min="2" max="2" width="7.85546875" customWidth="1"/>
    <col min="3" max="3" width="10.42578125" customWidth="1"/>
    <col min="4" max="4" width="9.5703125" customWidth="1"/>
    <col min="5" max="6" width="10.7109375" customWidth="1"/>
    <col min="7" max="7" width="9.140625" customWidth="1"/>
    <col min="8" max="8" width="22" style="2" customWidth="1"/>
    <col min="9" max="9" width="59.140625" customWidth="1"/>
  </cols>
  <sheetData>
    <row r="1" spans="2:10" ht="18" x14ac:dyDescent="0.25">
      <c r="B1" s="3"/>
    </row>
    <row r="2" spans="2:10" x14ac:dyDescent="0.2">
      <c r="B2" s="13" t="s">
        <v>0</v>
      </c>
      <c r="C2" s="13" t="s">
        <v>4</v>
      </c>
      <c r="D2" s="13" t="s">
        <v>5</v>
      </c>
      <c r="E2" s="13" t="s">
        <v>6</v>
      </c>
      <c r="F2" s="13" t="s">
        <v>16</v>
      </c>
      <c r="G2" s="14" t="s">
        <v>1</v>
      </c>
      <c r="H2" s="13" t="s">
        <v>7</v>
      </c>
      <c r="I2" s="14" t="s">
        <v>8</v>
      </c>
      <c r="J2" s="1"/>
    </row>
    <row r="3" spans="2:10" x14ac:dyDescent="0.2">
      <c r="B3" s="7">
        <v>1</v>
      </c>
      <c r="C3" s="15">
        <v>43332</v>
      </c>
      <c r="D3" s="10">
        <v>30</v>
      </c>
      <c r="E3" s="11">
        <v>43362</v>
      </c>
      <c r="F3" s="7">
        <f>IF(B3="","",SUMIF('Backlog del Producto'!N$7:N$14,Sprints!B3,'Backlog del Producto'!L$7:L$14))</f>
        <v>0</v>
      </c>
      <c r="G3" s="8" t="s">
        <v>13</v>
      </c>
      <c r="H3" s="10"/>
      <c r="I3" s="5"/>
    </row>
    <row r="4" spans="2:10" x14ac:dyDescent="0.2">
      <c r="B4" s="7">
        <v>2</v>
      </c>
      <c r="C4" s="9">
        <f>IF(AND(C3&lt;&gt;"",D3&lt;&gt;"",D4&lt;&gt;""),C3+D3,"")</f>
        <v>43362</v>
      </c>
      <c r="D4" s="10">
        <v>15</v>
      </c>
      <c r="E4" s="11">
        <f>IF(AND(C4&lt;&gt;"",D4&lt;&gt;""),C4+D4-1,"")</f>
        <v>43376</v>
      </c>
      <c r="F4" s="7">
        <f>IF(B4="","",SUMIF('Backlog del Producto'!N$7:N$14,Sprints!B4,'Backlog del Producto'!L$7:L$14))</f>
        <v>0</v>
      </c>
      <c r="G4" s="8" t="s">
        <v>13</v>
      </c>
      <c r="H4" s="10"/>
      <c r="I4" s="5"/>
    </row>
    <row r="5" spans="2:10" x14ac:dyDescent="0.2">
      <c r="B5" s="7">
        <v>3</v>
      </c>
      <c r="C5" s="9">
        <f>IF(AND(C4&lt;&gt;"",D4&lt;&gt;"",D5&lt;&gt;""),C4+D4,"")</f>
        <v>43377</v>
      </c>
      <c r="D5" s="10">
        <v>30</v>
      </c>
      <c r="E5" s="11">
        <f>IF(AND(C5&lt;&gt;"",D5&lt;&gt;""),C5+D5-1,"")</f>
        <v>43406</v>
      </c>
      <c r="F5" s="7">
        <f>IF(B5="","",SUMIF('Backlog del Producto'!N$7:N$14,Sprints!B5,'Backlog del Producto'!L$7:L$14))</f>
        <v>0</v>
      </c>
      <c r="G5" s="8" t="s">
        <v>13</v>
      </c>
      <c r="H5" s="10"/>
      <c r="I5" s="5"/>
    </row>
    <row r="6" spans="2:10" x14ac:dyDescent="0.2">
      <c r="B6" s="7">
        <v>4</v>
      </c>
      <c r="C6" s="9">
        <f>IF(AND(C5&lt;&gt;"",D5&lt;&gt;"",D6&lt;&gt;""),C5+D5,"")</f>
        <v>43407</v>
      </c>
      <c r="D6" s="10">
        <v>30</v>
      </c>
      <c r="E6" s="11">
        <f>IF(AND(C6&lt;&gt;"",D6&lt;&gt;""),C6+D6-1,"")</f>
        <v>43436</v>
      </c>
      <c r="F6" s="7">
        <f>IF(B6="","",SUMIF('Backlog del Producto'!N$7:N$14,Sprints!B6,'Backlog del Producto'!L$7:L$14))</f>
        <v>0</v>
      </c>
      <c r="G6" s="8" t="s">
        <v>13</v>
      </c>
      <c r="H6" s="10"/>
      <c r="I6" s="5"/>
    </row>
    <row r="7" spans="2:10" x14ac:dyDescent="0.2">
      <c r="B7" s="7">
        <v>5</v>
      </c>
      <c r="C7" s="9">
        <f>IF(AND(C6&lt;&gt;"",D6&lt;&gt;"",D7&lt;&gt;""),C6+D6,"")</f>
        <v>43437</v>
      </c>
      <c r="D7" s="10">
        <v>30</v>
      </c>
      <c r="E7" s="11">
        <f>IF(AND(C7&lt;&gt;"",D7&lt;&gt;""),C7+D7-1,"")</f>
        <v>43466</v>
      </c>
      <c r="F7" s="7">
        <f>IF(B7="","",SUMIF('Backlog del Producto'!N$7:N$14,Sprints!B7,'Backlog del Producto'!L$7:L$14))</f>
        <v>0</v>
      </c>
      <c r="G7" s="8" t="s">
        <v>13</v>
      </c>
      <c r="H7" s="10"/>
      <c r="I7" s="5"/>
    </row>
    <row r="8" spans="2:10" x14ac:dyDescent="0.2">
      <c r="B8" s="7"/>
      <c r="C8" s="9"/>
      <c r="D8" s="10"/>
      <c r="E8" s="11"/>
      <c r="F8" s="7"/>
      <c r="G8" s="8"/>
      <c r="H8" s="10"/>
      <c r="I8" s="5"/>
    </row>
    <row r="9" spans="2:10" x14ac:dyDescent="0.2">
      <c r="B9" s="7" t="str">
        <f t="shared" ref="B9:B17" si="0">IF(AND(C9&lt;&gt;"",D9&lt;&gt;""),B8+1,"")</f>
        <v/>
      </c>
      <c r="C9" s="9" t="str">
        <f t="shared" ref="C9:C17" si="1">IF(AND(C8&lt;&gt;"",D8&lt;&gt;"",D9&lt;&gt;""),C8+D8,"")</f>
        <v/>
      </c>
      <c r="D9" s="10"/>
      <c r="E9" s="11" t="str">
        <f t="shared" ref="E9:E17" si="2">IF(AND(C9&lt;&gt;"",D9&lt;&gt;""),C9+D9-1,"")</f>
        <v/>
      </c>
      <c r="F9" s="7" t="str">
        <f>IF(B9="","",SUMIF('Backlog del Producto'!N$8:N$14,Sprints!B9,'Backlog del Producto'!L$8:L$14))</f>
        <v/>
      </c>
      <c r="G9" s="8" t="str">
        <f t="shared" ref="G9:G17" si="3">IF(AND(OR(G8="Planned",G8="Ongoing"),D9&lt;&gt;""),"Planned","Unplanned")</f>
        <v>Unplanned</v>
      </c>
      <c r="H9" s="10"/>
      <c r="I9" s="5"/>
    </row>
    <row r="10" spans="2:10" x14ac:dyDescent="0.2">
      <c r="B10" s="7" t="str">
        <f t="shared" si="0"/>
        <v/>
      </c>
      <c r="C10" s="9" t="str">
        <f t="shared" si="1"/>
        <v/>
      </c>
      <c r="D10" s="10"/>
      <c r="E10" s="11" t="str">
        <f t="shared" si="2"/>
        <v/>
      </c>
      <c r="F10" s="7" t="str">
        <f>IF(B10="","",SUMIF('Backlog del Producto'!N$8:N$14,Sprints!B10,'Backlog del Producto'!L$8:L$14))</f>
        <v/>
      </c>
      <c r="G10" s="8" t="str">
        <f t="shared" si="3"/>
        <v>Unplanned</v>
      </c>
      <c r="H10" s="10"/>
      <c r="I10" s="5"/>
    </row>
    <row r="11" spans="2:10" x14ac:dyDescent="0.2">
      <c r="B11" s="7" t="str">
        <f t="shared" si="0"/>
        <v/>
      </c>
      <c r="C11" s="9" t="str">
        <f t="shared" si="1"/>
        <v/>
      </c>
      <c r="D11" s="10"/>
      <c r="E11" s="11" t="str">
        <f t="shared" si="2"/>
        <v/>
      </c>
      <c r="F11" s="7" t="str">
        <f>IF(B11="","",SUMIF('Backlog del Producto'!N$8:N$14,Sprints!B11,'Backlog del Producto'!L$8:L$14))</f>
        <v/>
      </c>
      <c r="G11" s="8" t="str">
        <f t="shared" si="3"/>
        <v>Unplanned</v>
      </c>
      <c r="H11" s="10"/>
      <c r="I11" s="5"/>
    </row>
    <row r="12" spans="2:10" x14ac:dyDescent="0.2">
      <c r="B12" s="7" t="str">
        <f t="shared" si="0"/>
        <v/>
      </c>
      <c r="C12" s="9" t="str">
        <f t="shared" si="1"/>
        <v/>
      </c>
      <c r="D12" s="10"/>
      <c r="E12" s="11" t="str">
        <f t="shared" si="2"/>
        <v/>
      </c>
      <c r="F12" s="7" t="str">
        <f>IF(B12="","",SUMIF('Backlog del Producto'!N$8:N$14,Sprints!B12,'Backlog del Producto'!L$8:L$14))</f>
        <v/>
      </c>
      <c r="G12" s="8" t="str">
        <f t="shared" si="3"/>
        <v>Unplanned</v>
      </c>
      <c r="H12" s="10"/>
      <c r="I12" s="5"/>
    </row>
    <row r="13" spans="2:10" x14ac:dyDescent="0.2">
      <c r="B13" s="7" t="str">
        <f t="shared" si="0"/>
        <v/>
      </c>
      <c r="C13" s="9" t="str">
        <f t="shared" si="1"/>
        <v/>
      </c>
      <c r="D13" s="10"/>
      <c r="E13" s="11" t="str">
        <f t="shared" si="2"/>
        <v/>
      </c>
      <c r="F13" s="7" t="str">
        <f>IF(B13="","",SUMIF('Backlog del Producto'!N$8:N$14,Sprints!B13,'Backlog del Producto'!L$8:L$14))</f>
        <v/>
      </c>
      <c r="G13" s="8" t="str">
        <f t="shared" si="3"/>
        <v>Unplanned</v>
      </c>
      <c r="H13" s="10"/>
      <c r="I13" s="5"/>
    </row>
    <row r="14" spans="2:10" x14ac:dyDescent="0.2">
      <c r="B14" s="7" t="str">
        <f t="shared" si="0"/>
        <v/>
      </c>
      <c r="C14" s="9" t="str">
        <f t="shared" si="1"/>
        <v/>
      </c>
      <c r="D14" s="10"/>
      <c r="E14" s="11" t="str">
        <f t="shared" si="2"/>
        <v/>
      </c>
      <c r="F14" s="7" t="str">
        <f>IF(B14="","",SUMIF('Backlog del Producto'!N$8:N$14,Sprints!B14,'Backlog del Producto'!L$8:L$14))</f>
        <v/>
      </c>
      <c r="G14" s="8" t="str">
        <f t="shared" si="3"/>
        <v>Unplanned</v>
      </c>
      <c r="H14" s="10"/>
      <c r="I14" s="5"/>
    </row>
    <row r="15" spans="2:10" x14ac:dyDescent="0.2">
      <c r="B15" s="7" t="str">
        <f t="shared" si="0"/>
        <v/>
      </c>
      <c r="C15" s="9" t="str">
        <f t="shared" si="1"/>
        <v/>
      </c>
      <c r="D15" s="10"/>
      <c r="E15" s="11" t="str">
        <f t="shared" si="2"/>
        <v/>
      </c>
      <c r="F15" s="7" t="str">
        <f>IF(B15="","",SUMIF('Backlog del Producto'!N$8:N$14,Sprints!B15,'Backlog del Producto'!L$8:L$14))</f>
        <v/>
      </c>
      <c r="G15" s="8" t="str">
        <f t="shared" si="3"/>
        <v>Unplanned</v>
      </c>
      <c r="H15" s="10"/>
      <c r="I15" s="5"/>
    </row>
    <row r="16" spans="2:10" x14ac:dyDescent="0.2">
      <c r="B16" s="7" t="str">
        <f t="shared" si="0"/>
        <v/>
      </c>
      <c r="C16" s="9" t="str">
        <f t="shared" si="1"/>
        <v/>
      </c>
      <c r="D16" s="10"/>
      <c r="E16" s="11" t="str">
        <f t="shared" si="2"/>
        <v/>
      </c>
      <c r="F16" s="7" t="str">
        <f>IF(B16="","",SUMIF('Backlog del Producto'!N$8:N$14,Sprints!B16,'Backlog del Producto'!L$8:L$14))</f>
        <v/>
      </c>
      <c r="G16" s="8" t="str">
        <f t="shared" si="3"/>
        <v>Unplanned</v>
      </c>
      <c r="H16" s="10"/>
      <c r="I16" s="5"/>
    </row>
    <row r="17" spans="2:9" x14ac:dyDescent="0.2">
      <c r="B17" s="7" t="str">
        <f t="shared" si="0"/>
        <v/>
      </c>
      <c r="C17" s="9" t="str">
        <f t="shared" si="1"/>
        <v/>
      </c>
      <c r="D17" s="10"/>
      <c r="E17" s="11" t="str">
        <f t="shared" si="2"/>
        <v/>
      </c>
      <c r="F17" s="7" t="str">
        <f>IF(B17="","",SUMIF('Backlog del Producto'!N$8:N$14,Sprints!B17,'Backlog del Producto'!L$8:L$14))</f>
        <v/>
      </c>
      <c r="G17" s="8" t="str">
        <f t="shared" si="3"/>
        <v>Unplanned</v>
      </c>
      <c r="H17" s="10"/>
      <c r="I17" s="5"/>
    </row>
    <row r="18" spans="2:9" x14ac:dyDescent="0.2">
      <c r="B18" s="8"/>
      <c r="C18" s="8"/>
      <c r="D18" s="4"/>
      <c r="E18" s="12" t="s">
        <v>14</v>
      </c>
      <c r="F18" s="7">
        <f>SUMIF('Backlog del Producto'!N$8:N$14,"",'Backlog del Producto'!L$8:L$14)-SUMIF('Backlog del Producto'!O$8:O$14,"Eliminado",'Backlog del Producto'!L$8:L$14)</f>
        <v>0</v>
      </c>
      <c r="G18" s="8"/>
      <c r="H18" s="10"/>
      <c r="I18" s="6"/>
    </row>
  </sheetData>
  <phoneticPr fontId="2" type="noConversion"/>
  <conditionalFormatting sqref="B3:F17 H3:I17">
    <cfRule type="expression" dxfId="6" priority="6" stopIfTrue="1">
      <formula>OR($G3="Planned",$G3="Unplanned")</formula>
    </cfRule>
    <cfRule type="expression" dxfId="5" priority="7" stopIfTrue="1">
      <formula>$G3="Ongoing"</formula>
    </cfRule>
  </conditionalFormatting>
  <conditionalFormatting sqref="F18">
    <cfRule type="expression" dxfId="4" priority="1" stopIfTrue="1">
      <formula>$G18="Planned"</formula>
    </cfRule>
    <cfRule type="expression" dxfId="3" priority="2" stopIfTrue="1">
      <formula>$G18="Ongoing"</formula>
    </cfRule>
  </conditionalFormatting>
  <conditionalFormatting sqref="G3:G17">
    <cfRule type="expression" dxfId="2" priority="3" stopIfTrue="1">
      <formula>$G3="Planned"</formula>
    </cfRule>
    <cfRule type="expression" dxfId="1" priority="4" stopIfTrue="1">
      <formula>$G3="Ongoing"</formula>
    </cfRule>
    <cfRule type="cellIs" dxfId="0" priority="5" stopIfTrue="1" operator="equal">
      <formula>"Unplanned"</formula>
    </cfRule>
  </conditionalFormatting>
  <dataValidations count="1">
    <dataValidation type="list" allowBlank="1" showInputMessage="1" showErrorMessage="1" sqref="G3:G17" xr:uid="{00000000-0002-0000-0100-000000000000}">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49A0D1E8-B670-4184-80F1-6022252F7605}">
  <ds:schemaRefs>
    <ds:schemaRef ds:uri="http://purl.org/dc/elements/1.1/"/>
    <ds:schemaRef ds:uri="http://purl.org/dc/dcmitype/"/>
    <ds:schemaRef ds:uri="01eb4bd6-a8ff-4439-b7eb-fe0a650fbd8a"/>
    <ds:schemaRef ds:uri="http://purl.org/dc/term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2036E817-ADB2-4FBD-A97A-810F82FD54C5}">
  <ds:schemaRefs>
    <ds:schemaRef ds:uri="http://schemas.microsoft.com/sharepoint/v3/contenttype/forms"/>
  </ds:schemaRefs>
</ds:datastoreItem>
</file>

<file path=customXml/itemProps3.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5.xml><?xml version="1.0" encoding="utf-8"?>
<ds:datastoreItem xmlns:ds="http://schemas.openxmlformats.org/officeDocument/2006/customXml" ds:itemID="{2926A6BD-B9D6-43A1-AC24-40D994CC1A5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Company>SysOpen Digia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dc:description>Template versio 1.0 Approval</dc:description>
  <cp:lastModifiedBy>Sebastian Villada</cp:lastModifiedBy>
  <cp:revision>1</cp:revision>
  <cp:lastPrinted>2006-09-01T14:59:00Z</cp:lastPrinted>
  <dcterms:created xsi:type="dcterms:W3CDTF">1998-06-05T11:20:44Z</dcterms:created>
  <dcterms:modified xsi:type="dcterms:W3CDTF">2023-04-05T02:56:11Z</dcterms:modified>
  <cp:category>SysOpen Digia Standard 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