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so 1 y 2" sheetId="1" r:id="rId4"/>
    <sheet state="visible" name="Piso 3 y 4" sheetId="2" r:id="rId5"/>
    <sheet state="visible" name="Piso 5 y 6" sheetId="3" r:id="rId6"/>
    <sheet state="visible" name="Piso 7 y 8" sheetId="4" r:id="rId7"/>
    <sheet state="visible" name="Piso vs Cantidad Usuarios" sheetId="5" r:id="rId8"/>
  </sheets>
  <definedNames/>
  <calcPr/>
</workbook>
</file>

<file path=xl/sharedStrings.xml><?xml version="1.0" encoding="utf-8"?>
<sst xmlns="http://schemas.openxmlformats.org/spreadsheetml/2006/main" count="133" uniqueCount="92">
  <si>
    <t>Primer piso -Área de Recepción</t>
  </si>
  <si>
    <t>Salas</t>
  </si>
  <si>
    <t>Cantidad de Usuarios</t>
  </si>
  <si>
    <t>Dispositivos fijos por usuarios</t>
  </si>
  <si>
    <t>Dispositivos Compartidos</t>
  </si>
  <si>
    <t>Oficina Gerente de Marketing Digital</t>
  </si>
  <si>
    <t xml:space="preserve">
1 Portatil
1 Smarthpone</t>
  </si>
  <si>
    <t>2 Impresoras láser</t>
  </si>
  <si>
    <t>Oficinas Modulares; Area de Mercadeo</t>
  </si>
  <si>
    <t>Sala de Espera</t>
  </si>
  <si>
    <t>Salon de Eventos</t>
  </si>
  <si>
    <t>Total dispositivos usuarios</t>
  </si>
  <si>
    <t>Cápacidad máxima usuarios</t>
  </si>
  <si>
    <t>Segundo Piso - Área administrativa</t>
  </si>
  <si>
    <t>Dispositivos fijos</t>
  </si>
  <si>
    <t>Oficina del Gerente Adminsitrativo y Financiero</t>
  </si>
  <si>
    <t>3 impresoras laser</t>
  </si>
  <si>
    <t>Oficina Secretaria Adminsitrativa</t>
  </si>
  <si>
    <t>Contabilidad</t>
  </si>
  <si>
    <t>Recursos Humanos</t>
  </si>
  <si>
    <t>Servicios Generales</t>
  </si>
  <si>
    <t>Sala de espera</t>
  </si>
  <si>
    <t>Salón de reuniones</t>
  </si>
  <si>
    <t>Cápacidad máxima de usuarios</t>
  </si>
  <si>
    <t>PISO 3</t>
  </si>
  <si>
    <t># Personas</t>
  </si>
  <si>
    <t>Área Investigación + Desarrollo + Innovación –i+D+I-</t>
  </si>
  <si>
    <t>Secretaria de -i+D+i</t>
  </si>
  <si>
    <t>Oficina del gerente</t>
  </si>
  <si>
    <t xml:space="preserve">Salon de reuniones </t>
  </si>
  <si>
    <t>48*3 + 2</t>
  </si>
  <si>
    <t>Oficinas modulares (separadas con vidrios delgados)</t>
  </si>
  <si>
    <t>Area especial, oficina abierta para 3 de DMI</t>
  </si>
  <si>
    <t>**CADA USUARIO POSEE UN PORTATIL, UN SMARTPHONE, Y UNA TABLETA**</t>
  </si>
  <si>
    <t>** SE COMPARTEN 2 IMPRESORAS LACER**</t>
  </si>
  <si>
    <t>PISO 4</t>
  </si>
  <si>
    <t>Area de Operaciones</t>
  </si>
  <si>
    <t>Oficina gerente Operaciones</t>
  </si>
  <si>
    <t xml:space="preserve">Oficina Secretaria Operaciones </t>
  </si>
  <si>
    <t>Sala reuniones</t>
  </si>
  <si>
    <t>12 + (4 en el futuro)</t>
  </si>
  <si>
    <t>Oficinas modulares (separadas por vidrio delgado y puertas de vidrio con marco metalico)</t>
  </si>
  <si>
    <t xml:space="preserve">Oficinas para realizar pruebas pre- despliegue de los edificios y aplicaciones </t>
  </si>
  <si>
    <t>Una oficina donde se ecuentran 2 ingenieros encargados para servicios y aplicaciones</t>
  </si>
  <si>
    <t>Centro de computo y servidores</t>
  </si>
  <si>
    <t>**CADA USUARIO POSEE UN PORTATIL, UN SMARTPHONE**</t>
  </si>
  <si>
    <t>** SE COMPARTEN 3 IMPRESORAS LACER**</t>
  </si>
  <si>
    <t>Quinto piso-Área Infraestructura de TI</t>
  </si>
  <si>
    <t>Impresoras laser</t>
  </si>
  <si>
    <t>Cantidad de dispositivos</t>
  </si>
  <si>
    <t>Oficina gerente TI y Secretaria</t>
  </si>
  <si>
    <t xml:space="preserve">Sala de espera </t>
  </si>
  <si>
    <t>Sala de reuniones</t>
  </si>
  <si>
    <t>Quinto piso (Área Infraestructura de TI)</t>
  </si>
  <si>
    <t xml:space="preserve">Oficinas modulares </t>
  </si>
  <si>
    <t>Total</t>
  </si>
  <si>
    <t xml:space="preserve">Oficina del Gerente 
de Infraestructura de TI </t>
  </si>
  <si>
    <t>2 impresoras láser</t>
  </si>
  <si>
    <t>Oficina Secretaria de
 Infraestructura de TI</t>
  </si>
  <si>
    <t>Cada usuario tiene un portátil, un Smartphone, además, se comparten 2 impresoras láser</t>
  </si>
  <si>
    <t>Oficinas modulares 
( individuales)</t>
  </si>
  <si>
    <t>Sexto Piso -Dirección Estratégica</t>
  </si>
  <si>
    <t>Cantidad de dispositivvos</t>
  </si>
  <si>
    <t>Gerente de la Cía,  Secretaria Gerencia Gral</t>
  </si>
  <si>
    <t>Sexto piso (Área Infraestructura de TI)</t>
  </si>
  <si>
    <t>Oficinas independientes</t>
  </si>
  <si>
    <t>Oficina del Gerente de la Cía</t>
  </si>
  <si>
    <t>TOTAL</t>
  </si>
  <si>
    <t>Secretaria Gerencia Gral</t>
  </si>
  <si>
    <t>Cada usuario tiene un portátil, un Smartphone y una Tableta, además, se comparten 2 impresoras láser.</t>
  </si>
  <si>
    <t>Séptimo Piso- Restaurante y cafetería</t>
  </si>
  <si>
    <t>Se debe proveer acceso a Internet, Correo Electrónico, Facebook, Whatsapp, etcétera.</t>
  </si>
  <si>
    <t>Dispositivos</t>
  </si>
  <si>
    <t>Restaurante</t>
  </si>
  <si>
    <t>Cafetería</t>
  </si>
  <si>
    <t>Octavo Piso -Peluquería, Gimnasio, Guardería (niños), Guardería (Perros y Gatos).</t>
  </si>
  <si>
    <t>Peluquería</t>
  </si>
  <si>
    <t>Gimnasio</t>
  </si>
  <si>
    <t>Guardería Infantil</t>
  </si>
  <si>
    <t>Guardería Animal</t>
  </si>
  <si>
    <t xml:space="preserve">Suposición: 5 dispositivos de las dos guarderías. </t>
  </si>
  <si>
    <t>por esto la cantidad de dispistivos baja a 76.</t>
  </si>
  <si>
    <t>PISO</t>
  </si>
  <si>
    <t>CANTIDAD USUARIOS</t>
  </si>
  <si>
    <t>Piso 1</t>
  </si>
  <si>
    <t>Piso 2</t>
  </si>
  <si>
    <t>Piso 3</t>
  </si>
  <si>
    <t>Piso 4</t>
  </si>
  <si>
    <t>Piso 5</t>
  </si>
  <si>
    <t>Piso 6</t>
  </si>
  <si>
    <t>Piso 7</t>
  </si>
  <si>
    <t>Piso 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</si>
</sst>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sz val="12.0"/>
      <color theme="1"/>
      <name val="Arial"/>
    </font>
    <font>
      <color rgb="FFFFFFFF"/>
      <name val="Arial"/>
    </font>
    <font>
      <b/>
      <color rgb="FFFFFF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45818E"/>
        <bgColor rgb="FF45818E"/>
      </patternFill>
    </fill>
    <fill>
      <patternFill patternType="solid">
        <fgColor rgb="FF6D9EEB"/>
        <bgColor rgb="FF6D9EEB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1" fillId="3" fontId="1" numFmtId="0" xfId="0" applyAlignment="1" applyBorder="1" applyFill="1" applyFont="1">
      <alignment readingOrder="0"/>
    </xf>
    <xf borderId="1" fillId="3" fontId="1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3" numFmtId="0" xfId="0" applyBorder="1" applyFont="1"/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readingOrder="0" shrinkToFit="0" vertical="center" wrapText="1"/>
    </xf>
    <xf borderId="1" fillId="0" fontId="1" numFmtId="0" xfId="0" applyBorder="1" applyFont="1"/>
    <xf borderId="1" fillId="0" fontId="2" numFmtId="0" xfId="0" applyBorder="1" applyFont="1"/>
    <xf borderId="1" fillId="4" fontId="1" numFmtId="0" xfId="0" applyAlignment="1" applyBorder="1" applyFill="1" applyFont="1">
      <alignment readingOrder="0" shrinkToFit="0" wrapText="1"/>
    </xf>
    <xf borderId="1" fillId="5" fontId="2" numFmtId="0" xfId="0" applyAlignment="1" applyBorder="1" applyFill="1" applyFont="1">
      <alignment readingOrder="0"/>
    </xf>
    <xf borderId="1" fillId="5" fontId="2" numFmtId="0" xfId="0" applyAlignment="1" applyBorder="1" applyFont="1">
      <alignment readingOrder="0" shrinkToFit="0" vertical="center" wrapText="1"/>
    </xf>
    <xf borderId="2" fillId="0" fontId="2" numFmtId="0" xfId="0" applyAlignment="1" applyBorder="1" applyFont="1">
      <alignment horizontal="center" readingOrder="0"/>
    </xf>
    <xf borderId="4" fillId="0" fontId="3" numFmtId="0" xfId="0" applyBorder="1" applyFont="1"/>
    <xf borderId="2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horizontal="right" readingOrder="0" vertical="bottom"/>
    </xf>
    <xf borderId="3" fillId="0" fontId="2" numFmtId="0" xfId="0" applyAlignment="1" applyBorder="1" applyFont="1">
      <alignment vertical="bottom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5" numFmtId="0" xfId="0" applyFont="1"/>
    <xf borderId="0" fillId="6" fontId="6" numFmtId="0" xfId="0" applyAlignment="1" applyFill="1" applyFont="1">
      <alignment readingOrder="0"/>
    </xf>
    <xf borderId="0" fillId="6" fontId="6" numFmtId="0" xfId="0" applyAlignment="1" applyFont="1">
      <alignment readingOrder="0" shrinkToFit="0" wrapText="1"/>
    </xf>
    <xf borderId="0" fillId="0" fontId="2" numFmtId="0" xfId="0" applyFont="1"/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 readingOrder="0" vertical="center"/>
    </xf>
    <xf borderId="0" fillId="7" fontId="5" numFmtId="0" xfId="0" applyAlignment="1" applyFill="1" applyFont="1">
      <alignment horizontal="left" readingOrder="0"/>
    </xf>
    <xf borderId="0" fillId="0" fontId="6" numFmtId="0" xfId="0" applyAlignment="1" applyFont="1">
      <alignment readingOrder="0" shrinkToFit="0" vertical="center" wrapText="1"/>
    </xf>
    <xf borderId="0" fillId="0" fontId="5" numFmtId="0" xfId="0" applyAlignment="1" applyFont="1">
      <alignment horizontal="center"/>
    </xf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0"/>
    <col customWidth="1" min="3" max="3" width="27.0"/>
    <col customWidth="1" min="4" max="4" width="15.43"/>
    <col customWidth="1" min="5" max="5" width="17.43"/>
  </cols>
  <sheetData>
    <row r="4">
      <c r="B4" s="1" t="s">
        <v>0</v>
      </c>
    </row>
    <row r="5">
      <c r="B5" s="2" t="s">
        <v>1</v>
      </c>
      <c r="C5" s="2" t="s">
        <v>2</v>
      </c>
      <c r="D5" s="3" t="s">
        <v>3</v>
      </c>
      <c r="E5" s="3" t="s">
        <v>4</v>
      </c>
    </row>
    <row r="6">
      <c r="B6" s="4" t="s">
        <v>5</v>
      </c>
      <c r="C6" s="5">
        <v>1.0</v>
      </c>
      <c r="D6" s="5" t="s">
        <v>6</v>
      </c>
      <c r="E6" s="6" t="s">
        <v>7</v>
      </c>
    </row>
    <row r="7">
      <c r="B7" s="4" t="s">
        <v>8</v>
      </c>
      <c r="C7" s="5">
        <v>20.0</v>
      </c>
      <c r="D7" s="5" t="s">
        <v>6</v>
      </c>
      <c r="E7" s="7"/>
    </row>
    <row r="8">
      <c r="B8" s="8" t="s">
        <v>9</v>
      </c>
      <c r="C8" s="9">
        <v>8.0</v>
      </c>
      <c r="D8" s="10"/>
    </row>
    <row r="9">
      <c r="B9" s="5" t="s">
        <v>10</v>
      </c>
      <c r="C9" s="5">
        <v>50.0</v>
      </c>
    </row>
    <row r="10">
      <c r="B10" s="11" t="s">
        <v>11</v>
      </c>
      <c r="C10" s="12">
        <f>SUM(40+2+2)</f>
        <v>44</v>
      </c>
    </row>
    <row r="11">
      <c r="B11" s="4" t="s">
        <v>12</v>
      </c>
      <c r="C11" s="13">
        <f>SUM(C6:C9)</f>
        <v>79</v>
      </c>
    </row>
    <row r="16">
      <c r="B16" s="14" t="s">
        <v>13</v>
      </c>
    </row>
    <row r="17">
      <c r="B17" s="15" t="s">
        <v>1</v>
      </c>
      <c r="C17" s="15" t="s">
        <v>2</v>
      </c>
      <c r="D17" s="15" t="s">
        <v>14</v>
      </c>
      <c r="E17" s="16" t="s">
        <v>4</v>
      </c>
    </row>
    <row r="18">
      <c r="B18" s="4" t="s">
        <v>15</v>
      </c>
      <c r="C18" s="5">
        <v>1.0</v>
      </c>
      <c r="D18" s="5" t="s">
        <v>6</v>
      </c>
      <c r="E18" s="17" t="s">
        <v>16</v>
      </c>
    </row>
    <row r="19">
      <c r="B19" s="4" t="s">
        <v>17</v>
      </c>
      <c r="C19" s="5">
        <v>1.0</v>
      </c>
      <c r="D19" s="5" t="s">
        <v>6</v>
      </c>
      <c r="E19" s="18"/>
    </row>
    <row r="20">
      <c r="B20" s="5" t="s">
        <v>18</v>
      </c>
      <c r="C20" s="19">
        <v>12.0</v>
      </c>
      <c r="D20" s="5" t="s">
        <v>6</v>
      </c>
      <c r="E20" s="18"/>
    </row>
    <row r="21">
      <c r="B21" s="5" t="s">
        <v>19</v>
      </c>
      <c r="C21" s="18"/>
      <c r="D21" s="5" t="s">
        <v>6</v>
      </c>
      <c r="E21" s="18"/>
    </row>
    <row r="22">
      <c r="B22" s="5" t="s">
        <v>20</v>
      </c>
      <c r="C22" s="7"/>
      <c r="D22" s="5" t="s">
        <v>6</v>
      </c>
      <c r="E22" s="7"/>
    </row>
    <row r="23">
      <c r="B23" s="20" t="s">
        <v>21</v>
      </c>
      <c r="C23" s="21">
        <v>6.0</v>
      </c>
      <c r="D23" s="10"/>
    </row>
    <row r="24">
      <c r="B24" s="22" t="s">
        <v>22</v>
      </c>
      <c r="C24" s="21">
        <v>20.0</v>
      </c>
      <c r="D24" s="10"/>
    </row>
    <row r="25">
      <c r="B25" s="11" t="s">
        <v>11</v>
      </c>
      <c r="C25" s="13">
        <f>SUM(2+2+(6*12)+3)</f>
        <v>79</v>
      </c>
    </row>
    <row r="26">
      <c r="B26" s="4" t="s">
        <v>23</v>
      </c>
      <c r="C26" s="13">
        <f>SUM(C18:C24)</f>
        <v>40</v>
      </c>
    </row>
    <row r="34" ht="47.25" customHeight="1"/>
    <row r="35" ht="45.75" customHeight="1"/>
    <row r="36" ht="38.25" customHeight="1"/>
    <row r="37" ht="36.0" customHeight="1"/>
    <row r="38" ht="45.0" customHeight="1"/>
  </sheetData>
  <mergeCells count="3">
    <mergeCell ref="E6:E7"/>
    <mergeCell ref="E18:E22"/>
    <mergeCell ref="C20:C2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86"/>
    <col customWidth="1" min="3" max="3" width="25.14"/>
  </cols>
  <sheetData>
    <row r="1">
      <c r="A1" s="23"/>
      <c r="B1" s="23"/>
      <c r="C1" s="24" t="s">
        <v>24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23"/>
      <c r="B2" s="25" t="s">
        <v>25</v>
      </c>
      <c r="C2" s="26" t="s">
        <v>26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23"/>
      <c r="B3" s="24">
        <v>1.0</v>
      </c>
      <c r="C3" s="24" t="s">
        <v>27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23"/>
      <c r="B4" s="24">
        <v>1.0</v>
      </c>
      <c r="C4" s="24" t="s">
        <v>28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23"/>
      <c r="B5" s="24">
        <v>20.0</v>
      </c>
      <c r="C5" s="24" t="s">
        <v>29</v>
      </c>
      <c r="D5" s="23"/>
      <c r="E5" s="23"/>
      <c r="F5" s="23"/>
      <c r="G5" s="24" t="s">
        <v>30</v>
      </c>
      <c r="H5" s="23">
        <f>48*3+2</f>
        <v>146</v>
      </c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23"/>
      <c r="B6" s="24">
        <v>20.0</v>
      </c>
      <c r="C6" s="24" t="s">
        <v>31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23"/>
      <c r="B7" s="24">
        <v>6.0</v>
      </c>
      <c r="C7" s="24" t="s">
        <v>32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23"/>
      <c r="B8" s="24"/>
      <c r="C8" s="24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23"/>
      <c r="B9" s="24" t="s">
        <v>33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23"/>
      <c r="B10" s="24" t="s">
        <v>34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23"/>
      <c r="B13" s="23"/>
      <c r="C13" s="24" t="s">
        <v>35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23"/>
      <c r="B14" s="25" t="s">
        <v>25</v>
      </c>
      <c r="C14" s="24" t="s">
        <v>36</v>
      </c>
      <c r="D14" s="23"/>
      <c r="E14" s="23"/>
      <c r="F14" s="23">
        <f>36*2+3</f>
        <v>75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23"/>
      <c r="B15" s="24">
        <v>1.0</v>
      </c>
      <c r="C15" s="24" t="s">
        <v>37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3"/>
      <c r="B16" s="24">
        <v>1.0</v>
      </c>
      <c r="C16" s="24" t="s">
        <v>38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3"/>
      <c r="B17" s="24">
        <v>20.0</v>
      </c>
      <c r="C17" s="24" t="s">
        <v>39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3"/>
      <c r="B18" s="24" t="s">
        <v>40</v>
      </c>
      <c r="C18" s="24" t="s">
        <v>41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3"/>
      <c r="B19" s="23"/>
      <c r="C19" s="24" t="s">
        <v>42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3"/>
      <c r="B20" s="23"/>
      <c r="C20" s="24" t="s">
        <v>43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>
      <c r="A21" s="23"/>
      <c r="B21" s="23"/>
      <c r="C21" s="24" t="s">
        <v>44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>
      <c r="A23" s="23"/>
      <c r="B23" s="23"/>
      <c r="C23" s="24" t="s">
        <v>45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>
      <c r="A24" s="23"/>
      <c r="B24" s="23"/>
      <c r="C24" s="24" t="s">
        <v>46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86"/>
    <col customWidth="1" min="3" max="3" width="19.57"/>
    <col customWidth="1" min="4" max="4" width="19.86"/>
  </cols>
  <sheetData>
    <row r="6">
      <c r="B6" s="4" t="s">
        <v>47</v>
      </c>
      <c r="D6" s="27"/>
    </row>
    <row r="7">
      <c r="B7" s="5" t="s">
        <v>1</v>
      </c>
      <c r="C7" s="5" t="s">
        <v>2</v>
      </c>
      <c r="D7" s="5" t="s">
        <v>48</v>
      </c>
      <c r="E7" s="26" t="s">
        <v>49</v>
      </c>
    </row>
    <row r="8">
      <c r="B8" s="4" t="s">
        <v>50</v>
      </c>
      <c r="C8" s="5">
        <v>2.0</v>
      </c>
      <c r="D8" s="5">
        <v>1.0</v>
      </c>
      <c r="E8" s="26">
        <v>4.0</v>
      </c>
    </row>
    <row r="9">
      <c r="B9" s="4" t="s">
        <v>51</v>
      </c>
      <c r="C9" s="5">
        <v>6.0</v>
      </c>
      <c r="D9" s="6"/>
      <c r="E9" s="26">
        <v>1.0</v>
      </c>
    </row>
    <row r="10">
      <c r="B10" s="4" t="s">
        <v>52</v>
      </c>
      <c r="C10" s="5">
        <v>20.0</v>
      </c>
      <c r="D10" s="7"/>
      <c r="I10" s="28" t="s">
        <v>53</v>
      </c>
      <c r="J10" s="29"/>
      <c r="K10" s="29"/>
      <c r="L10" s="29"/>
    </row>
    <row r="11">
      <c r="B11" s="5" t="s">
        <v>54</v>
      </c>
      <c r="C11" s="5">
        <v>15.0</v>
      </c>
      <c r="D11" s="5">
        <v>2.0</v>
      </c>
      <c r="I11" s="30" t="s">
        <v>1</v>
      </c>
      <c r="J11" s="30" t="s">
        <v>2</v>
      </c>
      <c r="K11" s="31" t="s">
        <v>3</v>
      </c>
      <c r="L11" s="31" t="s">
        <v>4</v>
      </c>
    </row>
    <row r="12">
      <c r="B12" s="26" t="s">
        <v>55</v>
      </c>
      <c r="C12" s="32">
        <f>C11+D11+D8+C10+C9+C8</f>
        <v>46</v>
      </c>
      <c r="I12" s="33" t="s">
        <v>56</v>
      </c>
      <c r="J12" s="34">
        <v>1.0</v>
      </c>
      <c r="K12" s="28" t="s">
        <v>6</v>
      </c>
      <c r="L12" s="35" t="s">
        <v>57</v>
      </c>
    </row>
    <row r="13">
      <c r="I13" s="36" t="s">
        <v>58</v>
      </c>
      <c r="J13" s="34">
        <v>1.0</v>
      </c>
      <c r="K13" s="28" t="s">
        <v>6</v>
      </c>
    </row>
    <row r="14">
      <c r="B14" s="26" t="s">
        <v>59</v>
      </c>
      <c r="I14" s="28" t="s">
        <v>21</v>
      </c>
      <c r="J14" s="34">
        <v>6.0</v>
      </c>
      <c r="K14" s="28" t="s">
        <v>6</v>
      </c>
    </row>
    <row r="15">
      <c r="C15" s="32">
        <f>2*(C11+C8)+C9+C10</f>
        <v>60</v>
      </c>
      <c r="I15" s="28" t="s">
        <v>22</v>
      </c>
      <c r="J15" s="34">
        <v>20.0</v>
      </c>
      <c r="K15" s="28" t="s">
        <v>6</v>
      </c>
    </row>
    <row r="16">
      <c r="I16" s="28" t="s">
        <v>60</v>
      </c>
      <c r="J16" s="34">
        <v>15.0</v>
      </c>
      <c r="K16" s="28" t="s">
        <v>6</v>
      </c>
    </row>
    <row r="17">
      <c r="B17" s="4" t="s">
        <v>61</v>
      </c>
      <c r="D17" s="27"/>
      <c r="I17" s="37" t="s">
        <v>11</v>
      </c>
      <c r="J17" s="38"/>
      <c r="K17" s="29"/>
      <c r="L17" s="29"/>
    </row>
    <row r="18">
      <c r="B18" s="5" t="s">
        <v>1</v>
      </c>
      <c r="C18" s="5" t="s">
        <v>2</v>
      </c>
      <c r="D18" s="26" t="s">
        <v>48</v>
      </c>
      <c r="E18" s="26" t="s">
        <v>62</v>
      </c>
      <c r="I18" s="29"/>
      <c r="J18" s="38"/>
      <c r="K18" s="29"/>
      <c r="L18" s="29"/>
    </row>
    <row r="19">
      <c r="B19" s="27" t="s">
        <v>63</v>
      </c>
      <c r="C19" s="5">
        <v>2.0</v>
      </c>
      <c r="D19" s="26">
        <v>1.0</v>
      </c>
      <c r="I19" s="29"/>
      <c r="J19" s="38"/>
      <c r="K19" s="29"/>
      <c r="L19" s="29"/>
    </row>
    <row r="20">
      <c r="B20" s="4" t="s">
        <v>51</v>
      </c>
      <c r="C20" s="5">
        <v>6.0</v>
      </c>
      <c r="D20" s="26"/>
      <c r="I20" s="28" t="s">
        <v>64</v>
      </c>
      <c r="J20" s="29"/>
      <c r="K20" s="29"/>
      <c r="L20" s="29"/>
    </row>
    <row r="21">
      <c r="B21" s="4" t="s">
        <v>52</v>
      </c>
      <c r="C21" s="5">
        <v>20.0</v>
      </c>
      <c r="I21" s="30" t="s">
        <v>1</v>
      </c>
      <c r="J21" s="30" t="s">
        <v>2</v>
      </c>
      <c r="K21" s="31" t="s">
        <v>3</v>
      </c>
      <c r="L21" s="31" t="s">
        <v>4</v>
      </c>
    </row>
    <row r="22" ht="32.25" customHeight="1">
      <c r="B22" s="5" t="s">
        <v>65</v>
      </c>
      <c r="C22" s="5">
        <v>5.0</v>
      </c>
      <c r="D22" s="26">
        <v>2.0</v>
      </c>
      <c r="I22" s="28" t="s">
        <v>66</v>
      </c>
      <c r="J22" s="29"/>
      <c r="K22" s="29"/>
      <c r="L22" s="29"/>
    </row>
    <row r="23">
      <c r="B23" s="39" t="s">
        <v>67</v>
      </c>
      <c r="C23" s="12">
        <f>C21+C22+C20+C19+D19+D22</f>
        <v>36</v>
      </c>
      <c r="I23" s="36" t="s">
        <v>68</v>
      </c>
      <c r="J23" s="29"/>
      <c r="K23" s="29"/>
      <c r="L23" s="29"/>
    </row>
    <row r="24">
      <c r="I24" s="29"/>
      <c r="J24" s="29"/>
      <c r="K24" s="29"/>
      <c r="L24" s="29"/>
    </row>
    <row r="25">
      <c r="B25" s="26" t="s">
        <v>69</v>
      </c>
      <c r="I25" s="29"/>
      <c r="J25" s="29"/>
      <c r="K25" s="29"/>
      <c r="L25" s="29"/>
    </row>
    <row r="26">
      <c r="C26" s="32">
        <f>C22*3+C19*3+C20+C21</f>
        <v>47</v>
      </c>
      <c r="I26" s="29"/>
      <c r="J26" s="29"/>
      <c r="K26" s="29"/>
      <c r="L26" s="29"/>
    </row>
    <row r="27">
      <c r="I27" s="29"/>
      <c r="J27" s="29"/>
      <c r="K27" s="29"/>
      <c r="L27" s="29"/>
    </row>
    <row r="28">
      <c r="I28" s="29"/>
      <c r="J28" s="29"/>
      <c r="K28" s="29"/>
      <c r="L28" s="29"/>
    </row>
    <row r="29">
      <c r="I29" s="29"/>
      <c r="J29" s="29"/>
      <c r="K29" s="29"/>
      <c r="L29" s="29"/>
    </row>
    <row r="30">
      <c r="I30" s="29"/>
      <c r="J30" s="29"/>
      <c r="K30" s="29"/>
      <c r="L30" s="29"/>
    </row>
    <row r="31">
      <c r="I31" s="29"/>
      <c r="J31" s="29"/>
      <c r="K31" s="29"/>
      <c r="L31" s="29"/>
    </row>
    <row r="32">
      <c r="I32" s="29"/>
      <c r="J32" s="29"/>
      <c r="K32" s="29"/>
      <c r="L32" s="29"/>
    </row>
    <row r="33">
      <c r="I33" s="29"/>
      <c r="J33" s="29"/>
      <c r="K33" s="29"/>
      <c r="L33" s="29"/>
    </row>
    <row r="34">
      <c r="I34" s="29"/>
      <c r="J34" s="29"/>
      <c r="K34" s="29"/>
      <c r="L34" s="29"/>
    </row>
    <row r="35">
      <c r="I35" s="29"/>
      <c r="J35" s="29"/>
      <c r="K35" s="29"/>
      <c r="L35" s="29"/>
    </row>
    <row r="36">
      <c r="I36" s="29"/>
      <c r="J36" s="29"/>
      <c r="K36" s="29"/>
      <c r="L36" s="29"/>
    </row>
    <row r="37">
      <c r="I37" s="29"/>
      <c r="J37" s="29"/>
      <c r="K37" s="29"/>
      <c r="L37" s="29"/>
    </row>
  </sheetData>
  <mergeCells count="2">
    <mergeCell ref="D9:D10"/>
    <mergeCell ref="L12:L1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86"/>
    <col customWidth="1" min="3" max="3" width="19.57"/>
    <col customWidth="1" min="4" max="4" width="19.86"/>
  </cols>
  <sheetData>
    <row r="6">
      <c r="B6" s="4" t="s">
        <v>70</v>
      </c>
      <c r="D6" s="27" t="s">
        <v>71</v>
      </c>
    </row>
    <row r="7">
      <c r="B7" s="39" t="s">
        <v>1</v>
      </c>
      <c r="C7" s="39" t="s">
        <v>2</v>
      </c>
      <c r="D7" s="5" t="s">
        <v>72</v>
      </c>
    </row>
    <row r="8">
      <c r="B8" s="4" t="s">
        <v>73</v>
      </c>
      <c r="C8" s="5">
        <v>80.0</v>
      </c>
      <c r="D8" s="5"/>
    </row>
    <row r="9">
      <c r="B9" s="4" t="s">
        <v>74</v>
      </c>
      <c r="C9" s="5">
        <v>40.0</v>
      </c>
      <c r="D9" s="5"/>
    </row>
    <row r="10">
      <c r="B10" s="39" t="s">
        <v>67</v>
      </c>
      <c r="C10" s="12">
        <f>C9+C8</f>
        <v>120</v>
      </c>
    </row>
    <row r="11">
      <c r="B11" s="26" t="s">
        <v>72</v>
      </c>
    </row>
    <row r="14">
      <c r="B14" s="4" t="s">
        <v>75</v>
      </c>
      <c r="D14" s="27"/>
    </row>
    <row r="15">
      <c r="B15" s="39" t="s">
        <v>1</v>
      </c>
      <c r="C15" s="39" t="s">
        <v>2</v>
      </c>
      <c r="D15" s="26"/>
    </row>
    <row r="16">
      <c r="B16" s="4" t="s">
        <v>76</v>
      </c>
      <c r="C16" s="5">
        <v>6.0</v>
      </c>
      <c r="D16" s="26"/>
    </row>
    <row r="17">
      <c r="B17" s="4" t="s">
        <v>77</v>
      </c>
      <c r="C17" s="5">
        <v>40.0</v>
      </c>
      <c r="D17" s="26"/>
    </row>
    <row r="18">
      <c r="B18" s="5" t="s">
        <v>78</v>
      </c>
      <c r="C18" s="5">
        <v>20.0</v>
      </c>
    </row>
    <row r="19">
      <c r="B19" s="5" t="s">
        <v>79</v>
      </c>
      <c r="C19" s="5">
        <v>20.0</v>
      </c>
    </row>
    <row r="20">
      <c r="B20" s="39" t="s">
        <v>67</v>
      </c>
      <c r="C20" s="12">
        <f>C18+C19+C17+C16</f>
        <v>86</v>
      </c>
    </row>
    <row r="22">
      <c r="B22" s="26" t="s">
        <v>80</v>
      </c>
      <c r="D22" s="26" t="s">
        <v>81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3.71"/>
  </cols>
  <sheetData>
    <row r="3">
      <c r="B3" s="5" t="s">
        <v>82</v>
      </c>
      <c r="C3" s="5" t="s">
        <v>83</v>
      </c>
    </row>
    <row r="4">
      <c r="B4" s="5" t="s">
        <v>84</v>
      </c>
      <c r="C4" s="5">
        <v>103.0</v>
      </c>
    </row>
    <row r="5">
      <c r="B5" s="5" t="s">
        <v>85</v>
      </c>
      <c r="C5" s="5">
        <v>56.0</v>
      </c>
    </row>
    <row r="6">
      <c r="B6" s="5" t="s">
        <v>86</v>
      </c>
      <c r="C6" s="5">
        <v>146.0</v>
      </c>
    </row>
    <row r="7">
      <c r="B7" s="5" t="s">
        <v>87</v>
      </c>
      <c r="C7" s="5">
        <v>75.0</v>
      </c>
    </row>
    <row r="8">
      <c r="B8" s="5" t="s">
        <v>88</v>
      </c>
      <c r="C8" s="5">
        <v>60.0</v>
      </c>
    </row>
    <row r="9">
      <c r="B9" s="5" t="s">
        <v>89</v>
      </c>
      <c r="C9" s="5">
        <v>47.0</v>
      </c>
    </row>
    <row r="10">
      <c r="B10" s="5" t="s">
        <v>90</v>
      </c>
      <c r="C10" s="5">
        <v>120.0</v>
      </c>
    </row>
    <row r="11">
      <c r="B11" s="5" t="s">
        <v>91</v>
      </c>
      <c r="C11" s="5">
        <v>76.0</v>
      </c>
    </row>
  </sheetData>
  <drawing r:id="rId1"/>
</worksheet>
</file>