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ny Alexandra\Dropbox\Caso 1 Optimización 2018-10\Documentos Caso I\"/>
    </mc:Choice>
  </mc:AlternateContent>
  <bookViews>
    <workbookView xWindow="0" yWindow="0" windowWidth="20490" windowHeight="7530" xr2:uid="{00000000-000D-0000-FFFF-FFFF00000000}"/>
  </bookViews>
  <sheets>
    <sheet name="Producción en plantas" sheetId="8" r:id="rId1"/>
    <sheet name="Bodegas" sheetId="9" r:id="rId2"/>
    <sheet name="Abastecimiento Puntos de Venta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4" i="9" l="1"/>
  <c r="Q44" i="9"/>
  <c r="P44" i="9"/>
  <c r="O44" i="9"/>
  <c r="N44" i="9"/>
  <c r="R43" i="9"/>
  <c r="Q43" i="9"/>
  <c r="P43" i="9"/>
  <c r="O43" i="9"/>
  <c r="N43" i="9"/>
  <c r="R42" i="9"/>
  <c r="Q42" i="9"/>
  <c r="P42" i="9"/>
  <c r="O42" i="9"/>
  <c r="N42" i="9"/>
  <c r="R41" i="9"/>
  <c r="Q41" i="9"/>
  <c r="P41" i="9"/>
  <c r="O41" i="9"/>
  <c r="N41" i="9"/>
  <c r="R40" i="9"/>
  <c r="Q40" i="9"/>
  <c r="P40" i="9"/>
  <c r="O40" i="9"/>
  <c r="N40" i="9"/>
  <c r="R39" i="9"/>
  <c r="Q39" i="9"/>
  <c r="P39" i="9"/>
  <c r="O39" i="9"/>
  <c r="N39" i="9"/>
  <c r="R38" i="9"/>
  <c r="Q38" i="9"/>
  <c r="P38" i="9"/>
  <c r="O38" i="9"/>
  <c r="N38" i="9"/>
  <c r="R37" i="9"/>
  <c r="Q37" i="9"/>
  <c r="P37" i="9"/>
  <c r="O37" i="9"/>
  <c r="N37" i="9"/>
  <c r="R36" i="9"/>
  <c r="Q36" i="9"/>
  <c r="P36" i="9"/>
  <c r="O36" i="9"/>
  <c r="N36" i="9"/>
  <c r="R35" i="9"/>
  <c r="Q35" i="9"/>
  <c r="P35" i="9"/>
  <c r="O35" i="9"/>
  <c r="N35" i="9"/>
  <c r="R34" i="9"/>
  <c r="Q34" i="9"/>
  <c r="P34" i="9"/>
  <c r="O34" i="9"/>
  <c r="N34" i="9"/>
  <c r="R33" i="9"/>
  <c r="Q33" i="9"/>
  <c r="P33" i="9"/>
  <c r="O33" i="9"/>
  <c r="N33" i="9"/>
  <c r="R29" i="9"/>
  <c r="Q29" i="9"/>
  <c r="P29" i="9"/>
  <c r="O29" i="9"/>
  <c r="N29" i="9"/>
  <c r="R28" i="9"/>
  <c r="Q28" i="9"/>
  <c r="P28" i="9"/>
  <c r="O28" i="9"/>
  <c r="N28" i="9"/>
  <c r="R27" i="9"/>
  <c r="Q27" i="9"/>
  <c r="P27" i="9"/>
  <c r="O27" i="9"/>
  <c r="N27" i="9"/>
  <c r="R26" i="9"/>
  <c r="Q26" i="9"/>
  <c r="P26" i="9"/>
  <c r="O26" i="9"/>
  <c r="N26" i="9"/>
  <c r="R25" i="9"/>
  <c r="Q25" i="9"/>
  <c r="P25" i="9"/>
  <c r="O25" i="9"/>
  <c r="N25" i="9"/>
  <c r="R24" i="9"/>
  <c r="Q24" i="9"/>
  <c r="P24" i="9"/>
  <c r="O24" i="9"/>
  <c r="N24" i="9"/>
  <c r="R23" i="9"/>
  <c r="Q23" i="9"/>
  <c r="P23" i="9"/>
  <c r="O23" i="9"/>
  <c r="N23" i="9"/>
  <c r="R22" i="9"/>
  <c r="Q22" i="9"/>
  <c r="P22" i="9"/>
  <c r="O22" i="9"/>
  <c r="N22" i="9"/>
  <c r="R21" i="9"/>
  <c r="Q21" i="9"/>
  <c r="P21" i="9"/>
  <c r="O21" i="9"/>
  <c r="N21" i="9"/>
  <c r="R20" i="9"/>
  <c r="Q20" i="9"/>
  <c r="P20" i="9"/>
  <c r="O20" i="9"/>
  <c r="N20" i="9"/>
  <c r="R19" i="9"/>
  <c r="Q19" i="9"/>
  <c r="P19" i="9"/>
  <c r="O19" i="9"/>
  <c r="N19" i="9"/>
  <c r="R18" i="9"/>
  <c r="Q18" i="9"/>
  <c r="P18" i="9"/>
  <c r="O18" i="9"/>
  <c r="N18" i="9"/>
  <c r="P4" i="9"/>
  <c r="Q4" i="9"/>
  <c r="R4" i="9"/>
  <c r="P5" i="9"/>
  <c r="Q5" i="9"/>
  <c r="R5" i="9"/>
  <c r="P6" i="9"/>
  <c r="Q6" i="9"/>
  <c r="R6" i="9"/>
  <c r="P7" i="9"/>
  <c r="Q7" i="9"/>
  <c r="R7" i="9"/>
  <c r="P8" i="9"/>
  <c r="Q8" i="9"/>
  <c r="R8" i="9"/>
  <c r="P9" i="9"/>
  <c r="Q9" i="9"/>
  <c r="R9" i="9"/>
  <c r="P10" i="9"/>
  <c r="Q10" i="9"/>
  <c r="R10" i="9"/>
  <c r="P11" i="9"/>
  <c r="Q11" i="9"/>
  <c r="R11" i="9"/>
  <c r="P12" i="9"/>
  <c r="Q12" i="9"/>
  <c r="R12" i="9"/>
  <c r="P13" i="9"/>
  <c r="Q13" i="9"/>
  <c r="R13" i="9"/>
  <c r="P14" i="9"/>
  <c r="Q14" i="9"/>
  <c r="R14" i="9"/>
  <c r="R3" i="9"/>
  <c r="Q3" i="9"/>
  <c r="P3" i="9"/>
  <c r="O4" i="9"/>
  <c r="O5" i="9"/>
  <c r="O6" i="9"/>
  <c r="O7" i="9"/>
  <c r="O8" i="9"/>
  <c r="O9" i="9"/>
  <c r="O10" i="9"/>
  <c r="O11" i="9"/>
  <c r="O12" i="9"/>
  <c r="O13" i="9"/>
  <c r="O14" i="9"/>
  <c r="O3" i="9"/>
  <c r="N4" i="9"/>
  <c r="N5" i="9"/>
  <c r="N6" i="9"/>
  <c r="N7" i="9"/>
  <c r="N8" i="9"/>
  <c r="N9" i="9"/>
  <c r="N10" i="9"/>
  <c r="N11" i="9"/>
  <c r="N12" i="9"/>
  <c r="N13" i="9"/>
  <c r="N14" i="9"/>
  <c r="N3" i="9"/>
  <c r="E45" i="9"/>
  <c r="B45" i="9"/>
  <c r="C45" i="9"/>
  <c r="D45" i="9"/>
  <c r="F45" i="9"/>
  <c r="F30" i="9"/>
  <c r="E30" i="9"/>
  <c r="D30" i="9"/>
  <c r="C30" i="9"/>
  <c r="B30" i="9"/>
  <c r="F15" i="9"/>
  <c r="E15" i="9"/>
  <c r="D15" i="9"/>
  <c r="C15" i="9"/>
  <c r="B15" i="9"/>
  <c r="C60" i="8"/>
  <c r="D60" i="8"/>
  <c r="E60" i="8"/>
  <c r="F60" i="8"/>
  <c r="B60" i="8"/>
  <c r="G60" i="8" s="1"/>
  <c r="C45" i="8"/>
  <c r="D45" i="8"/>
  <c r="E45" i="8"/>
  <c r="F45" i="8"/>
  <c r="B45" i="8"/>
  <c r="G45" i="8" s="1"/>
  <c r="F30" i="8"/>
  <c r="C30" i="8"/>
  <c r="D30" i="8"/>
  <c r="E30" i="8"/>
  <c r="B30" i="8"/>
  <c r="G30" i="8" s="1"/>
  <c r="F15" i="8"/>
  <c r="E15" i="8"/>
  <c r="C15" i="8"/>
  <c r="D15" i="8"/>
  <c r="B15" i="8"/>
  <c r="G15" i="8" s="1"/>
  <c r="C21" i="4"/>
  <c r="G15" i="9" l="1"/>
  <c r="G30" i="9"/>
  <c r="G45" i="9"/>
  <c r="H16" i="8"/>
  <c r="D21" i="4"/>
  <c r="O21" i="4" s="1"/>
  <c r="E21" i="4"/>
  <c r="F21" i="4"/>
  <c r="G21" i="4"/>
  <c r="H21" i="4"/>
  <c r="I21" i="4"/>
  <c r="J21" i="4"/>
  <c r="K21" i="4"/>
  <c r="L21" i="4"/>
  <c r="M21" i="4"/>
  <c r="N21" i="4"/>
  <c r="D22" i="4"/>
  <c r="E22" i="4"/>
  <c r="F22" i="4"/>
  <c r="G22" i="4"/>
  <c r="H22" i="4"/>
  <c r="I22" i="4"/>
  <c r="J22" i="4"/>
  <c r="K22" i="4"/>
  <c r="L22" i="4"/>
  <c r="M22" i="4"/>
  <c r="N22" i="4"/>
  <c r="D23" i="4"/>
  <c r="E23" i="4"/>
  <c r="F23" i="4"/>
  <c r="G23" i="4"/>
  <c r="H23" i="4"/>
  <c r="I23" i="4"/>
  <c r="J23" i="4"/>
  <c r="K23" i="4"/>
  <c r="L23" i="4"/>
  <c r="M23" i="4"/>
  <c r="N23" i="4"/>
  <c r="D24" i="4"/>
  <c r="E24" i="4"/>
  <c r="F24" i="4"/>
  <c r="G24" i="4"/>
  <c r="H24" i="4"/>
  <c r="I24" i="4"/>
  <c r="J24" i="4"/>
  <c r="K24" i="4"/>
  <c r="L24" i="4"/>
  <c r="M24" i="4"/>
  <c r="N24" i="4"/>
  <c r="D25" i="4"/>
  <c r="E25" i="4"/>
  <c r="F25" i="4"/>
  <c r="G25" i="4"/>
  <c r="H25" i="4"/>
  <c r="I25" i="4"/>
  <c r="J25" i="4"/>
  <c r="K25" i="4"/>
  <c r="L25" i="4"/>
  <c r="M25" i="4"/>
  <c r="N25" i="4"/>
  <c r="C25" i="4"/>
  <c r="C22" i="4"/>
  <c r="O22" i="4" s="1"/>
  <c r="C23" i="4"/>
  <c r="C24" i="4"/>
  <c r="O23" i="4" l="1"/>
  <c r="P4" i="4" s="1"/>
  <c r="O25" i="4"/>
  <c r="H16" i="9"/>
  <c r="O24" i="4"/>
</calcChain>
</file>

<file path=xl/sharedStrings.xml><?xml version="1.0" encoding="utf-8"?>
<sst xmlns="http://schemas.openxmlformats.org/spreadsheetml/2006/main" count="308" uniqueCount="59">
  <si>
    <t>Home</t>
  </si>
  <si>
    <t>Gamers</t>
  </si>
  <si>
    <t>Diseño</t>
  </si>
  <si>
    <t>Empresa Plus</t>
  </si>
  <si>
    <t>Empresa Estándar</t>
  </si>
  <si>
    <t>Planta 1</t>
  </si>
  <si>
    <t>Planta 2</t>
  </si>
  <si>
    <t>Planta 3</t>
  </si>
  <si>
    <t>Planta 4</t>
  </si>
  <si>
    <t>Plantas</t>
  </si>
  <si>
    <t>Costo de fabricación</t>
  </si>
  <si>
    <t>Bodegas</t>
  </si>
  <si>
    <t>Bodega 1</t>
  </si>
  <si>
    <t>Bodega 2</t>
  </si>
  <si>
    <t>Bodega 3</t>
  </si>
  <si>
    <t>Producto</t>
  </si>
  <si>
    <t>Total</t>
  </si>
  <si>
    <t>Precio de venta</t>
  </si>
  <si>
    <t>Punto de venta</t>
  </si>
  <si>
    <t>La Esmeralda</t>
  </si>
  <si>
    <t>El Dorado</t>
  </si>
  <si>
    <t>Tequendama</t>
  </si>
  <si>
    <t>Semana</t>
  </si>
  <si>
    <t>Ingreso total</t>
  </si>
  <si>
    <t>Tipo de computador</t>
  </si>
  <si>
    <t>Puntos de venta</t>
  </si>
  <si>
    <t>La Esmeralda, El Dorado y Tequendama</t>
  </si>
  <si>
    <t>Valor que se debe ingresar</t>
  </si>
  <si>
    <t>Valor que se calcula automáticamente</t>
  </si>
  <si>
    <t>Capacidad máxima de producción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</si>
  <si>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</si>
  <si>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</si>
  <si>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</si>
  <si>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</si>
  <si>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</si>
  <si>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</si>
  <si>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</si>
  <si>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</si>
  <si>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</si>
  <si>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</si>
  <si>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</si>
  <si>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</si>
  <si>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Plan de fabricación en la Planta 1</t>
  </si>
  <si>
    <t>Plan de fabricación en la Planta 3</t>
  </si>
  <si>
    <t>Plan de fabricación en la Planta 2</t>
  </si>
  <si>
    <t>Costo</t>
  </si>
  <si>
    <t>Plan de fabricación en la Planta 4</t>
  </si>
  <si>
    <t>Costo fábrica</t>
  </si>
  <si>
    <t>Inventario en la bodega 1</t>
  </si>
  <si>
    <t>Inventario en la bodega 3</t>
  </si>
  <si>
    <t>Inventario en la bodega 2</t>
  </si>
  <si>
    <t>Capacidad máxima (m3)</t>
  </si>
  <si>
    <t>Costo semanal ($/m3)</t>
  </si>
  <si>
    <t>Volumen (m3)</t>
  </si>
  <si>
    <t>Costo almacenar</t>
  </si>
  <si>
    <t>Volumen almacenado Bodega 1</t>
  </si>
  <si>
    <t>Volumen almacenado Bodega 2</t>
  </si>
  <si>
    <t>Volumen almacenado Bodega 3</t>
  </si>
  <si>
    <t>Volumen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</si>
</sst>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0" fillId="0" borderId="0" xfId="0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16" xfId="0" applyFont="1" applyBorder="1"/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5" xfId="0" applyFill="1" applyBorder="1"/>
    <xf numFmtId="0" fontId="0" fillId="3" borderId="10" xfId="0" applyFill="1" applyBorder="1"/>
    <xf numFmtId="42" fontId="0" fillId="3" borderId="17" xfId="0" applyNumberFormat="1" applyFill="1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0" fillId="2" borderId="14" xfId="1" applyNumberFormat="1" applyFont="1" applyFill="1" applyBorder="1" applyAlignment="1">
      <alignment horizontal="center"/>
    </xf>
    <xf numFmtId="1" fontId="0" fillId="2" borderId="15" xfId="1" applyNumberFormat="1" applyFont="1" applyFill="1" applyBorder="1" applyAlignment="1">
      <alignment horizontal="center"/>
    </xf>
    <xf numFmtId="1" fontId="0" fillId="2" borderId="1" xfId="1" applyNumberFormat="1" applyFont="1" applyFill="1" applyBorder="1" applyAlignment="1">
      <alignment horizontal="center"/>
    </xf>
    <xf numFmtId="1" fontId="0" fillId="2" borderId="9" xfId="1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Fill="1" applyBorder="1"/>
    <xf numFmtId="0" fontId="0" fillId="0" borderId="33" xfId="0" applyFill="1" applyBorder="1"/>
    <xf numFmtId="42" fontId="0" fillId="3" borderId="0" xfId="0" applyNumberFormat="1" applyFill="1"/>
    <xf numFmtId="0" fontId="2" fillId="0" borderId="10" xfId="0" applyFont="1" applyBorder="1"/>
    <xf numFmtId="0" fontId="0" fillId="2" borderId="14" xfId="0" applyFill="1" applyBorder="1"/>
    <xf numFmtId="0" fontId="0" fillId="2" borderId="15" xfId="0" applyFill="1" applyBorder="1"/>
    <xf numFmtId="0" fontId="0" fillId="0" borderId="13" xfId="0" applyFill="1" applyBorder="1"/>
    <xf numFmtId="0" fontId="0" fillId="0" borderId="8" xfId="0" applyFill="1" applyBorder="1"/>
    <xf numFmtId="0" fontId="2" fillId="0" borderId="10" xfId="0" applyFont="1" applyFill="1" applyBorder="1"/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31" xfId="0" applyFill="1" applyBorder="1"/>
    <xf numFmtId="0" fontId="0" fillId="3" borderId="32" xfId="0" applyFill="1" applyBorder="1"/>
    <xf numFmtId="0" fontId="0" fillId="2" borderId="2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4" borderId="0" xfId="0" applyFill="1"/>
    <xf numFmtId="0" fontId="2" fillId="4" borderId="2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7" xfId="0" applyFill="1" applyBorder="1" applyAlignment="1">
      <alignment vertical="center"/>
    </xf>
    <xf numFmtId="0" fontId="2" fillId="4" borderId="16" xfId="0" applyFont="1" applyFill="1" applyBorder="1"/>
    <xf numFmtId="0" fontId="0" fillId="4" borderId="1" xfId="0" applyFill="1" applyBorder="1" applyAlignment="1">
      <alignment vertical="center"/>
    </xf>
    <xf numFmtId="42" fontId="0" fillId="4" borderId="1" xfId="1" applyFont="1" applyFill="1" applyBorder="1"/>
    <xf numFmtId="0" fontId="0" fillId="4" borderId="1" xfId="0" applyFill="1" applyBorder="1"/>
    <xf numFmtId="0" fontId="0" fillId="4" borderId="15" xfId="0" applyFill="1" applyBorder="1" applyAlignment="1">
      <alignment vertical="center"/>
    </xf>
    <xf numFmtId="0" fontId="0" fillId="4" borderId="2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2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1" fontId="0" fillId="4" borderId="1" xfId="1" applyNumberFormat="1" applyFon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42" fontId="0" fillId="4" borderId="1" xfId="1" applyFont="1" applyFill="1" applyBorder="1" applyAlignment="1">
      <alignment horizontal="center"/>
    </xf>
    <xf numFmtId="0" fontId="2" fillId="4" borderId="0" xfId="0" applyFont="1" applyFill="1" applyBorder="1"/>
    <xf numFmtId="42" fontId="0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14" xfId="0" applyFill="1" applyBorder="1"/>
    <xf numFmtId="0" fontId="0" fillId="4" borderId="8" xfId="0" applyFill="1" applyBorder="1" applyAlignment="1">
      <alignment vertical="center"/>
    </xf>
    <xf numFmtId="0" fontId="0" fillId="4" borderId="9" xfId="0" applyFill="1" applyBorder="1"/>
    <xf numFmtId="0" fontId="0" fillId="4" borderId="10" xfId="0" applyFill="1" applyBorder="1" applyAlignment="1">
      <alignment vertical="center"/>
    </xf>
    <xf numFmtId="42" fontId="0" fillId="4" borderId="11" xfId="1" applyFont="1" applyFill="1" applyBorder="1"/>
    <xf numFmtId="0" fontId="0" fillId="4" borderId="12" xfId="0" applyFill="1" applyBorder="1"/>
    <xf numFmtId="0" fontId="0" fillId="4" borderId="13" xfId="0" applyFill="1" applyBorder="1" applyAlignment="1">
      <alignment vertical="center"/>
    </xf>
    <xf numFmtId="42" fontId="0" fillId="4" borderId="14" xfId="1" applyFont="1" applyFill="1" applyBorder="1"/>
    <xf numFmtId="0" fontId="0" fillId="4" borderId="15" xfId="0" applyFill="1" applyBorder="1"/>
    <xf numFmtId="0" fontId="2" fillId="4" borderId="34" xfId="0" applyFont="1" applyFill="1" applyBorder="1" applyAlignment="1">
      <alignment vertical="center"/>
    </xf>
    <xf numFmtId="0" fontId="2" fillId="4" borderId="36" xfId="0" applyFont="1" applyFill="1" applyBorder="1" applyAlignment="1">
      <alignment vertical="center"/>
    </xf>
    <xf numFmtId="0" fontId="2" fillId="4" borderId="35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G1" workbookViewId="0">
      <selection activeCell="J15" sqref="J15"/>
    </sheetView>
  </sheetViews>
  <sheetFormatPr baseColWidth="10" defaultColWidth="0" defaultRowHeight="15" zeroHeight="1" x14ac:dyDescent="0.25"/>
  <cols>
    <col min="1" max="1" width="10.42578125" bestFit="1" customWidth="1"/>
    <col min="2" max="6" width="16.140625" customWidth="1"/>
    <col min="7" max="7" width="13.7109375" customWidth="1"/>
    <col min="8" max="8" width="12.140625" bestFit="1" customWidth="1"/>
    <col min="9" max="9" width="8" style="59" bestFit="1" customWidth="1"/>
    <col min="10" max="10" width="14.28515625" style="59" customWidth="1"/>
    <col min="11" max="11" width="12.7109375" style="59" bestFit="1" customWidth="1"/>
    <col min="12" max="12" width="8" style="59" bestFit="1" customWidth="1"/>
    <col min="13" max="14" width="9" style="59" bestFit="1" customWidth="1"/>
    <col min="15" max="15" width="11.42578125" style="59" customWidth="1"/>
    <col min="16" max="16384" width="11.42578125" hidden="1"/>
  </cols>
  <sheetData>
    <row r="1" spans="1:15" x14ac:dyDescent="0.25">
      <c r="A1" s="113" t="s">
        <v>42</v>
      </c>
      <c r="B1" s="114"/>
      <c r="C1" s="114"/>
      <c r="D1" s="114"/>
      <c r="E1" s="114"/>
      <c r="F1" s="115"/>
      <c r="G1" s="87"/>
      <c r="H1" s="87"/>
      <c r="I1" s="112" t="s">
        <v>29</v>
      </c>
      <c r="J1" s="112"/>
      <c r="K1" s="112"/>
      <c r="L1" s="112"/>
      <c r="M1" s="112"/>
      <c r="N1" s="112"/>
      <c r="O1" s="87"/>
    </row>
    <row r="2" spans="1:15" ht="15.75" thickBot="1" x14ac:dyDescent="0.3">
      <c r="A2" s="28" t="s">
        <v>9</v>
      </c>
      <c r="B2" s="29" t="s">
        <v>4</v>
      </c>
      <c r="C2" s="29" t="s">
        <v>3</v>
      </c>
      <c r="D2" s="29" t="s">
        <v>0</v>
      </c>
      <c r="E2" s="29" t="s">
        <v>1</v>
      </c>
      <c r="F2" s="30" t="s">
        <v>2</v>
      </c>
      <c r="G2" s="88"/>
      <c r="H2" s="88"/>
      <c r="I2" s="89" t="s">
        <v>9</v>
      </c>
      <c r="J2" s="89" t="s">
        <v>4</v>
      </c>
      <c r="K2" s="89" t="s">
        <v>3</v>
      </c>
      <c r="L2" s="89" t="s">
        <v>0</v>
      </c>
      <c r="M2" s="89" t="s">
        <v>1</v>
      </c>
      <c r="N2" s="89" t="s">
        <v>2</v>
      </c>
      <c r="O2" s="90"/>
    </row>
    <row r="3" spans="1:15" x14ac:dyDescent="0.25">
      <c r="A3" s="27" t="s">
        <v>30</v>
      </c>
      <c r="B3" s="31"/>
      <c r="C3" s="31"/>
      <c r="D3" s="31"/>
      <c r="E3" s="31"/>
      <c r="F3" s="32"/>
      <c r="G3" s="91"/>
      <c r="H3" s="91"/>
      <c r="I3" s="68" t="s">
        <v>5</v>
      </c>
      <c r="J3" s="92">
        <v>390</v>
      </c>
      <c r="K3" s="92">
        <v>80</v>
      </c>
      <c r="L3" s="92">
        <v>10</v>
      </c>
      <c r="M3" s="92">
        <v>40</v>
      </c>
      <c r="N3" s="92">
        <v>20</v>
      </c>
      <c r="O3" s="91"/>
    </row>
    <row r="4" spans="1:15" x14ac:dyDescent="0.25">
      <c r="A4" s="25" t="s">
        <v>31</v>
      </c>
      <c r="B4" s="33"/>
      <c r="C4" s="33"/>
      <c r="D4" s="33"/>
      <c r="E4" s="33"/>
      <c r="F4" s="34"/>
      <c r="G4" s="93"/>
      <c r="H4" s="93"/>
      <c r="I4" s="68" t="s">
        <v>6</v>
      </c>
      <c r="J4" s="92">
        <v>80</v>
      </c>
      <c r="K4" s="92">
        <v>20</v>
      </c>
      <c r="L4" s="92">
        <v>1000</v>
      </c>
      <c r="M4" s="92">
        <v>50</v>
      </c>
      <c r="N4" s="92">
        <v>15</v>
      </c>
      <c r="O4" s="93"/>
    </row>
    <row r="5" spans="1:15" x14ac:dyDescent="0.25">
      <c r="A5" s="25" t="s">
        <v>32</v>
      </c>
      <c r="B5" s="33"/>
      <c r="C5" s="33"/>
      <c r="D5" s="33"/>
      <c r="E5" s="33"/>
      <c r="F5" s="34"/>
      <c r="G5" s="93"/>
      <c r="H5" s="93"/>
      <c r="I5" s="68" t="s">
        <v>7</v>
      </c>
      <c r="J5" s="92">
        <v>240</v>
      </c>
      <c r="K5" s="92">
        <v>30</v>
      </c>
      <c r="L5" s="92">
        <v>1400</v>
      </c>
      <c r="M5" s="92">
        <v>800</v>
      </c>
      <c r="N5" s="92">
        <v>160</v>
      </c>
      <c r="O5" s="93"/>
    </row>
    <row r="6" spans="1:15" x14ac:dyDescent="0.25">
      <c r="A6" s="25" t="s">
        <v>33</v>
      </c>
      <c r="B6" s="33"/>
      <c r="C6" s="33"/>
      <c r="D6" s="33"/>
      <c r="E6" s="33"/>
      <c r="F6" s="34"/>
      <c r="G6" s="93"/>
      <c r="H6" s="93"/>
      <c r="I6" s="68" t="s">
        <v>8</v>
      </c>
      <c r="J6" s="92">
        <v>50</v>
      </c>
      <c r="K6" s="92">
        <v>20</v>
      </c>
      <c r="L6" s="92">
        <v>40</v>
      </c>
      <c r="M6" s="92">
        <v>590</v>
      </c>
      <c r="N6" s="92">
        <v>30</v>
      </c>
      <c r="O6" s="93"/>
    </row>
    <row r="7" spans="1:15" x14ac:dyDescent="0.25">
      <c r="A7" s="25" t="s">
        <v>34</v>
      </c>
      <c r="B7" s="35"/>
      <c r="C7" s="35"/>
      <c r="D7" s="35"/>
      <c r="E7" s="35"/>
      <c r="F7" s="36"/>
      <c r="G7" s="93"/>
      <c r="H7" s="93"/>
      <c r="I7" s="93"/>
      <c r="J7" s="93"/>
      <c r="K7" s="93"/>
      <c r="L7" s="93"/>
      <c r="M7" s="93"/>
      <c r="N7" s="93"/>
      <c r="O7" s="93"/>
    </row>
    <row r="8" spans="1:15" x14ac:dyDescent="0.25">
      <c r="A8" s="25" t="s">
        <v>35</v>
      </c>
      <c r="B8" s="35"/>
      <c r="C8" s="35"/>
      <c r="D8" s="35"/>
      <c r="E8" s="35"/>
      <c r="F8" s="36"/>
      <c r="G8" s="93"/>
      <c r="H8" s="93"/>
      <c r="I8" s="111" t="s">
        <v>10</v>
      </c>
      <c r="J8" s="111"/>
      <c r="K8" s="111"/>
      <c r="L8" s="111"/>
      <c r="M8" s="111"/>
      <c r="N8" s="111"/>
      <c r="O8" s="93"/>
    </row>
    <row r="9" spans="1:15" x14ac:dyDescent="0.25">
      <c r="A9" s="25" t="s">
        <v>36</v>
      </c>
      <c r="B9" s="21"/>
      <c r="C9" s="21"/>
      <c r="D9" s="21"/>
      <c r="E9" s="21"/>
      <c r="F9" s="37"/>
      <c r="G9" s="87"/>
      <c r="H9" s="59"/>
      <c r="I9" s="89" t="s">
        <v>9</v>
      </c>
      <c r="J9" s="89" t="s">
        <v>4</v>
      </c>
      <c r="K9" s="89" t="s">
        <v>3</v>
      </c>
      <c r="L9" s="89" t="s">
        <v>0</v>
      </c>
      <c r="M9" s="89" t="s">
        <v>1</v>
      </c>
      <c r="N9" s="89" t="s">
        <v>2</v>
      </c>
      <c r="O9" s="87"/>
    </row>
    <row r="10" spans="1:15" x14ac:dyDescent="0.25">
      <c r="A10" s="25" t="s">
        <v>37</v>
      </c>
      <c r="B10" s="21"/>
      <c r="C10" s="21"/>
      <c r="D10" s="21"/>
      <c r="E10" s="21"/>
      <c r="F10" s="37"/>
      <c r="G10" s="87"/>
      <c r="H10" s="59"/>
      <c r="I10" s="68" t="s">
        <v>5</v>
      </c>
      <c r="J10" s="94">
        <v>445945.94594594592</v>
      </c>
      <c r="K10" s="94">
        <v>30000</v>
      </c>
      <c r="L10" s="94">
        <v>5000</v>
      </c>
      <c r="M10" s="94">
        <v>62000</v>
      </c>
      <c r="N10" s="94">
        <v>76000</v>
      </c>
      <c r="O10" s="87"/>
    </row>
    <row r="11" spans="1:15" x14ac:dyDescent="0.25">
      <c r="A11" s="25" t="s">
        <v>38</v>
      </c>
      <c r="B11" s="21"/>
      <c r="C11" s="21"/>
      <c r="D11" s="21"/>
      <c r="E11" s="21"/>
      <c r="F11" s="37"/>
      <c r="G11" s="87"/>
      <c r="H11" s="59"/>
      <c r="I11" s="68" t="s">
        <v>6</v>
      </c>
      <c r="J11" s="94">
        <v>405405.40540540544</v>
      </c>
      <c r="K11" s="94">
        <v>20000</v>
      </c>
      <c r="L11" s="94">
        <v>4500</v>
      </c>
      <c r="M11" s="94">
        <v>60000</v>
      </c>
      <c r="N11" s="94">
        <v>72000</v>
      </c>
      <c r="O11" s="87"/>
    </row>
    <row r="12" spans="1:15" x14ac:dyDescent="0.25">
      <c r="A12" s="25" t="s">
        <v>39</v>
      </c>
      <c r="B12" s="21"/>
      <c r="C12" s="21"/>
      <c r="D12" s="21"/>
      <c r="E12" s="21"/>
      <c r="F12" s="37"/>
      <c r="G12" s="87"/>
      <c r="H12" s="59"/>
      <c r="I12" s="68" t="s">
        <v>7</v>
      </c>
      <c r="J12" s="94">
        <v>500000</v>
      </c>
      <c r="K12" s="94">
        <v>35000</v>
      </c>
      <c r="L12" s="94">
        <v>5000</v>
      </c>
      <c r="M12" s="94">
        <v>64000</v>
      </c>
      <c r="N12" s="94">
        <v>80000</v>
      </c>
      <c r="O12" s="87"/>
    </row>
    <row r="13" spans="1:15" x14ac:dyDescent="0.25">
      <c r="A13" s="25" t="s">
        <v>40</v>
      </c>
      <c r="B13" s="21"/>
      <c r="C13" s="21"/>
      <c r="D13" s="21"/>
      <c r="E13" s="21"/>
      <c r="F13" s="37"/>
      <c r="G13" s="87"/>
      <c r="H13" s="59"/>
      <c r="I13" s="68" t="s">
        <v>8</v>
      </c>
      <c r="J13" s="94">
        <v>432432.43243243248</v>
      </c>
      <c r="K13" s="94">
        <v>25000</v>
      </c>
      <c r="L13" s="94">
        <v>4750</v>
      </c>
      <c r="M13" s="94">
        <v>70000</v>
      </c>
      <c r="N13" s="94">
        <v>74000</v>
      </c>
      <c r="O13" s="87"/>
    </row>
    <row r="14" spans="1:15" ht="15.75" thickBot="1" x14ac:dyDescent="0.3">
      <c r="A14" s="26" t="s">
        <v>41</v>
      </c>
      <c r="B14" s="38"/>
      <c r="C14" s="38"/>
      <c r="D14" s="38"/>
      <c r="E14" s="38"/>
      <c r="F14" s="39"/>
      <c r="G14" s="95" t="s">
        <v>16</v>
      </c>
      <c r="H14" s="87"/>
      <c r="I14" s="87"/>
      <c r="J14" s="87"/>
      <c r="K14" s="87"/>
      <c r="L14" s="87"/>
      <c r="M14" s="87"/>
      <c r="N14" s="87"/>
      <c r="O14" s="87"/>
    </row>
    <row r="15" spans="1:15" ht="15.75" thickBot="1" x14ac:dyDescent="0.3">
      <c r="A15" s="41" t="s">
        <v>45</v>
      </c>
      <c r="B15" s="42">
        <f>SUM(B3:B14)*J10</f>
        <v>0</v>
      </c>
      <c r="C15" s="42">
        <f t="shared" ref="C15:D15" si="0">SUM(C3:C14)*K10</f>
        <v>0</v>
      </c>
      <c r="D15" s="42">
        <f t="shared" si="0"/>
        <v>0</v>
      </c>
      <c r="E15" s="42">
        <f>SUM(E3:E14)*M10</f>
        <v>0</v>
      </c>
      <c r="F15" s="42">
        <f>SUM(F3:F14)*N10</f>
        <v>0</v>
      </c>
      <c r="G15" s="42">
        <f>SUM(B15:F15)</f>
        <v>0</v>
      </c>
      <c r="H15" s="11" t="s">
        <v>47</v>
      </c>
    </row>
    <row r="16" spans="1:15" ht="15.75" thickBot="1" x14ac:dyDescent="0.3">
      <c r="A16" s="113" t="s">
        <v>44</v>
      </c>
      <c r="B16" s="114"/>
      <c r="C16" s="114"/>
      <c r="D16" s="114"/>
      <c r="E16" s="114"/>
      <c r="F16" s="115"/>
      <c r="G16" s="59"/>
      <c r="H16" s="24">
        <f>G15+G30+G45+G60</f>
        <v>0</v>
      </c>
    </row>
    <row r="17" spans="1:11" ht="15.75" thickBot="1" x14ac:dyDescent="0.3">
      <c r="A17" s="28" t="s">
        <v>9</v>
      </c>
      <c r="B17" s="29" t="s">
        <v>4</v>
      </c>
      <c r="C17" s="29" t="s">
        <v>3</v>
      </c>
      <c r="D17" s="29" t="s">
        <v>0</v>
      </c>
      <c r="E17" s="29" t="s">
        <v>1</v>
      </c>
      <c r="F17" s="30" t="s">
        <v>2</v>
      </c>
      <c r="G17" s="59"/>
      <c r="H17" s="2"/>
    </row>
    <row r="18" spans="1:11" x14ac:dyDescent="0.25">
      <c r="A18" s="27" t="s">
        <v>30</v>
      </c>
      <c r="B18" s="31"/>
      <c r="C18" s="31"/>
      <c r="D18" s="31"/>
      <c r="E18" s="31"/>
      <c r="F18" s="32"/>
      <c r="G18" s="59"/>
      <c r="H18" s="22"/>
      <c r="I18" s="116" t="s">
        <v>27</v>
      </c>
      <c r="J18" s="116"/>
      <c r="K18" s="117"/>
    </row>
    <row r="19" spans="1:11" ht="15.75" thickBot="1" x14ac:dyDescent="0.3">
      <c r="A19" s="25" t="s">
        <v>31</v>
      </c>
      <c r="B19" s="33"/>
      <c r="C19" s="33"/>
      <c r="D19" s="33"/>
      <c r="E19" s="33"/>
      <c r="F19" s="34"/>
      <c r="G19" s="59"/>
      <c r="H19" s="23"/>
      <c r="I19" s="118" t="s">
        <v>28</v>
      </c>
      <c r="J19" s="118"/>
      <c r="K19" s="119"/>
    </row>
    <row r="20" spans="1:11" x14ac:dyDescent="0.25">
      <c r="A20" s="25" t="s">
        <v>32</v>
      </c>
      <c r="B20" s="33"/>
      <c r="C20" s="33"/>
      <c r="D20" s="33"/>
      <c r="E20" s="33"/>
      <c r="F20" s="34"/>
      <c r="G20" s="59"/>
      <c r="H20" s="59"/>
    </row>
    <row r="21" spans="1:11" x14ac:dyDescent="0.25">
      <c r="A21" s="25" t="s">
        <v>33</v>
      </c>
      <c r="B21" s="33"/>
      <c r="C21" s="33"/>
      <c r="D21" s="33"/>
      <c r="E21" s="33"/>
      <c r="F21" s="34"/>
      <c r="G21" s="59"/>
      <c r="H21" s="59"/>
    </row>
    <row r="22" spans="1:11" x14ac:dyDescent="0.25">
      <c r="A22" s="25" t="s">
        <v>34</v>
      </c>
      <c r="B22" s="35"/>
      <c r="C22" s="35"/>
      <c r="D22" s="35"/>
      <c r="E22" s="35"/>
      <c r="F22" s="36"/>
      <c r="G22" s="59"/>
      <c r="H22" s="59"/>
    </row>
    <row r="23" spans="1:11" x14ac:dyDescent="0.25">
      <c r="A23" s="25" t="s">
        <v>35</v>
      </c>
      <c r="B23" s="35"/>
      <c r="C23" s="35"/>
      <c r="D23" s="35"/>
      <c r="E23" s="35"/>
      <c r="F23" s="36"/>
      <c r="G23" s="59"/>
      <c r="H23" s="59"/>
    </row>
    <row r="24" spans="1:11" x14ac:dyDescent="0.25">
      <c r="A24" s="25" t="s">
        <v>36</v>
      </c>
      <c r="B24" s="21"/>
      <c r="C24" s="21"/>
      <c r="D24" s="21"/>
      <c r="E24" s="21"/>
      <c r="F24" s="37"/>
      <c r="G24" s="59"/>
      <c r="H24" s="59"/>
    </row>
    <row r="25" spans="1:11" x14ac:dyDescent="0.25">
      <c r="A25" s="25" t="s">
        <v>37</v>
      </c>
      <c r="B25" s="21"/>
      <c r="C25" s="21"/>
      <c r="D25" s="21"/>
      <c r="E25" s="21"/>
      <c r="F25" s="37"/>
      <c r="G25" s="59"/>
      <c r="H25" s="59"/>
    </row>
    <row r="26" spans="1:11" x14ac:dyDescent="0.25">
      <c r="A26" s="25" t="s">
        <v>38</v>
      </c>
      <c r="B26" s="21"/>
      <c r="C26" s="21"/>
      <c r="D26" s="21"/>
      <c r="E26" s="21"/>
      <c r="F26" s="37"/>
      <c r="G26" s="59"/>
      <c r="H26" s="59"/>
    </row>
    <row r="27" spans="1:11" x14ac:dyDescent="0.25">
      <c r="A27" s="25" t="s">
        <v>39</v>
      </c>
      <c r="B27" s="21"/>
      <c r="C27" s="21"/>
      <c r="D27" s="21"/>
      <c r="E27" s="21"/>
      <c r="F27" s="37"/>
      <c r="G27" s="59"/>
      <c r="H27" s="59"/>
    </row>
    <row r="28" spans="1:11" x14ac:dyDescent="0.25">
      <c r="A28" s="25" t="s">
        <v>40</v>
      </c>
      <c r="B28" s="21"/>
      <c r="C28" s="21"/>
      <c r="D28" s="21"/>
      <c r="E28" s="21"/>
      <c r="F28" s="37"/>
      <c r="G28" s="59"/>
      <c r="H28" s="59"/>
    </row>
    <row r="29" spans="1:11" ht="15.75" thickBot="1" x14ac:dyDescent="0.3">
      <c r="A29" s="26" t="s">
        <v>41</v>
      </c>
      <c r="B29" s="38"/>
      <c r="C29" s="38"/>
      <c r="D29" s="38"/>
      <c r="E29" s="38"/>
      <c r="F29" s="39"/>
      <c r="G29" s="95" t="s">
        <v>16</v>
      </c>
      <c r="H29" s="59"/>
    </row>
    <row r="30" spans="1:11" ht="15.75" thickBot="1" x14ac:dyDescent="0.3">
      <c r="A30" s="41" t="s">
        <v>45</v>
      </c>
      <c r="B30" s="42">
        <f>SUM(B18:B29)*J11</f>
        <v>0</v>
      </c>
      <c r="C30" s="42">
        <f t="shared" ref="C30:E30" si="1">SUM(C18:C29)*K11</f>
        <v>0</v>
      </c>
      <c r="D30" s="42">
        <f t="shared" si="1"/>
        <v>0</v>
      </c>
      <c r="E30" s="42">
        <f t="shared" si="1"/>
        <v>0</v>
      </c>
      <c r="F30" s="42">
        <f>SUM(F18:F29)*N11</f>
        <v>0</v>
      </c>
      <c r="G30" s="42">
        <f>SUM(B30:F30)</f>
        <v>0</v>
      </c>
      <c r="H30" s="59"/>
    </row>
    <row r="31" spans="1:11" x14ac:dyDescent="0.25">
      <c r="A31" s="113" t="s">
        <v>43</v>
      </c>
      <c r="B31" s="114"/>
      <c r="C31" s="114"/>
      <c r="D31" s="114"/>
      <c r="E31" s="114"/>
      <c r="F31" s="115"/>
      <c r="G31" s="59"/>
      <c r="H31" s="59"/>
    </row>
    <row r="32" spans="1:11" ht="15.75" thickBot="1" x14ac:dyDescent="0.3">
      <c r="A32" s="28" t="s">
        <v>9</v>
      </c>
      <c r="B32" s="29" t="s">
        <v>4</v>
      </c>
      <c r="C32" s="29" t="s">
        <v>3</v>
      </c>
      <c r="D32" s="29" t="s">
        <v>0</v>
      </c>
      <c r="E32" s="29" t="s">
        <v>1</v>
      </c>
      <c r="F32" s="30" t="s">
        <v>2</v>
      </c>
      <c r="G32" s="59"/>
      <c r="H32" s="59"/>
    </row>
    <row r="33" spans="1:8" x14ac:dyDescent="0.25">
      <c r="A33" s="27" t="s">
        <v>30</v>
      </c>
      <c r="B33" s="31"/>
      <c r="C33" s="31"/>
      <c r="D33" s="31"/>
      <c r="E33" s="31"/>
      <c r="F33" s="32"/>
      <c r="G33" s="59"/>
      <c r="H33" s="59"/>
    </row>
    <row r="34" spans="1:8" x14ac:dyDescent="0.25">
      <c r="A34" s="25" t="s">
        <v>31</v>
      </c>
      <c r="B34" s="33"/>
      <c r="C34" s="33"/>
      <c r="D34" s="33"/>
      <c r="E34" s="33"/>
      <c r="F34" s="34"/>
      <c r="G34" s="59"/>
      <c r="H34" s="59"/>
    </row>
    <row r="35" spans="1:8" x14ac:dyDescent="0.25">
      <c r="A35" s="25" t="s">
        <v>32</v>
      </c>
      <c r="B35" s="33"/>
      <c r="C35" s="33"/>
      <c r="D35" s="33"/>
      <c r="E35" s="33"/>
      <c r="F35" s="34"/>
      <c r="G35" s="59"/>
      <c r="H35" s="59"/>
    </row>
    <row r="36" spans="1:8" x14ac:dyDescent="0.25">
      <c r="A36" s="25" t="s">
        <v>33</v>
      </c>
      <c r="B36" s="33"/>
      <c r="C36" s="33"/>
      <c r="D36" s="33"/>
      <c r="E36" s="33"/>
      <c r="F36" s="34"/>
      <c r="G36" s="59"/>
      <c r="H36" s="59"/>
    </row>
    <row r="37" spans="1:8" x14ac:dyDescent="0.25">
      <c r="A37" s="25" t="s">
        <v>34</v>
      </c>
      <c r="B37" s="35"/>
      <c r="C37" s="35"/>
      <c r="D37" s="35"/>
      <c r="E37" s="35"/>
      <c r="F37" s="36"/>
      <c r="G37" s="59"/>
      <c r="H37" s="59"/>
    </row>
    <row r="38" spans="1:8" x14ac:dyDescent="0.25">
      <c r="A38" s="25" t="s">
        <v>35</v>
      </c>
      <c r="B38" s="35"/>
      <c r="C38" s="35"/>
      <c r="D38" s="35"/>
      <c r="E38" s="35"/>
      <c r="F38" s="36"/>
      <c r="G38" s="59"/>
      <c r="H38" s="59"/>
    </row>
    <row r="39" spans="1:8" x14ac:dyDescent="0.25">
      <c r="A39" s="25" t="s">
        <v>36</v>
      </c>
      <c r="B39" s="21"/>
      <c r="C39" s="21"/>
      <c r="D39" s="21"/>
      <c r="E39" s="21"/>
      <c r="F39" s="37"/>
      <c r="G39" s="59"/>
      <c r="H39" s="59"/>
    </row>
    <row r="40" spans="1:8" x14ac:dyDescent="0.25">
      <c r="A40" s="25" t="s">
        <v>37</v>
      </c>
      <c r="B40" s="21"/>
      <c r="C40" s="21"/>
      <c r="D40" s="21"/>
      <c r="E40" s="21"/>
      <c r="F40" s="37"/>
      <c r="G40" s="59"/>
      <c r="H40" s="59"/>
    </row>
    <row r="41" spans="1:8" x14ac:dyDescent="0.25">
      <c r="A41" s="25" t="s">
        <v>38</v>
      </c>
      <c r="B41" s="21"/>
      <c r="C41" s="21"/>
      <c r="D41" s="21"/>
      <c r="E41" s="21"/>
      <c r="F41" s="37"/>
      <c r="G41" s="59"/>
      <c r="H41" s="59"/>
    </row>
    <row r="42" spans="1:8" x14ac:dyDescent="0.25">
      <c r="A42" s="25" t="s">
        <v>39</v>
      </c>
      <c r="B42" s="21"/>
      <c r="C42" s="21"/>
      <c r="D42" s="21"/>
      <c r="E42" s="21"/>
      <c r="F42" s="37"/>
      <c r="G42" s="59"/>
      <c r="H42" s="59"/>
    </row>
    <row r="43" spans="1:8" x14ac:dyDescent="0.25">
      <c r="A43" s="25" t="s">
        <v>40</v>
      </c>
      <c r="B43" s="21"/>
      <c r="C43" s="21"/>
      <c r="D43" s="21"/>
      <c r="E43" s="21"/>
      <c r="F43" s="37"/>
      <c r="G43" s="59"/>
      <c r="H43" s="59"/>
    </row>
    <row r="44" spans="1:8" ht="15.75" thickBot="1" x14ac:dyDescent="0.3">
      <c r="A44" s="26" t="s">
        <v>41</v>
      </c>
      <c r="B44" s="38"/>
      <c r="C44" s="38"/>
      <c r="D44" s="38"/>
      <c r="E44" s="38"/>
      <c r="F44" s="39"/>
      <c r="G44" s="95" t="s">
        <v>16</v>
      </c>
      <c r="H44" s="59"/>
    </row>
    <row r="45" spans="1:8" ht="15.75" thickBot="1" x14ac:dyDescent="0.3">
      <c r="A45" s="41" t="s">
        <v>45</v>
      </c>
      <c r="B45" s="42">
        <f>SUM(B33:B44)*J12</f>
        <v>0</v>
      </c>
      <c r="C45" s="42">
        <f t="shared" ref="C45:F45" si="2">SUM(C33:C44)*K12</f>
        <v>0</v>
      </c>
      <c r="D45" s="42">
        <f t="shared" si="2"/>
        <v>0</v>
      </c>
      <c r="E45" s="42">
        <f t="shared" si="2"/>
        <v>0</v>
      </c>
      <c r="F45" s="42">
        <f t="shared" si="2"/>
        <v>0</v>
      </c>
      <c r="G45" s="42">
        <f>SUM(B45:F45)</f>
        <v>0</v>
      </c>
      <c r="H45" s="59"/>
    </row>
    <row r="46" spans="1:8" x14ac:dyDescent="0.25">
      <c r="A46" s="113" t="s">
        <v>46</v>
      </c>
      <c r="B46" s="114"/>
      <c r="C46" s="114"/>
      <c r="D46" s="114"/>
      <c r="E46" s="114"/>
      <c r="F46" s="115"/>
      <c r="G46" s="59"/>
      <c r="H46" s="59"/>
    </row>
    <row r="47" spans="1:8" ht="15.75" thickBot="1" x14ac:dyDescent="0.3">
      <c r="A47" s="28" t="s">
        <v>9</v>
      </c>
      <c r="B47" s="29" t="s">
        <v>4</v>
      </c>
      <c r="C47" s="29" t="s">
        <v>3</v>
      </c>
      <c r="D47" s="29" t="s">
        <v>0</v>
      </c>
      <c r="E47" s="29" t="s">
        <v>1</v>
      </c>
      <c r="F47" s="30" t="s">
        <v>2</v>
      </c>
      <c r="G47" s="59"/>
      <c r="H47" s="59"/>
    </row>
    <row r="48" spans="1:8" x14ac:dyDescent="0.25">
      <c r="A48" s="27" t="s">
        <v>30</v>
      </c>
      <c r="B48" s="31"/>
      <c r="C48" s="31"/>
      <c r="D48" s="31"/>
      <c r="E48" s="31"/>
      <c r="F48" s="32"/>
      <c r="G48" s="59"/>
      <c r="H48" s="59"/>
    </row>
    <row r="49" spans="1:8" x14ac:dyDescent="0.25">
      <c r="A49" s="25" t="s">
        <v>31</v>
      </c>
      <c r="B49" s="33"/>
      <c r="C49" s="33"/>
      <c r="D49" s="33"/>
      <c r="E49" s="33"/>
      <c r="F49" s="34"/>
      <c r="G49" s="59"/>
      <c r="H49" s="59"/>
    </row>
    <row r="50" spans="1:8" x14ac:dyDescent="0.25">
      <c r="A50" s="25" t="s">
        <v>32</v>
      </c>
      <c r="B50" s="33"/>
      <c r="C50" s="33"/>
      <c r="D50" s="33"/>
      <c r="E50" s="33"/>
      <c r="F50" s="34"/>
      <c r="G50" s="59"/>
      <c r="H50" s="59"/>
    </row>
    <row r="51" spans="1:8" x14ac:dyDescent="0.25">
      <c r="A51" s="25" t="s">
        <v>33</v>
      </c>
      <c r="B51" s="33"/>
      <c r="C51" s="33"/>
      <c r="D51" s="33"/>
      <c r="E51" s="33"/>
      <c r="F51" s="34"/>
      <c r="G51" s="59"/>
      <c r="H51" s="59"/>
    </row>
    <row r="52" spans="1:8" x14ac:dyDescent="0.25">
      <c r="A52" s="25" t="s">
        <v>34</v>
      </c>
      <c r="B52" s="35"/>
      <c r="C52" s="35"/>
      <c r="D52" s="35"/>
      <c r="E52" s="35"/>
      <c r="F52" s="36"/>
      <c r="G52" s="59"/>
      <c r="H52" s="59"/>
    </row>
    <row r="53" spans="1:8" x14ac:dyDescent="0.25">
      <c r="A53" s="25" t="s">
        <v>35</v>
      </c>
      <c r="B53" s="35"/>
      <c r="C53" s="35"/>
      <c r="D53" s="35"/>
      <c r="E53" s="35"/>
      <c r="F53" s="36"/>
      <c r="G53" s="59"/>
      <c r="H53" s="59"/>
    </row>
    <row r="54" spans="1:8" x14ac:dyDescent="0.25">
      <c r="A54" s="25" t="s">
        <v>36</v>
      </c>
      <c r="B54" s="21"/>
      <c r="C54" s="21"/>
      <c r="D54" s="21"/>
      <c r="E54" s="21"/>
      <c r="F54" s="37"/>
      <c r="G54" s="59"/>
      <c r="H54" s="59"/>
    </row>
    <row r="55" spans="1:8" x14ac:dyDescent="0.25">
      <c r="A55" s="25" t="s">
        <v>37</v>
      </c>
      <c r="B55" s="21"/>
      <c r="C55" s="21"/>
      <c r="D55" s="21"/>
      <c r="E55" s="21"/>
      <c r="F55" s="37"/>
      <c r="G55" s="59"/>
      <c r="H55" s="59"/>
    </row>
    <row r="56" spans="1:8" x14ac:dyDescent="0.25">
      <c r="A56" s="25" t="s">
        <v>38</v>
      </c>
      <c r="B56" s="21"/>
      <c r="C56" s="21"/>
      <c r="D56" s="21"/>
      <c r="E56" s="21"/>
      <c r="F56" s="37"/>
      <c r="G56" s="59"/>
      <c r="H56" s="59"/>
    </row>
    <row r="57" spans="1:8" x14ac:dyDescent="0.25">
      <c r="A57" s="25" t="s">
        <v>39</v>
      </c>
      <c r="B57" s="21"/>
      <c r="C57" s="21"/>
      <c r="D57" s="21"/>
      <c r="E57" s="21"/>
      <c r="F57" s="37"/>
      <c r="G57" s="59"/>
      <c r="H57" s="59"/>
    </row>
    <row r="58" spans="1:8" x14ac:dyDescent="0.25">
      <c r="A58" s="25" t="s">
        <v>40</v>
      </c>
      <c r="B58" s="21"/>
      <c r="C58" s="21"/>
      <c r="D58" s="21"/>
      <c r="E58" s="21"/>
      <c r="F58" s="37"/>
      <c r="G58" s="59"/>
      <c r="H58" s="59"/>
    </row>
    <row r="59" spans="1:8" ht="15.75" thickBot="1" x14ac:dyDescent="0.3">
      <c r="A59" s="26" t="s">
        <v>41</v>
      </c>
      <c r="B59" s="38"/>
      <c r="C59" s="38"/>
      <c r="D59" s="38"/>
      <c r="E59" s="38"/>
      <c r="F59" s="39"/>
      <c r="G59" s="95" t="s">
        <v>16</v>
      </c>
      <c r="H59" s="59"/>
    </row>
    <row r="60" spans="1:8" x14ac:dyDescent="0.25">
      <c r="A60" s="41" t="s">
        <v>45</v>
      </c>
      <c r="B60" s="42">
        <f>SUM(B48:B59)*J13</f>
        <v>0</v>
      </c>
      <c r="C60" s="42">
        <f t="shared" ref="C60:F60" si="3">SUM(C48:C59)*K13</f>
        <v>0</v>
      </c>
      <c r="D60" s="42">
        <f t="shared" si="3"/>
        <v>0</v>
      </c>
      <c r="E60" s="42">
        <f t="shared" si="3"/>
        <v>0</v>
      </c>
      <c r="F60" s="42">
        <f t="shared" si="3"/>
        <v>0</v>
      </c>
      <c r="G60" s="42">
        <f>SUM(B60:F60)</f>
        <v>0</v>
      </c>
      <c r="H60" s="59"/>
    </row>
    <row r="61" spans="1:8" x14ac:dyDescent="0.25">
      <c r="A61" s="59"/>
      <c r="B61" s="59"/>
      <c r="C61" s="59"/>
      <c r="D61" s="59"/>
      <c r="E61" s="59"/>
      <c r="F61" s="59"/>
      <c r="G61" s="59"/>
      <c r="H61" s="59"/>
    </row>
    <row r="62" spans="1:8" x14ac:dyDescent="0.25">
      <c r="A62" s="59"/>
      <c r="B62" s="59"/>
      <c r="C62" s="59"/>
      <c r="D62" s="59"/>
      <c r="E62" s="59"/>
      <c r="F62" s="59"/>
      <c r="G62" s="59"/>
      <c r="H62" s="59"/>
    </row>
  </sheetData>
  <mergeCells count="8">
    <mergeCell ref="I8:N8"/>
    <mergeCell ref="I1:N1"/>
    <mergeCell ref="A1:F1"/>
    <mergeCell ref="A16:F16"/>
    <mergeCell ref="A46:F46"/>
    <mergeCell ref="A31:F31"/>
    <mergeCell ref="I18:K18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"/>
  <sheetViews>
    <sheetView topLeftCell="G1" workbookViewId="0">
      <selection activeCell="I5" sqref="I5"/>
    </sheetView>
  </sheetViews>
  <sheetFormatPr baseColWidth="10" defaultColWidth="0" defaultRowHeight="15" zeroHeight="1" x14ac:dyDescent="0.25"/>
  <cols>
    <col min="1" max="1" width="11.42578125" customWidth="1"/>
    <col min="2" max="6" width="17" customWidth="1"/>
    <col min="7" max="7" width="11.42578125" customWidth="1"/>
    <col min="8" max="8" width="16.7109375" bestFit="1" customWidth="1"/>
    <col min="9" max="9" width="20.42578125" bestFit="1" customWidth="1"/>
    <col min="10" max="10" width="22.28515625" bestFit="1" customWidth="1"/>
    <col min="11" max="13" width="11.42578125" customWidth="1"/>
    <col min="14" max="18" width="17.28515625" customWidth="1"/>
    <col min="19" max="19" width="11.42578125" customWidth="1"/>
    <col min="20" max="16384" width="11.42578125" hidden="1"/>
  </cols>
  <sheetData>
    <row r="1" spans="1:19" x14ac:dyDescent="0.25">
      <c r="A1" s="120" t="s">
        <v>48</v>
      </c>
      <c r="B1" s="121"/>
      <c r="C1" s="121"/>
      <c r="D1" s="121"/>
      <c r="E1" s="121"/>
      <c r="F1" s="122"/>
      <c r="G1" s="59"/>
      <c r="H1" s="59"/>
      <c r="I1" s="59"/>
      <c r="J1" s="59"/>
      <c r="K1" s="59"/>
      <c r="L1" s="59"/>
      <c r="M1" s="120" t="s">
        <v>55</v>
      </c>
      <c r="N1" s="121"/>
      <c r="O1" s="121"/>
      <c r="P1" s="121"/>
      <c r="Q1" s="121"/>
      <c r="R1" s="122"/>
      <c r="S1" s="59"/>
    </row>
    <row r="2" spans="1:19" ht="15.75" thickBot="1" x14ac:dyDescent="0.3">
      <c r="A2" s="43" t="s">
        <v>22</v>
      </c>
      <c r="B2" s="29" t="s">
        <v>4</v>
      </c>
      <c r="C2" s="29" t="s">
        <v>3</v>
      </c>
      <c r="D2" s="29" t="s">
        <v>0</v>
      </c>
      <c r="E2" s="29" t="s">
        <v>1</v>
      </c>
      <c r="F2" s="30" t="s">
        <v>2</v>
      </c>
      <c r="G2" s="59"/>
      <c r="H2" s="63" t="s">
        <v>11</v>
      </c>
      <c r="I2" s="63" t="s">
        <v>52</v>
      </c>
      <c r="J2" s="63" t="s">
        <v>51</v>
      </c>
      <c r="K2" s="59"/>
      <c r="L2" s="59"/>
      <c r="M2" s="43" t="s">
        <v>22</v>
      </c>
      <c r="N2" s="29" t="s">
        <v>4</v>
      </c>
      <c r="O2" s="29" t="s">
        <v>3</v>
      </c>
      <c r="P2" s="29" t="s">
        <v>0</v>
      </c>
      <c r="Q2" s="29" t="s">
        <v>1</v>
      </c>
      <c r="R2" s="30" t="s">
        <v>2</v>
      </c>
      <c r="S2" s="59"/>
    </row>
    <row r="3" spans="1:19" x14ac:dyDescent="0.25">
      <c r="A3" s="27" t="s">
        <v>30</v>
      </c>
      <c r="B3" s="44"/>
      <c r="C3" s="44"/>
      <c r="D3" s="44"/>
      <c r="E3" s="44"/>
      <c r="F3" s="45"/>
      <c r="G3" s="59"/>
      <c r="H3" s="68" t="s">
        <v>12</v>
      </c>
      <c r="I3" s="96">
        <v>30000</v>
      </c>
      <c r="J3" s="75">
        <v>100</v>
      </c>
      <c r="K3" s="59"/>
      <c r="L3" s="59"/>
      <c r="M3" s="46" t="s">
        <v>30</v>
      </c>
      <c r="N3" s="51">
        <f>$I$9*B3</f>
        <v>0</v>
      </c>
      <c r="O3" s="51">
        <f>$I$10*C3</f>
        <v>0</v>
      </c>
      <c r="P3" s="51">
        <f>$I$11*D3</f>
        <v>0</v>
      </c>
      <c r="Q3" s="51">
        <f>$I$12*E3</f>
        <v>0</v>
      </c>
      <c r="R3" s="52">
        <f>$I$13*F3</f>
        <v>0</v>
      </c>
      <c r="S3" s="59"/>
    </row>
    <row r="4" spans="1:19" x14ac:dyDescent="0.25">
      <c r="A4" s="25" t="s">
        <v>31</v>
      </c>
      <c r="B4" s="21"/>
      <c r="C4" s="21"/>
      <c r="D4" s="21"/>
      <c r="E4" s="21"/>
      <c r="F4" s="37"/>
      <c r="G4" s="59"/>
      <c r="H4" s="68" t="s">
        <v>13</v>
      </c>
      <c r="I4" s="96">
        <v>35000</v>
      </c>
      <c r="J4" s="75">
        <v>80</v>
      </c>
      <c r="K4" s="59"/>
      <c r="L4" s="59"/>
      <c r="M4" s="47" t="s">
        <v>31</v>
      </c>
      <c r="N4" s="51">
        <f t="shared" ref="N4:N14" si="0">$I$9*B4</f>
        <v>0</v>
      </c>
      <c r="O4" s="51">
        <f t="shared" ref="O4:O14" si="1">$I$10*C4</f>
        <v>0</v>
      </c>
      <c r="P4" s="51">
        <f t="shared" ref="P4:P14" si="2">$I$11*D4</f>
        <v>0</v>
      </c>
      <c r="Q4" s="51">
        <f t="shared" ref="Q4:Q14" si="3">$I$12*E4</f>
        <v>0</v>
      </c>
      <c r="R4" s="52">
        <f t="shared" ref="R4:R14" si="4">$I$13*F4</f>
        <v>0</v>
      </c>
      <c r="S4" s="59"/>
    </row>
    <row r="5" spans="1:19" x14ac:dyDescent="0.25">
      <c r="A5" s="25" t="s">
        <v>32</v>
      </c>
      <c r="B5" s="21"/>
      <c r="C5" s="21"/>
      <c r="D5" s="21"/>
      <c r="E5" s="21"/>
      <c r="F5" s="37"/>
      <c r="G5" s="59"/>
      <c r="H5" s="68" t="s">
        <v>14</v>
      </c>
      <c r="I5" s="96">
        <v>25000</v>
      </c>
      <c r="J5" s="75">
        <v>72</v>
      </c>
      <c r="K5" s="59"/>
      <c r="L5" s="59"/>
      <c r="M5" s="47" t="s">
        <v>32</v>
      </c>
      <c r="N5" s="51">
        <f t="shared" si="0"/>
        <v>0</v>
      </c>
      <c r="O5" s="51">
        <f t="shared" si="1"/>
        <v>0</v>
      </c>
      <c r="P5" s="51">
        <f t="shared" si="2"/>
        <v>0</v>
      </c>
      <c r="Q5" s="51">
        <f t="shared" si="3"/>
        <v>0</v>
      </c>
      <c r="R5" s="52">
        <f t="shared" si="4"/>
        <v>0</v>
      </c>
      <c r="S5" s="59"/>
    </row>
    <row r="6" spans="1:19" x14ac:dyDescent="0.25">
      <c r="A6" s="25" t="s">
        <v>33</v>
      </c>
      <c r="B6" s="21"/>
      <c r="C6" s="21"/>
      <c r="D6" s="21"/>
      <c r="E6" s="21"/>
      <c r="F6" s="37"/>
      <c r="G6" s="59"/>
      <c r="H6" s="59"/>
      <c r="I6" s="59"/>
      <c r="J6" s="59"/>
      <c r="K6" s="59"/>
      <c r="L6" s="59"/>
      <c r="M6" s="47" t="s">
        <v>33</v>
      </c>
      <c r="N6" s="51">
        <f t="shared" si="0"/>
        <v>0</v>
      </c>
      <c r="O6" s="51">
        <f t="shared" si="1"/>
        <v>0</v>
      </c>
      <c r="P6" s="51">
        <f t="shared" si="2"/>
        <v>0</v>
      </c>
      <c r="Q6" s="51">
        <f t="shared" si="3"/>
        <v>0</v>
      </c>
      <c r="R6" s="52">
        <f t="shared" si="4"/>
        <v>0</v>
      </c>
      <c r="S6" s="59"/>
    </row>
    <row r="7" spans="1:19" x14ac:dyDescent="0.25">
      <c r="A7" s="25" t="s">
        <v>34</v>
      </c>
      <c r="B7" s="21"/>
      <c r="C7" s="21"/>
      <c r="D7" s="21"/>
      <c r="E7" s="21"/>
      <c r="F7" s="37"/>
      <c r="G7" s="59"/>
      <c r="H7" s="59"/>
      <c r="I7" s="59"/>
      <c r="J7" s="59"/>
      <c r="K7" s="59"/>
      <c r="L7" s="59"/>
      <c r="M7" s="47" t="s">
        <v>34</v>
      </c>
      <c r="N7" s="51">
        <f t="shared" si="0"/>
        <v>0</v>
      </c>
      <c r="O7" s="51">
        <f t="shared" si="1"/>
        <v>0</v>
      </c>
      <c r="P7" s="51">
        <f t="shared" si="2"/>
        <v>0</v>
      </c>
      <c r="Q7" s="51">
        <f t="shared" si="3"/>
        <v>0</v>
      </c>
      <c r="R7" s="52">
        <f t="shared" si="4"/>
        <v>0</v>
      </c>
      <c r="S7" s="59"/>
    </row>
    <row r="8" spans="1:19" x14ac:dyDescent="0.25">
      <c r="A8" s="25" t="s">
        <v>35</v>
      </c>
      <c r="B8" s="21"/>
      <c r="C8" s="21"/>
      <c r="D8" s="21"/>
      <c r="E8" s="21"/>
      <c r="F8" s="37"/>
      <c r="G8" s="59"/>
      <c r="H8" s="97" t="s">
        <v>15</v>
      </c>
      <c r="I8" s="89" t="s">
        <v>53</v>
      </c>
      <c r="J8" s="59"/>
      <c r="K8" s="59"/>
      <c r="L8" s="59"/>
      <c r="M8" s="47" t="s">
        <v>35</v>
      </c>
      <c r="N8" s="51">
        <f t="shared" si="0"/>
        <v>0</v>
      </c>
      <c r="O8" s="51">
        <f t="shared" si="1"/>
        <v>0</v>
      </c>
      <c r="P8" s="51">
        <f t="shared" si="2"/>
        <v>0</v>
      </c>
      <c r="Q8" s="51">
        <f t="shared" si="3"/>
        <v>0</v>
      </c>
      <c r="R8" s="52">
        <f t="shared" si="4"/>
        <v>0</v>
      </c>
      <c r="S8" s="59"/>
    </row>
    <row r="9" spans="1:19" x14ac:dyDescent="0.25">
      <c r="A9" s="25" t="s">
        <v>36</v>
      </c>
      <c r="B9" s="21"/>
      <c r="C9" s="21"/>
      <c r="D9" s="21"/>
      <c r="E9" s="21"/>
      <c r="F9" s="37"/>
      <c r="G9" s="59"/>
      <c r="H9" s="66" t="s">
        <v>4</v>
      </c>
      <c r="I9" s="68">
        <v>0.1</v>
      </c>
      <c r="J9" s="59"/>
      <c r="K9" s="59"/>
      <c r="L9" s="59"/>
      <c r="M9" s="47" t="s">
        <v>36</v>
      </c>
      <c r="N9" s="51">
        <f t="shared" si="0"/>
        <v>0</v>
      </c>
      <c r="O9" s="51">
        <f t="shared" si="1"/>
        <v>0</v>
      </c>
      <c r="P9" s="51">
        <f t="shared" si="2"/>
        <v>0</v>
      </c>
      <c r="Q9" s="51">
        <f t="shared" si="3"/>
        <v>0</v>
      </c>
      <c r="R9" s="52">
        <f t="shared" si="4"/>
        <v>0</v>
      </c>
      <c r="S9" s="59"/>
    </row>
    <row r="10" spans="1:19" x14ac:dyDescent="0.25">
      <c r="A10" s="25" t="s">
        <v>37</v>
      </c>
      <c r="B10" s="21"/>
      <c r="C10" s="21"/>
      <c r="D10" s="21"/>
      <c r="E10" s="21"/>
      <c r="F10" s="37"/>
      <c r="G10" s="59"/>
      <c r="H10" s="66" t="s">
        <v>3</v>
      </c>
      <c r="I10" s="68">
        <v>0.11</v>
      </c>
      <c r="J10" s="59"/>
      <c r="K10" s="59"/>
      <c r="L10" s="59"/>
      <c r="M10" s="47" t="s">
        <v>37</v>
      </c>
      <c r="N10" s="51">
        <f t="shared" si="0"/>
        <v>0</v>
      </c>
      <c r="O10" s="51">
        <f t="shared" si="1"/>
        <v>0</v>
      </c>
      <c r="P10" s="51">
        <f t="shared" si="2"/>
        <v>0</v>
      </c>
      <c r="Q10" s="51">
        <f t="shared" si="3"/>
        <v>0</v>
      </c>
      <c r="R10" s="52">
        <f t="shared" si="4"/>
        <v>0</v>
      </c>
      <c r="S10" s="59"/>
    </row>
    <row r="11" spans="1:19" x14ac:dyDescent="0.25">
      <c r="A11" s="25" t="s">
        <v>38</v>
      </c>
      <c r="B11" s="21"/>
      <c r="C11" s="21"/>
      <c r="D11" s="21"/>
      <c r="E11" s="21"/>
      <c r="F11" s="37"/>
      <c r="G11" s="59"/>
      <c r="H11" s="66" t="s">
        <v>0</v>
      </c>
      <c r="I11" s="68">
        <v>0.9</v>
      </c>
      <c r="J11" s="59"/>
      <c r="K11" s="59"/>
      <c r="L11" s="59"/>
      <c r="M11" s="47" t="s">
        <v>38</v>
      </c>
      <c r="N11" s="51">
        <f t="shared" si="0"/>
        <v>0</v>
      </c>
      <c r="O11" s="51">
        <f t="shared" si="1"/>
        <v>0</v>
      </c>
      <c r="P11" s="51">
        <f t="shared" si="2"/>
        <v>0</v>
      </c>
      <c r="Q11" s="51">
        <f t="shared" si="3"/>
        <v>0</v>
      </c>
      <c r="R11" s="52">
        <f t="shared" si="4"/>
        <v>0</v>
      </c>
      <c r="S11" s="59"/>
    </row>
    <row r="12" spans="1:19" x14ac:dyDescent="0.25">
      <c r="A12" s="25" t="s">
        <v>39</v>
      </c>
      <c r="B12" s="21"/>
      <c r="C12" s="21"/>
      <c r="D12" s="21"/>
      <c r="E12" s="21"/>
      <c r="F12" s="37"/>
      <c r="G12" s="59"/>
      <c r="H12" s="66" t="s">
        <v>1</v>
      </c>
      <c r="I12" s="68">
        <v>0.11</v>
      </c>
      <c r="J12" s="59"/>
      <c r="K12" s="59"/>
      <c r="L12" s="59"/>
      <c r="M12" s="47" t="s">
        <v>39</v>
      </c>
      <c r="N12" s="51">
        <f t="shared" si="0"/>
        <v>0</v>
      </c>
      <c r="O12" s="51">
        <f t="shared" si="1"/>
        <v>0</v>
      </c>
      <c r="P12" s="51">
        <f t="shared" si="2"/>
        <v>0</v>
      </c>
      <c r="Q12" s="51">
        <f t="shared" si="3"/>
        <v>0</v>
      </c>
      <c r="R12" s="52">
        <f t="shared" si="4"/>
        <v>0</v>
      </c>
      <c r="S12" s="59"/>
    </row>
    <row r="13" spans="1:19" x14ac:dyDescent="0.25">
      <c r="A13" s="25" t="s">
        <v>40</v>
      </c>
      <c r="B13" s="21"/>
      <c r="C13" s="21"/>
      <c r="D13" s="21"/>
      <c r="E13" s="21"/>
      <c r="F13" s="37"/>
      <c r="G13" s="59"/>
      <c r="H13" s="66" t="s">
        <v>2</v>
      </c>
      <c r="I13" s="68">
        <v>0.12</v>
      </c>
      <c r="J13" s="59"/>
      <c r="K13" s="59"/>
      <c r="L13" s="59"/>
      <c r="M13" s="47" t="s">
        <v>40</v>
      </c>
      <c r="N13" s="51">
        <f t="shared" si="0"/>
        <v>0</v>
      </c>
      <c r="O13" s="51">
        <f t="shared" si="1"/>
        <v>0</v>
      </c>
      <c r="P13" s="51">
        <f t="shared" si="2"/>
        <v>0</v>
      </c>
      <c r="Q13" s="51">
        <f t="shared" si="3"/>
        <v>0</v>
      </c>
      <c r="R13" s="52">
        <f t="shared" si="4"/>
        <v>0</v>
      </c>
      <c r="S13" s="59"/>
    </row>
    <row r="14" spans="1:19" ht="15.75" thickBot="1" x14ac:dyDescent="0.3">
      <c r="A14" s="26" t="s">
        <v>41</v>
      </c>
      <c r="B14" s="38"/>
      <c r="C14" s="38"/>
      <c r="D14" s="38"/>
      <c r="E14" s="38"/>
      <c r="F14" s="39"/>
      <c r="G14" s="98" t="s">
        <v>16</v>
      </c>
      <c r="H14" s="59"/>
      <c r="I14" s="59"/>
      <c r="J14" s="59"/>
      <c r="K14" s="59"/>
      <c r="L14" s="59"/>
      <c r="M14" s="40" t="s">
        <v>41</v>
      </c>
      <c r="N14" s="53">
        <f t="shared" si="0"/>
        <v>0</v>
      </c>
      <c r="O14" s="53">
        <f t="shared" si="1"/>
        <v>0</v>
      </c>
      <c r="P14" s="53">
        <f t="shared" si="2"/>
        <v>0</v>
      </c>
      <c r="Q14" s="53">
        <f t="shared" si="3"/>
        <v>0</v>
      </c>
      <c r="R14" s="54">
        <f t="shared" si="4"/>
        <v>0</v>
      </c>
      <c r="S14" s="59"/>
    </row>
    <row r="15" spans="1:19" ht="15.75" thickBot="1" x14ac:dyDescent="0.3">
      <c r="A15" s="41" t="s">
        <v>45</v>
      </c>
      <c r="B15" s="42">
        <f>SUM(B3:B14)*I9*$I$3</f>
        <v>0</v>
      </c>
      <c r="C15" s="42">
        <f>SUM(C3:C14)*I10*$I$3</f>
        <v>0</v>
      </c>
      <c r="D15" s="42">
        <f>SUM(D3:D14)*I11*$I$3</f>
        <v>0</v>
      </c>
      <c r="E15" s="42">
        <f>SUM(E3:E14)*I12*$I$3</f>
        <v>0</v>
      </c>
      <c r="F15" s="42">
        <f>SUM(F3:F14)*I13*$I$3</f>
        <v>0</v>
      </c>
      <c r="G15" s="42">
        <f>SUM(B15:F15)</f>
        <v>0</v>
      </c>
      <c r="H15" s="11" t="s">
        <v>54</v>
      </c>
      <c r="I15" s="59"/>
      <c r="J15" s="59"/>
      <c r="K15" s="59"/>
      <c r="L15" s="59"/>
      <c r="M15" s="59"/>
      <c r="N15" s="59"/>
      <c r="O15" s="59"/>
      <c r="P15" s="99"/>
      <c r="Q15" s="99"/>
      <c r="R15" s="99"/>
      <c r="S15" s="59"/>
    </row>
    <row r="16" spans="1:19" ht="15.75" thickBot="1" x14ac:dyDescent="0.3">
      <c r="A16" s="120" t="s">
        <v>50</v>
      </c>
      <c r="B16" s="121"/>
      <c r="C16" s="121"/>
      <c r="D16" s="121"/>
      <c r="E16" s="121"/>
      <c r="F16" s="122"/>
      <c r="G16" s="59"/>
      <c r="H16" s="24">
        <f>G15+G30+G45+G60</f>
        <v>0</v>
      </c>
      <c r="I16" s="59"/>
      <c r="J16" s="59"/>
      <c r="K16" s="59"/>
      <c r="L16" s="59"/>
      <c r="M16" s="120" t="s">
        <v>56</v>
      </c>
      <c r="N16" s="121"/>
      <c r="O16" s="121"/>
      <c r="P16" s="121"/>
      <c r="Q16" s="121"/>
      <c r="R16" s="122"/>
      <c r="S16" s="59"/>
    </row>
    <row r="17" spans="1:19" ht="15.75" thickBot="1" x14ac:dyDescent="0.3">
      <c r="A17" s="43" t="s">
        <v>22</v>
      </c>
      <c r="B17" s="29" t="s">
        <v>4</v>
      </c>
      <c r="C17" s="29" t="s">
        <v>3</v>
      </c>
      <c r="D17" s="29" t="s">
        <v>0</v>
      </c>
      <c r="E17" s="29" t="s">
        <v>1</v>
      </c>
      <c r="F17" s="30" t="s">
        <v>2</v>
      </c>
      <c r="G17" s="59"/>
      <c r="H17" s="2"/>
      <c r="I17" s="59"/>
      <c r="J17" s="59"/>
      <c r="K17" s="59"/>
      <c r="L17" s="59"/>
      <c r="M17" s="48" t="s">
        <v>22</v>
      </c>
      <c r="N17" s="49" t="s">
        <v>4</v>
      </c>
      <c r="O17" s="49" t="s">
        <v>3</v>
      </c>
      <c r="P17" s="49" t="s">
        <v>0</v>
      </c>
      <c r="Q17" s="49" t="s">
        <v>1</v>
      </c>
      <c r="R17" s="50" t="s">
        <v>2</v>
      </c>
      <c r="S17" s="59"/>
    </row>
    <row r="18" spans="1:19" x14ac:dyDescent="0.25">
      <c r="A18" s="27" t="s">
        <v>30</v>
      </c>
      <c r="B18" s="44"/>
      <c r="C18" s="44"/>
      <c r="D18" s="44"/>
      <c r="E18" s="44"/>
      <c r="F18" s="45"/>
      <c r="G18" s="59"/>
      <c r="H18" s="22"/>
      <c r="I18" s="123" t="s">
        <v>27</v>
      </c>
      <c r="J18" s="123"/>
      <c r="K18" s="124"/>
      <c r="L18" s="59"/>
      <c r="M18" s="46" t="s">
        <v>30</v>
      </c>
      <c r="N18" s="51">
        <f>$I$9*B18</f>
        <v>0</v>
      </c>
      <c r="O18" s="51">
        <f>$I$10*C18</f>
        <v>0</v>
      </c>
      <c r="P18" s="51">
        <f>$I$11*D18</f>
        <v>0</v>
      </c>
      <c r="Q18" s="51">
        <f>$I$12*E18</f>
        <v>0</v>
      </c>
      <c r="R18" s="52">
        <f>$I$13*F18</f>
        <v>0</v>
      </c>
      <c r="S18" s="59"/>
    </row>
    <row r="19" spans="1:19" ht="15.75" thickBot="1" x14ac:dyDescent="0.3">
      <c r="A19" s="25" t="s">
        <v>31</v>
      </c>
      <c r="B19" s="21"/>
      <c r="C19" s="21"/>
      <c r="D19" s="21"/>
      <c r="E19" s="21"/>
      <c r="F19" s="37"/>
      <c r="H19" s="23"/>
      <c r="I19" s="125" t="s">
        <v>28</v>
      </c>
      <c r="J19" s="125"/>
      <c r="K19" s="126"/>
      <c r="M19" s="47" t="s">
        <v>31</v>
      </c>
      <c r="N19" s="51">
        <f t="shared" ref="N19:N29" si="5">$I$9*B19</f>
        <v>0</v>
      </c>
      <c r="O19" s="51">
        <f t="shared" ref="O19:O29" si="6">$I$10*C19</f>
        <v>0</v>
      </c>
      <c r="P19" s="51">
        <f t="shared" ref="P19:P29" si="7">$I$11*D19</f>
        <v>0</v>
      </c>
      <c r="Q19" s="51">
        <f t="shared" ref="Q19:Q29" si="8">$I$12*E19</f>
        <v>0</v>
      </c>
      <c r="R19" s="52">
        <f t="shared" ref="R19:R29" si="9">$I$13*F19</f>
        <v>0</v>
      </c>
      <c r="S19" s="59"/>
    </row>
    <row r="20" spans="1:19" x14ac:dyDescent="0.25">
      <c r="A20" s="25" t="s">
        <v>32</v>
      </c>
      <c r="B20" s="21"/>
      <c r="C20" s="21"/>
      <c r="D20" s="21"/>
      <c r="E20" s="21"/>
      <c r="F20" s="37"/>
      <c r="G20" s="59"/>
      <c r="H20" s="59"/>
      <c r="I20" s="59"/>
      <c r="J20" s="59"/>
      <c r="K20" s="59"/>
      <c r="L20" s="59"/>
      <c r="M20" s="47" t="s">
        <v>32</v>
      </c>
      <c r="N20" s="51">
        <f t="shared" si="5"/>
        <v>0</v>
      </c>
      <c r="O20" s="51">
        <f t="shared" si="6"/>
        <v>0</v>
      </c>
      <c r="P20" s="51">
        <f t="shared" si="7"/>
        <v>0</v>
      </c>
      <c r="Q20" s="51">
        <f t="shared" si="8"/>
        <v>0</v>
      </c>
      <c r="R20" s="52">
        <f t="shared" si="9"/>
        <v>0</v>
      </c>
      <c r="S20" s="59"/>
    </row>
    <row r="21" spans="1:19" x14ac:dyDescent="0.25">
      <c r="A21" s="25" t="s">
        <v>33</v>
      </c>
      <c r="B21" s="21"/>
      <c r="C21" s="21"/>
      <c r="D21" s="21"/>
      <c r="E21" s="21"/>
      <c r="F21" s="37"/>
      <c r="G21" s="59"/>
      <c r="H21" s="59"/>
      <c r="I21" s="59"/>
      <c r="J21" s="59"/>
      <c r="K21" s="59"/>
      <c r="L21" s="59"/>
      <c r="M21" s="47" t="s">
        <v>33</v>
      </c>
      <c r="N21" s="51">
        <f t="shared" si="5"/>
        <v>0</v>
      </c>
      <c r="O21" s="51">
        <f t="shared" si="6"/>
        <v>0</v>
      </c>
      <c r="P21" s="51">
        <f t="shared" si="7"/>
        <v>0</v>
      </c>
      <c r="Q21" s="51">
        <f t="shared" si="8"/>
        <v>0</v>
      </c>
      <c r="R21" s="52">
        <f t="shared" si="9"/>
        <v>0</v>
      </c>
      <c r="S21" s="59"/>
    </row>
    <row r="22" spans="1:19" x14ac:dyDescent="0.25">
      <c r="A22" s="25" t="s">
        <v>34</v>
      </c>
      <c r="B22" s="21"/>
      <c r="C22" s="21"/>
      <c r="D22" s="21"/>
      <c r="E22" s="21"/>
      <c r="F22" s="37"/>
      <c r="G22" s="59"/>
      <c r="H22" s="59"/>
      <c r="I22" s="59"/>
      <c r="J22" s="59"/>
      <c r="K22" s="59"/>
      <c r="L22" s="59"/>
      <c r="M22" s="47" t="s">
        <v>34</v>
      </c>
      <c r="N22" s="51">
        <f t="shared" si="5"/>
        <v>0</v>
      </c>
      <c r="O22" s="51">
        <f t="shared" si="6"/>
        <v>0</v>
      </c>
      <c r="P22" s="51">
        <f t="shared" si="7"/>
        <v>0</v>
      </c>
      <c r="Q22" s="51">
        <f t="shared" si="8"/>
        <v>0</v>
      </c>
      <c r="R22" s="52">
        <f t="shared" si="9"/>
        <v>0</v>
      </c>
      <c r="S22" s="59"/>
    </row>
    <row r="23" spans="1:19" x14ac:dyDescent="0.25">
      <c r="A23" s="25" t="s">
        <v>35</v>
      </c>
      <c r="B23" s="21"/>
      <c r="C23" s="21"/>
      <c r="D23" s="21"/>
      <c r="E23" s="21"/>
      <c r="F23" s="37"/>
      <c r="G23" s="59"/>
      <c r="H23" s="59"/>
      <c r="I23" s="59"/>
      <c r="J23" s="59"/>
      <c r="K23" s="59"/>
      <c r="L23" s="59"/>
      <c r="M23" s="47" t="s">
        <v>35</v>
      </c>
      <c r="N23" s="51">
        <f t="shared" si="5"/>
        <v>0</v>
      </c>
      <c r="O23" s="51">
        <f t="shared" si="6"/>
        <v>0</v>
      </c>
      <c r="P23" s="51">
        <f t="shared" si="7"/>
        <v>0</v>
      </c>
      <c r="Q23" s="51">
        <f t="shared" si="8"/>
        <v>0</v>
      </c>
      <c r="R23" s="52">
        <f t="shared" si="9"/>
        <v>0</v>
      </c>
      <c r="S23" s="59"/>
    </row>
    <row r="24" spans="1:19" x14ac:dyDescent="0.25">
      <c r="A24" s="25" t="s">
        <v>36</v>
      </c>
      <c r="B24" s="21"/>
      <c r="C24" s="21"/>
      <c r="D24" s="21"/>
      <c r="E24" s="21"/>
      <c r="F24" s="37"/>
      <c r="G24" s="59"/>
      <c r="H24" s="59"/>
      <c r="I24" s="59"/>
      <c r="J24" s="59"/>
      <c r="K24" s="59"/>
      <c r="L24" s="59"/>
      <c r="M24" s="47" t="s">
        <v>36</v>
      </c>
      <c r="N24" s="51">
        <f t="shared" si="5"/>
        <v>0</v>
      </c>
      <c r="O24" s="51">
        <f t="shared" si="6"/>
        <v>0</v>
      </c>
      <c r="P24" s="51">
        <f t="shared" si="7"/>
        <v>0</v>
      </c>
      <c r="Q24" s="51">
        <f t="shared" si="8"/>
        <v>0</v>
      </c>
      <c r="R24" s="52">
        <f t="shared" si="9"/>
        <v>0</v>
      </c>
      <c r="S24" s="59"/>
    </row>
    <row r="25" spans="1:19" x14ac:dyDescent="0.25">
      <c r="A25" s="25" t="s">
        <v>37</v>
      </c>
      <c r="B25" s="21"/>
      <c r="C25" s="21"/>
      <c r="D25" s="21"/>
      <c r="E25" s="21"/>
      <c r="F25" s="37"/>
      <c r="G25" s="59"/>
      <c r="H25" s="59"/>
      <c r="I25" s="59"/>
      <c r="J25" s="59"/>
      <c r="K25" s="59"/>
      <c r="L25" s="59"/>
      <c r="M25" s="47" t="s">
        <v>37</v>
      </c>
      <c r="N25" s="51">
        <f t="shared" si="5"/>
        <v>0</v>
      </c>
      <c r="O25" s="51">
        <f t="shared" si="6"/>
        <v>0</v>
      </c>
      <c r="P25" s="51">
        <f t="shared" si="7"/>
        <v>0</v>
      </c>
      <c r="Q25" s="51">
        <f t="shared" si="8"/>
        <v>0</v>
      </c>
      <c r="R25" s="52">
        <f t="shared" si="9"/>
        <v>0</v>
      </c>
      <c r="S25" s="59"/>
    </row>
    <row r="26" spans="1:19" x14ac:dyDescent="0.25">
      <c r="A26" s="25" t="s">
        <v>38</v>
      </c>
      <c r="B26" s="21"/>
      <c r="C26" s="21"/>
      <c r="D26" s="21"/>
      <c r="E26" s="21"/>
      <c r="F26" s="37"/>
      <c r="G26" s="59"/>
      <c r="H26" s="59"/>
      <c r="I26" s="59"/>
      <c r="J26" s="59"/>
      <c r="K26" s="59"/>
      <c r="L26" s="59"/>
      <c r="M26" s="47" t="s">
        <v>38</v>
      </c>
      <c r="N26" s="51">
        <f t="shared" si="5"/>
        <v>0</v>
      </c>
      <c r="O26" s="51">
        <f t="shared" si="6"/>
        <v>0</v>
      </c>
      <c r="P26" s="51">
        <f t="shared" si="7"/>
        <v>0</v>
      </c>
      <c r="Q26" s="51">
        <f t="shared" si="8"/>
        <v>0</v>
      </c>
      <c r="R26" s="52">
        <f t="shared" si="9"/>
        <v>0</v>
      </c>
      <c r="S26" s="59"/>
    </row>
    <row r="27" spans="1:19" x14ac:dyDescent="0.25">
      <c r="A27" s="25" t="s">
        <v>39</v>
      </c>
      <c r="B27" s="21"/>
      <c r="C27" s="21"/>
      <c r="D27" s="21"/>
      <c r="E27" s="21"/>
      <c r="F27" s="37"/>
      <c r="G27" s="59"/>
      <c r="H27" s="59"/>
      <c r="I27" s="59"/>
      <c r="J27" s="59"/>
      <c r="K27" s="59"/>
      <c r="L27" s="59"/>
      <c r="M27" s="47" t="s">
        <v>39</v>
      </c>
      <c r="N27" s="51">
        <f t="shared" si="5"/>
        <v>0</v>
      </c>
      <c r="O27" s="51">
        <f t="shared" si="6"/>
        <v>0</v>
      </c>
      <c r="P27" s="51">
        <f t="shared" si="7"/>
        <v>0</v>
      </c>
      <c r="Q27" s="51">
        <f t="shared" si="8"/>
        <v>0</v>
      </c>
      <c r="R27" s="52">
        <f t="shared" si="9"/>
        <v>0</v>
      </c>
      <c r="S27" s="59"/>
    </row>
    <row r="28" spans="1:19" x14ac:dyDescent="0.25">
      <c r="A28" s="25" t="s">
        <v>40</v>
      </c>
      <c r="B28" s="21"/>
      <c r="C28" s="21"/>
      <c r="D28" s="21"/>
      <c r="E28" s="21"/>
      <c r="F28" s="37"/>
      <c r="G28" s="59"/>
      <c r="H28" s="59"/>
      <c r="I28" s="59"/>
      <c r="J28" s="59"/>
      <c r="K28" s="59"/>
      <c r="L28" s="59"/>
      <c r="M28" s="47" t="s">
        <v>40</v>
      </c>
      <c r="N28" s="51">
        <f t="shared" si="5"/>
        <v>0</v>
      </c>
      <c r="O28" s="51">
        <f t="shared" si="6"/>
        <v>0</v>
      </c>
      <c r="P28" s="51">
        <f t="shared" si="7"/>
        <v>0</v>
      </c>
      <c r="Q28" s="51">
        <f t="shared" si="8"/>
        <v>0</v>
      </c>
      <c r="R28" s="52">
        <f t="shared" si="9"/>
        <v>0</v>
      </c>
      <c r="S28" s="59"/>
    </row>
    <row r="29" spans="1:19" ht="15.75" thickBot="1" x14ac:dyDescent="0.3">
      <c r="A29" s="26" t="s">
        <v>41</v>
      </c>
      <c r="B29" s="38"/>
      <c r="C29" s="38"/>
      <c r="D29" s="38"/>
      <c r="E29" s="38"/>
      <c r="F29" s="39"/>
      <c r="G29" s="98" t="s">
        <v>16</v>
      </c>
      <c r="H29" s="59"/>
      <c r="I29" s="59"/>
      <c r="J29" s="59"/>
      <c r="K29" s="59"/>
      <c r="L29" s="59"/>
      <c r="M29" s="40" t="s">
        <v>41</v>
      </c>
      <c r="N29" s="53">
        <f t="shared" si="5"/>
        <v>0</v>
      </c>
      <c r="O29" s="53">
        <f t="shared" si="6"/>
        <v>0</v>
      </c>
      <c r="P29" s="53">
        <f t="shared" si="7"/>
        <v>0</v>
      </c>
      <c r="Q29" s="53">
        <f t="shared" si="8"/>
        <v>0</v>
      </c>
      <c r="R29" s="54">
        <f t="shared" si="9"/>
        <v>0</v>
      </c>
      <c r="S29" s="59"/>
    </row>
    <row r="30" spans="1:19" ht="15.75" thickBot="1" x14ac:dyDescent="0.3">
      <c r="A30" s="41" t="s">
        <v>45</v>
      </c>
      <c r="B30" s="42">
        <f>SUM(B18:B29)*I9*$I$4</f>
        <v>0</v>
      </c>
      <c r="C30" s="42">
        <f>SUM(C18:C29)*I10*$I$4</f>
        <v>0</v>
      </c>
      <c r="D30" s="42">
        <f>SUM(D18:D29)*I11*$I$4</f>
        <v>0</v>
      </c>
      <c r="E30" s="42">
        <f>SUM(E18:E29)*I12*$I$4</f>
        <v>0</v>
      </c>
      <c r="F30" s="42">
        <f>SUM(F18:F29)*I13*$I$4</f>
        <v>0</v>
      </c>
      <c r="G30" s="42">
        <f>SUM(B30:F30)</f>
        <v>0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19" x14ac:dyDescent="0.25">
      <c r="A31" s="120" t="s">
        <v>49</v>
      </c>
      <c r="B31" s="121"/>
      <c r="C31" s="121"/>
      <c r="D31" s="121"/>
      <c r="E31" s="121"/>
      <c r="F31" s="122"/>
      <c r="G31" s="59"/>
      <c r="H31" s="59"/>
      <c r="I31" s="59"/>
      <c r="J31" s="59"/>
      <c r="K31" s="59"/>
      <c r="L31" s="59"/>
      <c r="M31" s="120" t="s">
        <v>57</v>
      </c>
      <c r="N31" s="121"/>
      <c r="O31" s="121"/>
      <c r="P31" s="121"/>
      <c r="Q31" s="121"/>
      <c r="R31" s="122"/>
      <c r="S31" s="59"/>
    </row>
    <row r="32" spans="1:19" ht="15.75" thickBot="1" x14ac:dyDescent="0.3">
      <c r="A32" s="43" t="s">
        <v>22</v>
      </c>
      <c r="B32" s="29" t="s">
        <v>4</v>
      </c>
      <c r="C32" s="29" t="s">
        <v>3</v>
      </c>
      <c r="D32" s="29" t="s">
        <v>0</v>
      </c>
      <c r="E32" s="29" t="s">
        <v>1</v>
      </c>
      <c r="F32" s="30" t="s">
        <v>2</v>
      </c>
      <c r="G32" s="59"/>
      <c r="H32" s="59"/>
      <c r="I32" s="59"/>
      <c r="J32" s="59"/>
      <c r="K32" s="59"/>
      <c r="L32" s="59"/>
      <c r="M32" s="48" t="s">
        <v>22</v>
      </c>
      <c r="N32" s="49" t="s">
        <v>4</v>
      </c>
      <c r="O32" s="49" t="s">
        <v>3</v>
      </c>
      <c r="P32" s="49" t="s">
        <v>0</v>
      </c>
      <c r="Q32" s="49" t="s">
        <v>1</v>
      </c>
      <c r="R32" s="50" t="s">
        <v>2</v>
      </c>
      <c r="S32" s="59"/>
    </row>
    <row r="33" spans="1:19" x14ac:dyDescent="0.25">
      <c r="A33" s="27" t="s">
        <v>30</v>
      </c>
      <c r="B33" s="44"/>
      <c r="C33" s="44"/>
      <c r="D33" s="44"/>
      <c r="E33" s="44"/>
      <c r="F33" s="45"/>
      <c r="G33" s="59"/>
      <c r="H33" s="59"/>
      <c r="I33" s="59"/>
      <c r="J33" s="59"/>
      <c r="K33" s="59"/>
      <c r="L33" s="59"/>
      <c r="M33" s="46" t="s">
        <v>30</v>
      </c>
      <c r="N33" s="51">
        <f>$I$9*B33</f>
        <v>0</v>
      </c>
      <c r="O33" s="51">
        <f>$I$10*C33</f>
        <v>0</v>
      </c>
      <c r="P33" s="51">
        <f>$I$11*D33</f>
        <v>0</v>
      </c>
      <c r="Q33" s="51">
        <f>$I$12*E33</f>
        <v>0</v>
      </c>
      <c r="R33" s="52">
        <f>$I$13*F33</f>
        <v>0</v>
      </c>
      <c r="S33" s="59"/>
    </row>
    <row r="34" spans="1:19" x14ac:dyDescent="0.25">
      <c r="A34" s="25" t="s">
        <v>31</v>
      </c>
      <c r="B34" s="21"/>
      <c r="C34" s="21"/>
      <c r="D34" s="21"/>
      <c r="E34" s="21"/>
      <c r="F34" s="37"/>
      <c r="G34" s="59"/>
      <c r="H34" s="59"/>
      <c r="I34" s="59"/>
      <c r="J34" s="59"/>
      <c r="K34" s="59"/>
      <c r="L34" s="59"/>
      <c r="M34" s="47" t="s">
        <v>31</v>
      </c>
      <c r="N34" s="51">
        <f t="shared" ref="N34:N44" si="10">$I$9*B34</f>
        <v>0</v>
      </c>
      <c r="O34" s="51">
        <f t="shared" ref="O34:O44" si="11">$I$10*C34</f>
        <v>0</v>
      </c>
      <c r="P34" s="51">
        <f t="shared" ref="P34:P44" si="12">$I$11*D34</f>
        <v>0</v>
      </c>
      <c r="Q34" s="51">
        <f t="shared" ref="Q34:Q44" si="13">$I$12*E34</f>
        <v>0</v>
      </c>
      <c r="R34" s="52">
        <f t="shared" ref="R34:R44" si="14">$I$13*F34</f>
        <v>0</v>
      </c>
      <c r="S34" s="59"/>
    </row>
    <row r="35" spans="1:19" x14ac:dyDescent="0.25">
      <c r="A35" s="25" t="s">
        <v>32</v>
      </c>
      <c r="B35" s="21"/>
      <c r="C35" s="21"/>
      <c r="D35" s="21"/>
      <c r="E35" s="21"/>
      <c r="F35" s="37"/>
      <c r="G35" s="59"/>
      <c r="H35" s="59"/>
      <c r="I35" s="59"/>
      <c r="J35" s="59"/>
      <c r="K35" s="59"/>
      <c r="L35" s="59"/>
      <c r="M35" s="47" t="s">
        <v>32</v>
      </c>
      <c r="N35" s="51">
        <f t="shared" si="10"/>
        <v>0</v>
      </c>
      <c r="O35" s="51">
        <f t="shared" si="11"/>
        <v>0</v>
      </c>
      <c r="P35" s="51">
        <f t="shared" si="12"/>
        <v>0</v>
      </c>
      <c r="Q35" s="51">
        <f t="shared" si="13"/>
        <v>0</v>
      </c>
      <c r="R35" s="52">
        <f t="shared" si="14"/>
        <v>0</v>
      </c>
      <c r="S35" s="59"/>
    </row>
    <row r="36" spans="1:19" x14ac:dyDescent="0.25">
      <c r="A36" s="25" t="s">
        <v>33</v>
      </c>
      <c r="B36" s="21"/>
      <c r="C36" s="21"/>
      <c r="D36" s="21"/>
      <c r="E36" s="21"/>
      <c r="F36" s="37"/>
      <c r="G36" s="59"/>
      <c r="H36" s="59"/>
      <c r="I36" s="59"/>
      <c r="J36" s="59"/>
      <c r="K36" s="59"/>
      <c r="L36" s="59"/>
      <c r="M36" s="47" t="s">
        <v>33</v>
      </c>
      <c r="N36" s="51">
        <f t="shared" si="10"/>
        <v>0</v>
      </c>
      <c r="O36" s="51">
        <f t="shared" si="11"/>
        <v>0</v>
      </c>
      <c r="P36" s="51">
        <f t="shared" si="12"/>
        <v>0</v>
      </c>
      <c r="Q36" s="51">
        <f t="shared" si="13"/>
        <v>0</v>
      </c>
      <c r="R36" s="52">
        <f t="shared" si="14"/>
        <v>0</v>
      </c>
      <c r="S36" s="59"/>
    </row>
    <row r="37" spans="1:19" x14ac:dyDescent="0.25">
      <c r="A37" s="25" t="s">
        <v>34</v>
      </c>
      <c r="B37" s="21"/>
      <c r="C37" s="21"/>
      <c r="D37" s="21"/>
      <c r="E37" s="21"/>
      <c r="F37" s="37"/>
      <c r="G37" s="59"/>
      <c r="H37" s="59"/>
      <c r="I37" s="59"/>
      <c r="J37" s="59"/>
      <c r="K37" s="59"/>
      <c r="L37" s="59"/>
      <c r="M37" s="47" t="s">
        <v>34</v>
      </c>
      <c r="N37" s="51">
        <f t="shared" si="10"/>
        <v>0</v>
      </c>
      <c r="O37" s="51">
        <f t="shared" si="11"/>
        <v>0</v>
      </c>
      <c r="P37" s="51">
        <f t="shared" si="12"/>
        <v>0</v>
      </c>
      <c r="Q37" s="51">
        <f t="shared" si="13"/>
        <v>0</v>
      </c>
      <c r="R37" s="52">
        <f t="shared" si="14"/>
        <v>0</v>
      </c>
      <c r="S37" s="59"/>
    </row>
    <row r="38" spans="1:19" x14ac:dyDescent="0.25">
      <c r="A38" s="25" t="s">
        <v>35</v>
      </c>
      <c r="B38" s="21"/>
      <c r="C38" s="21"/>
      <c r="D38" s="21"/>
      <c r="E38" s="21"/>
      <c r="F38" s="37"/>
      <c r="G38" s="59"/>
      <c r="H38" s="59"/>
      <c r="I38" s="59"/>
      <c r="J38" s="59"/>
      <c r="K38" s="59"/>
      <c r="L38" s="59"/>
      <c r="M38" s="47" t="s">
        <v>35</v>
      </c>
      <c r="N38" s="51">
        <f t="shared" si="10"/>
        <v>0</v>
      </c>
      <c r="O38" s="51">
        <f t="shared" si="11"/>
        <v>0</v>
      </c>
      <c r="P38" s="51">
        <f t="shared" si="12"/>
        <v>0</v>
      </c>
      <c r="Q38" s="51">
        <f t="shared" si="13"/>
        <v>0</v>
      </c>
      <c r="R38" s="52">
        <f t="shared" si="14"/>
        <v>0</v>
      </c>
      <c r="S38" s="59"/>
    </row>
    <row r="39" spans="1:19" x14ac:dyDescent="0.25">
      <c r="A39" s="25" t="s">
        <v>36</v>
      </c>
      <c r="B39" s="21"/>
      <c r="C39" s="21"/>
      <c r="D39" s="21"/>
      <c r="E39" s="21"/>
      <c r="F39" s="37"/>
      <c r="G39" s="59"/>
      <c r="H39" s="59"/>
      <c r="I39" s="59"/>
      <c r="J39" s="59"/>
      <c r="K39" s="59"/>
      <c r="L39" s="59"/>
      <c r="M39" s="47" t="s">
        <v>36</v>
      </c>
      <c r="N39" s="51">
        <f t="shared" si="10"/>
        <v>0</v>
      </c>
      <c r="O39" s="51">
        <f t="shared" si="11"/>
        <v>0</v>
      </c>
      <c r="P39" s="51">
        <f t="shared" si="12"/>
        <v>0</v>
      </c>
      <c r="Q39" s="51">
        <f t="shared" si="13"/>
        <v>0</v>
      </c>
      <c r="R39" s="52">
        <f t="shared" si="14"/>
        <v>0</v>
      </c>
      <c r="S39" s="59"/>
    </row>
    <row r="40" spans="1:19" x14ac:dyDescent="0.25">
      <c r="A40" s="25" t="s">
        <v>37</v>
      </c>
      <c r="B40" s="21"/>
      <c r="C40" s="21"/>
      <c r="D40" s="21"/>
      <c r="E40" s="21"/>
      <c r="F40" s="37"/>
      <c r="G40" s="59"/>
      <c r="H40" s="59"/>
      <c r="I40" s="59"/>
      <c r="J40" s="59"/>
      <c r="K40" s="59"/>
      <c r="L40" s="59"/>
      <c r="M40" s="47" t="s">
        <v>37</v>
      </c>
      <c r="N40" s="51">
        <f t="shared" si="10"/>
        <v>0</v>
      </c>
      <c r="O40" s="51">
        <f t="shared" si="11"/>
        <v>0</v>
      </c>
      <c r="P40" s="51">
        <f t="shared" si="12"/>
        <v>0</v>
      </c>
      <c r="Q40" s="51">
        <f t="shared" si="13"/>
        <v>0</v>
      </c>
      <c r="R40" s="52">
        <f t="shared" si="14"/>
        <v>0</v>
      </c>
      <c r="S40" s="59"/>
    </row>
    <row r="41" spans="1:19" x14ac:dyDescent="0.25">
      <c r="A41" s="25" t="s">
        <v>38</v>
      </c>
      <c r="B41" s="21"/>
      <c r="C41" s="21"/>
      <c r="D41" s="21"/>
      <c r="E41" s="21"/>
      <c r="F41" s="37"/>
      <c r="G41" s="59"/>
      <c r="H41" s="59"/>
      <c r="I41" s="59"/>
      <c r="J41" s="59"/>
      <c r="K41" s="59"/>
      <c r="L41" s="59"/>
      <c r="M41" s="47" t="s">
        <v>38</v>
      </c>
      <c r="N41" s="51">
        <f t="shared" si="10"/>
        <v>0</v>
      </c>
      <c r="O41" s="51">
        <f t="shared" si="11"/>
        <v>0</v>
      </c>
      <c r="P41" s="51">
        <f t="shared" si="12"/>
        <v>0</v>
      </c>
      <c r="Q41" s="51">
        <f t="shared" si="13"/>
        <v>0</v>
      </c>
      <c r="R41" s="52">
        <f t="shared" si="14"/>
        <v>0</v>
      </c>
      <c r="S41" s="59"/>
    </row>
    <row r="42" spans="1:19" x14ac:dyDescent="0.25">
      <c r="A42" s="25" t="s">
        <v>39</v>
      </c>
      <c r="B42" s="21"/>
      <c r="C42" s="21"/>
      <c r="D42" s="21"/>
      <c r="E42" s="21"/>
      <c r="F42" s="37"/>
      <c r="G42" s="59"/>
      <c r="H42" s="59"/>
      <c r="I42" s="59"/>
      <c r="J42" s="59"/>
      <c r="K42" s="59"/>
      <c r="L42" s="59"/>
      <c r="M42" s="47" t="s">
        <v>39</v>
      </c>
      <c r="N42" s="51">
        <f t="shared" si="10"/>
        <v>0</v>
      </c>
      <c r="O42" s="51">
        <f t="shared" si="11"/>
        <v>0</v>
      </c>
      <c r="P42" s="51">
        <f t="shared" si="12"/>
        <v>0</v>
      </c>
      <c r="Q42" s="51">
        <f t="shared" si="13"/>
        <v>0</v>
      </c>
      <c r="R42" s="52">
        <f t="shared" si="14"/>
        <v>0</v>
      </c>
      <c r="S42" s="59"/>
    </row>
    <row r="43" spans="1:19" x14ac:dyDescent="0.25">
      <c r="A43" s="25" t="s">
        <v>40</v>
      </c>
      <c r="B43" s="21"/>
      <c r="C43" s="21"/>
      <c r="D43" s="21"/>
      <c r="E43" s="21"/>
      <c r="F43" s="37"/>
      <c r="G43" s="59"/>
      <c r="H43" s="59"/>
      <c r="I43" s="59"/>
      <c r="J43" s="59"/>
      <c r="K43" s="59"/>
      <c r="L43" s="59"/>
      <c r="M43" s="47" t="s">
        <v>40</v>
      </c>
      <c r="N43" s="51">
        <f t="shared" si="10"/>
        <v>0</v>
      </c>
      <c r="O43" s="51">
        <f t="shared" si="11"/>
        <v>0</v>
      </c>
      <c r="P43" s="51">
        <f t="shared" si="12"/>
        <v>0</v>
      </c>
      <c r="Q43" s="51">
        <f t="shared" si="13"/>
        <v>0</v>
      </c>
      <c r="R43" s="52">
        <f t="shared" si="14"/>
        <v>0</v>
      </c>
      <c r="S43" s="59"/>
    </row>
    <row r="44" spans="1:19" ht="15.75" thickBot="1" x14ac:dyDescent="0.3">
      <c r="A44" s="26" t="s">
        <v>41</v>
      </c>
      <c r="B44" s="38"/>
      <c r="C44" s="38"/>
      <c r="D44" s="38"/>
      <c r="E44" s="38"/>
      <c r="F44" s="39"/>
      <c r="G44" s="1" t="s">
        <v>16</v>
      </c>
      <c r="M44" s="40" t="s">
        <v>41</v>
      </c>
      <c r="N44" s="53">
        <f t="shared" si="10"/>
        <v>0</v>
      </c>
      <c r="O44" s="53">
        <f t="shared" si="11"/>
        <v>0</v>
      </c>
      <c r="P44" s="53">
        <f t="shared" si="12"/>
        <v>0</v>
      </c>
      <c r="Q44" s="53">
        <f t="shared" si="13"/>
        <v>0</v>
      </c>
      <c r="R44" s="54">
        <f t="shared" si="14"/>
        <v>0</v>
      </c>
      <c r="S44" s="59"/>
    </row>
    <row r="45" spans="1:19" x14ac:dyDescent="0.25">
      <c r="A45" s="41" t="s">
        <v>45</v>
      </c>
      <c r="B45" s="42">
        <f>SUM(B33:B44)*I9*$I$5</f>
        <v>0</v>
      </c>
      <c r="C45" s="42">
        <f>SUM(C33:C44)*I10*$I$5</f>
        <v>0</v>
      </c>
      <c r="D45" s="42">
        <f>SUM(D33:D44)*I11*$I$5</f>
        <v>0</v>
      </c>
      <c r="E45" s="42">
        <f>SUM(E33:E44)*I12*$I$5</f>
        <v>0</v>
      </c>
      <c r="F45" s="42">
        <f>SUM(F33:F44)*I13*$I$5</f>
        <v>0</v>
      </c>
      <c r="G45" s="42">
        <f>SUM(B45:F45)</f>
        <v>0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</row>
    <row r="46" spans="1:19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</row>
  </sheetData>
  <mergeCells count="8">
    <mergeCell ref="A1:F1"/>
    <mergeCell ref="A16:F16"/>
    <mergeCell ref="A31:F31"/>
    <mergeCell ref="M1:R1"/>
    <mergeCell ref="M16:R16"/>
    <mergeCell ref="M31:R31"/>
    <mergeCell ref="I18:K18"/>
    <mergeCell ref="I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7"/>
  <sheetViews>
    <sheetView topLeftCell="W1" workbookViewId="0">
      <selection activeCell="U13" sqref="U13"/>
    </sheetView>
  </sheetViews>
  <sheetFormatPr baseColWidth="10" defaultColWidth="0" defaultRowHeight="15" zeroHeight="1" x14ac:dyDescent="0.25"/>
  <cols>
    <col min="1" max="1" width="15.28515625" customWidth="1"/>
    <col min="2" max="2" width="16.7109375" bestFit="1" customWidth="1"/>
    <col min="3" max="3" width="6.42578125" customWidth="1"/>
    <col min="4" max="14" width="5" bestFit="1" customWidth="1"/>
    <col min="15" max="15" width="11.42578125" customWidth="1"/>
    <col min="16" max="16" width="12.140625" bestFit="1" customWidth="1"/>
    <col min="17" max="17" width="11.42578125" customWidth="1"/>
    <col min="18" max="18" width="16.7109375" bestFit="1" customWidth="1"/>
    <col min="19" max="19" width="14.7109375" bestFit="1" customWidth="1"/>
    <col min="20" max="20" width="12.28515625" bestFit="1" customWidth="1"/>
    <col min="21" max="21" width="11.42578125" customWidth="1"/>
    <col min="22" max="22" width="28.5703125" bestFit="1" customWidth="1"/>
    <col min="23" max="23" width="16.7109375" bestFit="1" customWidth="1"/>
    <col min="24" max="27" width="4" bestFit="1" customWidth="1"/>
    <col min="28" max="28" width="5" bestFit="1" customWidth="1"/>
    <col min="29" max="35" width="4" bestFit="1" customWidth="1"/>
    <col min="36" max="36" width="11.42578125" customWidth="1"/>
    <col min="37" max="16384" width="11.42578125" hidden="1"/>
  </cols>
  <sheetData>
    <row r="1" spans="1:36" ht="15.75" thickBot="1" x14ac:dyDescent="0.3">
      <c r="A1" s="135" t="s">
        <v>18</v>
      </c>
      <c r="B1" s="133" t="s">
        <v>15</v>
      </c>
      <c r="C1" s="131" t="s">
        <v>22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3"/>
      <c r="O1" s="59"/>
      <c r="P1" s="59"/>
      <c r="Q1" s="59"/>
      <c r="R1" s="59"/>
      <c r="S1" s="59"/>
      <c r="T1" s="59"/>
      <c r="U1" s="59"/>
      <c r="V1" s="142" t="s">
        <v>25</v>
      </c>
      <c r="W1" s="133" t="s">
        <v>15</v>
      </c>
      <c r="X1" s="131" t="s">
        <v>22</v>
      </c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3"/>
      <c r="AJ1" s="59"/>
    </row>
    <row r="2" spans="1:36" ht="15.75" thickBot="1" x14ac:dyDescent="0.3">
      <c r="A2" s="136"/>
      <c r="B2" s="134"/>
      <c r="C2" s="60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>
        <v>11</v>
      </c>
      <c r="N2" s="62">
        <v>12</v>
      </c>
      <c r="O2" s="59"/>
      <c r="P2" s="59"/>
      <c r="Q2" s="59"/>
      <c r="R2" s="108" t="s">
        <v>15</v>
      </c>
      <c r="S2" s="109" t="s">
        <v>17</v>
      </c>
      <c r="T2" s="110" t="s">
        <v>58</v>
      </c>
      <c r="U2" s="59"/>
      <c r="V2" s="143"/>
      <c r="W2" s="134"/>
      <c r="X2" s="60">
        <v>1</v>
      </c>
      <c r="Y2" s="61">
        <v>2</v>
      </c>
      <c r="Z2" s="61">
        <v>3</v>
      </c>
      <c r="AA2" s="61">
        <v>4</v>
      </c>
      <c r="AB2" s="61">
        <v>5</v>
      </c>
      <c r="AC2" s="61">
        <v>6</v>
      </c>
      <c r="AD2" s="61">
        <v>7</v>
      </c>
      <c r="AE2" s="61">
        <v>8</v>
      </c>
      <c r="AF2" s="61">
        <v>9</v>
      </c>
      <c r="AG2" s="61">
        <v>10</v>
      </c>
      <c r="AH2" s="61">
        <v>11</v>
      </c>
      <c r="AI2" s="62">
        <v>12</v>
      </c>
      <c r="AJ2" s="59"/>
    </row>
    <row r="3" spans="1:36" x14ac:dyDescent="0.25">
      <c r="A3" s="127" t="s">
        <v>19</v>
      </c>
      <c r="B3" s="64" t="s">
        <v>4</v>
      </c>
      <c r="C3" s="55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59"/>
      <c r="P3" s="65" t="s">
        <v>23</v>
      </c>
      <c r="Q3" s="59"/>
      <c r="R3" s="105" t="s">
        <v>4</v>
      </c>
      <c r="S3" s="106">
        <v>4620000</v>
      </c>
      <c r="T3" s="107">
        <v>0.1</v>
      </c>
      <c r="U3" s="59"/>
      <c r="V3" s="130" t="s">
        <v>19</v>
      </c>
      <c r="W3" s="69" t="s">
        <v>4</v>
      </c>
      <c r="X3" s="70">
        <v>162</v>
      </c>
      <c r="Y3" s="71">
        <v>279</v>
      </c>
      <c r="Z3" s="71">
        <v>442</v>
      </c>
      <c r="AA3" s="71">
        <v>368</v>
      </c>
      <c r="AB3" s="71">
        <v>251</v>
      </c>
      <c r="AC3" s="71">
        <v>388</v>
      </c>
      <c r="AD3" s="71">
        <v>121</v>
      </c>
      <c r="AE3" s="71">
        <v>369</v>
      </c>
      <c r="AF3" s="71">
        <v>265</v>
      </c>
      <c r="AG3" s="71">
        <v>180</v>
      </c>
      <c r="AH3" s="71">
        <v>135</v>
      </c>
      <c r="AI3" s="72">
        <v>162</v>
      </c>
      <c r="AJ3" s="59"/>
    </row>
    <row r="4" spans="1:36" ht="15.75" thickBot="1" x14ac:dyDescent="0.3">
      <c r="A4" s="128"/>
      <c r="B4" s="73" t="s">
        <v>3</v>
      </c>
      <c r="C4" s="56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9"/>
      <c r="P4" s="24">
        <f>S3*O21+S4*O22+S5*O23+S6*O24+S7*O25</f>
        <v>0</v>
      </c>
      <c r="Q4" s="59"/>
      <c r="R4" s="100" t="s">
        <v>3</v>
      </c>
      <c r="S4" s="67">
        <v>5062500</v>
      </c>
      <c r="T4" s="101">
        <v>0.11</v>
      </c>
      <c r="U4" s="59"/>
      <c r="V4" s="128"/>
      <c r="W4" s="73" t="s">
        <v>3</v>
      </c>
      <c r="X4" s="74">
        <v>25</v>
      </c>
      <c r="Y4" s="75">
        <v>18</v>
      </c>
      <c r="Z4" s="75">
        <v>25</v>
      </c>
      <c r="AA4" s="75">
        <v>40</v>
      </c>
      <c r="AB4" s="75">
        <v>43</v>
      </c>
      <c r="AC4" s="75">
        <v>37</v>
      </c>
      <c r="AD4" s="75">
        <v>40</v>
      </c>
      <c r="AE4" s="75">
        <v>1</v>
      </c>
      <c r="AF4" s="75">
        <v>47</v>
      </c>
      <c r="AG4" s="75">
        <v>20</v>
      </c>
      <c r="AH4" s="75">
        <v>20</v>
      </c>
      <c r="AI4" s="76">
        <v>38</v>
      </c>
      <c r="AJ4" s="59"/>
    </row>
    <row r="5" spans="1:36" x14ac:dyDescent="0.25">
      <c r="A5" s="128"/>
      <c r="B5" s="73" t="s">
        <v>0</v>
      </c>
      <c r="C5" s="56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59"/>
      <c r="P5" s="59"/>
      <c r="Q5" s="59"/>
      <c r="R5" s="100" t="s">
        <v>0</v>
      </c>
      <c r="S5" s="67">
        <v>2117500</v>
      </c>
      <c r="T5" s="101">
        <v>0.9</v>
      </c>
      <c r="U5" s="59"/>
      <c r="V5" s="128"/>
      <c r="W5" s="73" t="s">
        <v>0</v>
      </c>
      <c r="X5" s="74">
        <v>927</v>
      </c>
      <c r="Y5" s="75">
        <v>632</v>
      </c>
      <c r="Z5" s="75">
        <v>984</v>
      </c>
      <c r="AA5" s="75">
        <v>611</v>
      </c>
      <c r="AB5" s="75">
        <v>562</v>
      </c>
      <c r="AC5" s="75">
        <v>756</v>
      </c>
      <c r="AD5" s="75">
        <v>712</v>
      </c>
      <c r="AE5" s="75">
        <v>564</v>
      </c>
      <c r="AF5" s="75">
        <v>790</v>
      </c>
      <c r="AG5" s="75">
        <v>530</v>
      </c>
      <c r="AH5" s="75">
        <v>563</v>
      </c>
      <c r="AI5" s="76">
        <v>898</v>
      </c>
      <c r="AJ5" s="59"/>
    </row>
    <row r="6" spans="1:36" x14ac:dyDescent="0.25">
      <c r="A6" s="128"/>
      <c r="B6" s="73" t="s">
        <v>1</v>
      </c>
      <c r="C6" s="56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9"/>
      <c r="P6" s="59"/>
      <c r="Q6" s="59"/>
      <c r="R6" s="100" t="s">
        <v>1</v>
      </c>
      <c r="S6" s="67">
        <v>3840000</v>
      </c>
      <c r="T6" s="101">
        <v>0.11</v>
      </c>
      <c r="U6" s="59"/>
      <c r="V6" s="128"/>
      <c r="W6" s="73" t="s">
        <v>1</v>
      </c>
      <c r="X6" s="74">
        <v>541</v>
      </c>
      <c r="Y6" s="75">
        <v>474</v>
      </c>
      <c r="Z6" s="75">
        <v>507</v>
      </c>
      <c r="AA6" s="75">
        <v>359</v>
      </c>
      <c r="AB6" s="75">
        <v>355</v>
      </c>
      <c r="AC6" s="75">
        <v>383</v>
      </c>
      <c r="AD6" s="75">
        <v>365</v>
      </c>
      <c r="AE6" s="75">
        <v>565</v>
      </c>
      <c r="AF6" s="75">
        <v>559</v>
      </c>
      <c r="AG6" s="75">
        <v>510</v>
      </c>
      <c r="AH6" s="75">
        <v>511</v>
      </c>
      <c r="AI6" s="76">
        <v>457</v>
      </c>
      <c r="AJ6" s="59"/>
    </row>
    <row r="7" spans="1:36" ht="15.75" thickBot="1" x14ac:dyDescent="0.3">
      <c r="A7" s="129"/>
      <c r="B7" s="77" t="s">
        <v>2</v>
      </c>
      <c r="C7" s="5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59"/>
      <c r="P7" s="59"/>
      <c r="Q7" s="59"/>
      <c r="R7" s="102" t="s">
        <v>2</v>
      </c>
      <c r="S7" s="103">
        <v>4907500</v>
      </c>
      <c r="T7" s="104">
        <v>0.12</v>
      </c>
      <c r="U7" s="59"/>
      <c r="V7" s="128"/>
      <c r="W7" s="73" t="s">
        <v>2</v>
      </c>
      <c r="X7" s="74">
        <v>36</v>
      </c>
      <c r="Y7" s="75">
        <v>35</v>
      </c>
      <c r="Z7" s="75">
        <v>37</v>
      </c>
      <c r="AA7" s="75">
        <v>46</v>
      </c>
      <c r="AB7" s="75">
        <v>57</v>
      </c>
      <c r="AC7" s="75">
        <v>30</v>
      </c>
      <c r="AD7" s="75">
        <v>45</v>
      </c>
      <c r="AE7" s="75">
        <v>57</v>
      </c>
      <c r="AF7" s="75">
        <v>42</v>
      </c>
      <c r="AG7" s="75">
        <v>58</v>
      </c>
      <c r="AH7" s="75">
        <v>47</v>
      </c>
      <c r="AI7" s="76">
        <v>38</v>
      </c>
      <c r="AJ7" s="59"/>
    </row>
    <row r="8" spans="1:36" x14ac:dyDescent="0.25">
      <c r="A8" s="127" t="s">
        <v>20</v>
      </c>
      <c r="B8" s="64" t="s">
        <v>4</v>
      </c>
      <c r="C8" s="55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59"/>
      <c r="P8" s="59"/>
      <c r="Q8" s="59"/>
      <c r="R8" s="59"/>
      <c r="S8" s="59"/>
      <c r="T8" s="59"/>
      <c r="U8" s="59"/>
      <c r="V8" s="128" t="s">
        <v>20</v>
      </c>
      <c r="W8" s="73" t="s">
        <v>4</v>
      </c>
      <c r="X8" s="74">
        <v>95</v>
      </c>
      <c r="Y8" s="75">
        <v>108</v>
      </c>
      <c r="Z8" s="75">
        <v>104</v>
      </c>
      <c r="AA8" s="75">
        <v>57</v>
      </c>
      <c r="AB8" s="75">
        <v>109</v>
      </c>
      <c r="AC8" s="75">
        <v>69</v>
      </c>
      <c r="AD8" s="75">
        <v>149</v>
      </c>
      <c r="AE8" s="75">
        <v>145</v>
      </c>
      <c r="AF8" s="75">
        <v>90</v>
      </c>
      <c r="AG8" s="75">
        <v>99</v>
      </c>
      <c r="AH8" s="75">
        <v>141</v>
      </c>
      <c r="AI8" s="76">
        <v>65</v>
      </c>
      <c r="AJ8" s="59"/>
    </row>
    <row r="9" spans="1:36" ht="15.75" thickBot="1" x14ac:dyDescent="0.3">
      <c r="A9" s="128"/>
      <c r="B9" s="73" t="s">
        <v>3</v>
      </c>
      <c r="C9" s="56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59"/>
      <c r="P9" s="59"/>
      <c r="Q9" s="59"/>
      <c r="R9" s="59"/>
      <c r="S9" s="59"/>
      <c r="T9" s="59"/>
      <c r="U9" s="59"/>
      <c r="V9" s="128"/>
      <c r="W9" s="73" t="s">
        <v>3</v>
      </c>
      <c r="X9" s="74">
        <v>36</v>
      </c>
      <c r="Y9" s="75">
        <v>24</v>
      </c>
      <c r="Z9" s="75">
        <v>2</v>
      </c>
      <c r="AA9" s="75">
        <v>21</v>
      </c>
      <c r="AB9" s="75">
        <v>36</v>
      </c>
      <c r="AC9" s="75">
        <v>13</v>
      </c>
      <c r="AD9" s="75">
        <v>34</v>
      </c>
      <c r="AE9" s="75">
        <v>1</v>
      </c>
      <c r="AF9" s="75">
        <v>35</v>
      </c>
      <c r="AG9" s="75">
        <v>24</v>
      </c>
      <c r="AH9" s="75">
        <v>30</v>
      </c>
      <c r="AI9" s="76">
        <v>20</v>
      </c>
      <c r="AJ9" s="59"/>
    </row>
    <row r="10" spans="1:36" x14ac:dyDescent="0.25">
      <c r="A10" s="128"/>
      <c r="B10" s="73" t="s">
        <v>0</v>
      </c>
      <c r="C10" s="56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59"/>
      <c r="P10" s="22"/>
      <c r="Q10" s="116" t="s">
        <v>27</v>
      </c>
      <c r="R10" s="116"/>
      <c r="S10" s="117"/>
      <c r="T10" s="59"/>
      <c r="U10" s="59"/>
      <c r="V10" s="128"/>
      <c r="W10" s="73" t="s">
        <v>0</v>
      </c>
      <c r="X10" s="74">
        <v>500</v>
      </c>
      <c r="Y10" s="75">
        <v>829</v>
      </c>
      <c r="Z10" s="75">
        <v>736</v>
      </c>
      <c r="AA10" s="75">
        <v>984</v>
      </c>
      <c r="AB10" s="75">
        <v>1000</v>
      </c>
      <c r="AC10" s="75">
        <v>912</v>
      </c>
      <c r="AD10" s="75">
        <v>546</v>
      </c>
      <c r="AE10" s="75">
        <v>534</v>
      </c>
      <c r="AF10" s="75">
        <v>745</v>
      </c>
      <c r="AG10" s="75">
        <v>885</v>
      </c>
      <c r="AH10" s="75">
        <v>955</v>
      </c>
      <c r="AI10" s="76">
        <v>525</v>
      </c>
      <c r="AJ10" s="59"/>
    </row>
    <row r="11" spans="1:36" ht="15.75" thickBot="1" x14ac:dyDescent="0.3">
      <c r="A11" s="128"/>
      <c r="B11" s="73" t="s">
        <v>1</v>
      </c>
      <c r="C11" s="56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59"/>
      <c r="P11" s="23"/>
      <c r="Q11" s="118" t="s">
        <v>28</v>
      </c>
      <c r="R11" s="118"/>
      <c r="S11" s="119"/>
      <c r="T11" s="59"/>
      <c r="U11" s="59"/>
      <c r="V11" s="128"/>
      <c r="W11" s="73" t="s">
        <v>1</v>
      </c>
      <c r="X11" s="74">
        <v>200</v>
      </c>
      <c r="Y11" s="75">
        <v>411</v>
      </c>
      <c r="Z11" s="75">
        <v>502</v>
      </c>
      <c r="AA11" s="75">
        <v>455</v>
      </c>
      <c r="AB11" s="75">
        <v>500</v>
      </c>
      <c r="AC11" s="75">
        <v>352</v>
      </c>
      <c r="AD11" s="75">
        <v>535</v>
      </c>
      <c r="AE11" s="75">
        <v>473</v>
      </c>
      <c r="AF11" s="75">
        <v>338</v>
      </c>
      <c r="AG11" s="75">
        <v>546</v>
      </c>
      <c r="AH11" s="75">
        <v>481</v>
      </c>
      <c r="AI11" s="76">
        <v>302</v>
      </c>
      <c r="AJ11" s="59"/>
    </row>
    <row r="12" spans="1:36" ht="15.75" thickBot="1" x14ac:dyDescent="0.3">
      <c r="A12" s="129"/>
      <c r="B12" s="77" t="s">
        <v>2</v>
      </c>
      <c r="C12" s="5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59"/>
      <c r="P12" s="59"/>
      <c r="Q12" s="59"/>
      <c r="R12" s="59"/>
      <c r="S12" s="59"/>
      <c r="T12" s="59"/>
      <c r="U12" s="59"/>
      <c r="V12" s="128"/>
      <c r="W12" s="73" t="s">
        <v>2</v>
      </c>
      <c r="X12" s="74">
        <v>114</v>
      </c>
      <c r="Y12" s="75">
        <v>119</v>
      </c>
      <c r="Z12" s="75">
        <v>69</v>
      </c>
      <c r="AA12" s="75">
        <v>70</v>
      </c>
      <c r="AB12" s="75">
        <v>97</v>
      </c>
      <c r="AC12" s="75">
        <v>85</v>
      </c>
      <c r="AD12" s="75">
        <v>88</v>
      </c>
      <c r="AE12" s="75">
        <v>102</v>
      </c>
      <c r="AF12" s="75">
        <v>71</v>
      </c>
      <c r="AG12" s="75">
        <v>79</v>
      </c>
      <c r="AH12" s="75">
        <v>63</v>
      </c>
      <c r="AI12" s="76">
        <v>70</v>
      </c>
      <c r="AJ12" s="59"/>
    </row>
    <row r="13" spans="1:36" x14ac:dyDescent="0.25">
      <c r="A13" s="130" t="s">
        <v>21</v>
      </c>
      <c r="B13" s="69" t="s">
        <v>4</v>
      </c>
      <c r="C13" s="58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59"/>
      <c r="P13" s="59"/>
      <c r="Q13" s="59"/>
      <c r="R13" s="59"/>
      <c r="S13" s="59"/>
      <c r="T13" s="59"/>
      <c r="U13" s="59"/>
      <c r="V13" s="128" t="s">
        <v>21</v>
      </c>
      <c r="W13" s="73" t="s">
        <v>4</v>
      </c>
      <c r="X13" s="74">
        <v>206</v>
      </c>
      <c r="Y13" s="75">
        <v>210</v>
      </c>
      <c r="Z13" s="75">
        <v>216</v>
      </c>
      <c r="AA13" s="75">
        <v>239</v>
      </c>
      <c r="AB13" s="75">
        <v>217</v>
      </c>
      <c r="AC13" s="75">
        <v>234</v>
      </c>
      <c r="AD13" s="75">
        <v>235</v>
      </c>
      <c r="AE13" s="75">
        <v>215</v>
      </c>
      <c r="AF13" s="75">
        <v>232</v>
      </c>
      <c r="AG13" s="75">
        <v>229</v>
      </c>
      <c r="AH13" s="75">
        <v>247</v>
      </c>
      <c r="AI13" s="76">
        <v>245</v>
      </c>
      <c r="AJ13" s="59"/>
    </row>
    <row r="14" spans="1:36" x14ac:dyDescent="0.25">
      <c r="A14" s="128"/>
      <c r="B14" s="73" t="s">
        <v>3</v>
      </c>
      <c r="C14" s="56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59"/>
      <c r="P14" s="59"/>
      <c r="Q14" s="59"/>
      <c r="R14" s="59"/>
      <c r="S14" s="59"/>
      <c r="T14" s="59"/>
      <c r="U14" s="59"/>
      <c r="V14" s="128"/>
      <c r="W14" s="73" t="s">
        <v>3</v>
      </c>
      <c r="X14" s="74">
        <v>13</v>
      </c>
      <c r="Y14" s="75">
        <v>21</v>
      </c>
      <c r="Z14" s="75">
        <v>26</v>
      </c>
      <c r="AA14" s="75">
        <v>1</v>
      </c>
      <c r="AB14" s="75">
        <v>8</v>
      </c>
      <c r="AC14" s="75">
        <v>19</v>
      </c>
      <c r="AD14" s="75">
        <v>16</v>
      </c>
      <c r="AE14" s="75">
        <v>16</v>
      </c>
      <c r="AF14" s="75">
        <v>40</v>
      </c>
      <c r="AG14" s="75">
        <v>28</v>
      </c>
      <c r="AH14" s="75">
        <v>11</v>
      </c>
      <c r="AI14" s="76">
        <v>38</v>
      </c>
      <c r="AJ14" s="59"/>
    </row>
    <row r="15" spans="1:36" x14ac:dyDescent="0.25">
      <c r="A15" s="128"/>
      <c r="B15" s="73" t="s">
        <v>0</v>
      </c>
      <c r="C15" s="56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59"/>
      <c r="P15" s="59"/>
      <c r="Q15" s="59"/>
      <c r="R15" s="59"/>
      <c r="S15" s="59"/>
      <c r="T15" s="59"/>
      <c r="U15" s="59"/>
      <c r="V15" s="128"/>
      <c r="W15" s="73" t="s">
        <v>0</v>
      </c>
      <c r="X15" s="74">
        <v>879</v>
      </c>
      <c r="Y15" s="75">
        <v>529</v>
      </c>
      <c r="Z15" s="75">
        <v>732</v>
      </c>
      <c r="AA15" s="75">
        <v>607</v>
      </c>
      <c r="AB15" s="75">
        <v>991</v>
      </c>
      <c r="AC15" s="75">
        <v>709</v>
      </c>
      <c r="AD15" s="75">
        <v>836</v>
      </c>
      <c r="AE15" s="75">
        <v>900</v>
      </c>
      <c r="AF15" s="75">
        <v>798</v>
      </c>
      <c r="AG15" s="75">
        <v>965</v>
      </c>
      <c r="AH15" s="75">
        <v>539</v>
      </c>
      <c r="AI15" s="76">
        <v>733</v>
      </c>
      <c r="AJ15" s="59"/>
    </row>
    <row r="16" spans="1:36" x14ac:dyDescent="0.25">
      <c r="A16" s="128"/>
      <c r="B16" s="73" t="s">
        <v>1</v>
      </c>
      <c r="C16" s="56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59"/>
      <c r="P16" s="59"/>
      <c r="Q16" s="59"/>
      <c r="R16" s="59"/>
      <c r="S16" s="59"/>
      <c r="T16" s="59"/>
      <c r="U16" s="59"/>
      <c r="V16" s="128"/>
      <c r="W16" s="73" t="s">
        <v>1</v>
      </c>
      <c r="X16" s="74">
        <v>318</v>
      </c>
      <c r="Y16" s="75">
        <v>230</v>
      </c>
      <c r="Z16" s="75">
        <v>278</v>
      </c>
      <c r="AA16" s="75">
        <v>292</v>
      </c>
      <c r="AB16" s="75">
        <v>356</v>
      </c>
      <c r="AC16" s="75">
        <v>322</v>
      </c>
      <c r="AD16" s="75">
        <v>320</v>
      </c>
      <c r="AE16" s="75">
        <v>277</v>
      </c>
      <c r="AF16" s="75">
        <v>259</v>
      </c>
      <c r="AG16" s="75">
        <v>293</v>
      </c>
      <c r="AH16" s="75">
        <v>218</v>
      </c>
      <c r="AI16" s="76">
        <v>286</v>
      </c>
      <c r="AJ16" s="59"/>
    </row>
    <row r="17" spans="1:36" ht="15.75" thickBot="1" x14ac:dyDescent="0.3">
      <c r="A17" s="129"/>
      <c r="B17" s="77" t="s">
        <v>2</v>
      </c>
      <c r="C17" s="5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59"/>
      <c r="P17" s="59"/>
      <c r="Q17" s="59"/>
      <c r="R17" s="59"/>
      <c r="S17" s="59"/>
      <c r="T17" s="59"/>
      <c r="U17" s="59"/>
      <c r="V17" s="129"/>
      <c r="W17" s="77" t="s">
        <v>2</v>
      </c>
      <c r="X17" s="78">
        <v>15</v>
      </c>
      <c r="Y17" s="79">
        <v>13</v>
      </c>
      <c r="Z17" s="79">
        <v>47</v>
      </c>
      <c r="AA17" s="79">
        <v>42</v>
      </c>
      <c r="AB17" s="79">
        <v>47</v>
      </c>
      <c r="AC17" s="79">
        <v>13</v>
      </c>
      <c r="AD17" s="79">
        <v>95</v>
      </c>
      <c r="AE17" s="79">
        <v>52</v>
      </c>
      <c r="AF17" s="79">
        <v>68</v>
      </c>
      <c r="AG17" s="79">
        <v>78</v>
      </c>
      <c r="AH17" s="79">
        <v>40</v>
      </c>
      <c r="AI17" s="80">
        <v>94</v>
      </c>
      <c r="AJ17" s="59"/>
    </row>
    <row r="18" spans="1:36" ht="15.75" thickBot="1" x14ac:dyDescent="0.3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</row>
    <row r="19" spans="1:36" x14ac:dyDescent="0.25">
      <c r="A19" s="135" t="s">
        <v>25</v>
      </c>
      <c r="B19" s="137" t="s">
        <v>24</v>
      </c>
      <c r="C19" s="137" t="s">
        <v>22</v>
      </c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8"/>
      <c r="O19" s="139" t="s">
        <v>16</v>
      </c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</row>
    <row r="20" spans="1:36" ht="15.75" thickBot="1" x14ac:dyDescent="0.3">
      <c r="A20" s="136"/>
      <c r="B20" s="141"/>
      <c r="C20" s="81">
        <v>1</v>
      </c>
      <c r="D20" s="81">
        <v>2</v>
      </c>
      <c r="E20" s="81">
        <v>3</v>
      </c>
      <c r="F20" s="81">
        <v>4</v>
      </c>
      <c r="G20" s="81">
        <v>5</v>
      </c>
      <c r="H20" s="81">
        <v>6</v>
      </c>
      <c r="I20" s="81">
        <v>7</v>
      </c>
      <c r="J20" s="81">
        <v>8</v>
      </c>
      <c r="K20" s="81">
        <v>9</v>
      </c>
      <c r="L20" s="81">
        <v>10</v>
      </c>
      <c r="M20" s="81">
        <v>11</v>
      </c>
      <c r="N20" s="82">
        <v>12</v>
      </c>
      <c r="O20" s="140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</row>
    <row r="21" spans="1:36" x14ac:dyDescent="0.25">
      <c r="A21" s="130" t="s">
        <v>26</v>
      </c>
      <c r="B21" s="83" t="s">
        <v>4</v>
      </c>
      <c r="C21" s="15">
        <f>C3+C8+C13</f>
        <v>0</v>
      </c>
      <c r="D21" s="15">
        <f t="shared" ref="D21:N21" si="0">D3+D8+D13</f>
        <v>0</v>
      </c>
      <c r="E21" s="15">
        <f t="shared" si="0"/>
        <v>0</v>
      </c>
      <c r="F21" s="15">
        <f t="shared" si="0"/>
        <v>0</v>
      </c>
      <c r="G21" s="15">
        <f t="shared" si="0"/>
        <v>0</v>
      </c>
      <c r="H21" s="15">
        <f t="shared" si="0"/>
        <v>0</v>
      </c>
      <c r="I21" s="15">
        <f t="shared" si="0"/>
        <v>0</v>
      </c>
      <c r="J21" s="15">
        <f t="shared" si="0"/>
        <v>0</v>
      </c>
      <c r="K21" s="15">
        <f t="shared" si="0"/>
        <v>0</v>
      </c>
      <c r="L21" s="15">
        <f t="shared" si="0"/>
        <v>0</v>
      </c>
      <c r="M21" s="15">
        <f t="shared" si="0"/>
        <v>0</v>
      </c>
      <c r="N21" s="16">
        <f t="shared" si="0"/>
        <v>0</v>
      </c>
      <c r="O21" s="12">
        <f>SUM(C21:N21)</f>
        <v>0</v>
      </c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</row>
    <row r="22" spans="1:36" x14ac:dyDescent="0.25">
      <c r="A22" s="128"/>
      <c r="B22" s="84" t="s">
        <v>3</v>
      </c>
      <c r="C22" s="17">
        <f>C4+C9+C14</f>
        <v>0</v>
      </c>
      <c r="D22" s="17">
        <f t="shared" ref="D22:N22" si="1">D4+D9+D14</f>
        <v>0</v>
      </c>
      <c r="E22" s="17">
        <f t="shared" si="1"/>
        <v>0</v>
      </c>
      <c r="F22" s="17">
        <f t="shared" si="1"/>
        <v>0</v>
      </c>
      <c r="G22" s="17">
        <f t="shared" si="1"/>
        <v>0</v>
      </c>
      <c r="H22" s="17">
        <f t="shared" si="1"/>
        <v>0</v>
      </c>
      <c r="I22" s="17">
        <f t="shared" si="1"/>
        <v>0</v>
      </c>
      <c r="J22" s="17">
        <f t="shared" si="1"/>
        <v>0</v>
      </c>
      <c r="K22" s="17">
        <f t="shared" si="1"/>
        <v>0</v>
      </c>
      <c r="L22" s="17">
        <f t="shared" si="1"/>
        <v>0</v>
      </c>
      <c r="M22" s="17">
        <f t="shared" si="1"/>
        <v>0</v>
      </c>
      <c r="N22" s="18">
        <f t="shared" si="1"/>
        <v>0</v>
      </c>
      <c r="O22" s="13">
        <f>SUM(C22:N22)</f>
        <v>0</v>
      </c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</row>
    <row r="23" spans="1:36" x14ac:dyDescent="0.25">
      <c r="A23" s="128"/>
      <c r="B23" s="84" t="s">
        <v>0</v>
      </c>
      <c r="C23" s="17">
        <f>C5+C10+C15</f>
        <v>0</v>
      </c>
      <c r="D23" s="17">
        <f t="shared" ref="D23:N23" si="2">D5+D10+D15</f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>
        <f t="shared" si="2"/>
        <v>0</v>
      </c>
      <c r="I23" s="17">
        <f t="shared" si="2"/>
        <v>0</v>
      </c>
      <c r="J23" s="17">
        <f t="shared" si="2"/>
        <v>0</v>
      </c>
      <c r="K23" s="17">
        <f t="shared" si="2"/>
        <v>0</v>
      </c>
      <c r="L23" s="17">
        <f t="shared" si="2"/>
        <v>0</v>
      </c>
      <c r="M23" s="17">
        <f t="shared" si="2"/>
        <v>0</v>
      </c>
      <c r="N23" s="18">
        <f t="shared" si="2"/>
        <v>0</v>
      </c>
      <c r="O23" s="13">
        <f t="shared" ref="O23:O25" si="3">SUM(C23:N23)</f>
        <v>0</v>
      </c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</row>
    <row r="24" spans="1:36" x14ac:dyDescent="0.25">
      <c r="A24" s="128"/>
      <c r="B24" s="84" t="s">
        <v>1</v>
      </c>
      <c r="C24" s="17">
        <f>C6+C11+C16</f>
        <v>0</v>
      </c>
      <c r="D24" s="17">
        <f t="shared" ref="D24:N24" si="4">D6+D11+D16</f>
        <v>0</v>
      </c>
      <c r="E24" s="17">
        <f t="shared" si="4"/>
        <v>0</v>
      </c>
      <c r="F24" s="17">
        <f t="shared" si="4"/>
        <v>0</v>
      </c>
      <c r="G24" s="17">
        <f t="shared" si="4"/>
        <v>0</v>
      </c>
      <c r="H24" s="17">
        <f t="shared" si="4"/>
        <v>0</v>
      </c>
      <c r="I24" s="17">
        <f t="shared" si="4"/>
        <v>0</v>
      </c>
      <c r="J24" s="17">
        <f t="shared" si="4"/>
        <v>0</v>
      </c>
      <c r="K24" s="17">
        <f t="shared" si="4"/>
        <v>0</v>
      </c>
      <c r="L24" s="17">
        <f t="shared" si="4"/>
        <v>0</v>
      </c>
      <c r="M24" s="17">
        <f t="shared" si="4"/>
        <v>0</v>
      </c>
      <c r="N24" s="18">
        <f t="shared" si="4"/>
        <v>0</v>
      </c>
      <c r="O24" s="13">
        <f t="shared" si="3"/>
        <v>0</v>
      </c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</row>
    <row r="25" spans="1:36" ht="15.75" thickBot="1" x14ac:dyDescent="0.3">
      <c r="A25" s="129"/>
      <c r="B25" s="85" t="s">
        <v>2</v>
      </c>
      <c r="C25" s="19">
        <f>C7+C12+C17</f>
        <v>0</v>
      </c>
      <c r="D25" s="19">
        <f t="shared" ref="D25:N25" si="5">D7+D12+D17</f>
        <v>0</v>
      </c>
      <c r="E25" s="19">
        <f t="shared" si="5"/>
        <v>0</v>
      </c>
      <c r="F25" s="19">
        <f t="shared" si="5"/>
        <v>0</v>
      </c>
      <c r="G25" s="19">
        <f t="shared" si="5"/>
        <v>0</v>
      </c>
      <c r="H25" s="19">
        <f t="shared" si="5"/>
        <v>0</v>
      </c>
      <c r="I25" s="19">
        <f t="shared" si="5"/>
        <v>0</v>
      </c>
      <c r="J25" s="19">
        <f t="shared" si="5"/>
        <v>0</v>
      </c>
      <c r="K25" s="19">
        <f t="shared" si="5"/>
        <v>0</v>
      </c>
      <c r="L25" s="19">
        <f t="shared" si="5"/>
        <v>0</v>
      </c>
      <c r="M25" s="19">
        <f t="shared" si="5"/>
        <v>0</v>
      </c>
      <c r="N25" s="20">
        <f t="shared" si="5"/>
        <v>0</v>
      </c>
      <c r="O25" s="14">
        <f t="shared" si="3"/>
        <v>0</v>
      </c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</row>
    <row r="26" spans="1:36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</row>
    <row r="27" spans="1:36" x14ac:dyDescent="0.25">
      <c r="A27" s="59"/>
      <c r="B27" s="59"/>
      <c r="C27" s="59"/>
      <c r="D27" s="59"/>
      <c r="E27" s="86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</row>
  </sheetData>
  <mergeCells count="19">
    <mergeCell ref="V3:V7"/>
    <mergeCell ref="V8:V12"/>
    <mergeCell ref="V13:V17"/>
    <mergeCell ref="X1:AI1"/>
    <mergeCell ref="W1:W2"/>
    <mergeCell ref="V1:V2"/>
    <mergeCell ref="O19:O20"/>
    <mergeCell ref="B19:B20"/>
    <mergeCell ref="A19:A20"/>
    <mergeCell ref="Q10:S10"/>
    <mergeCell ref="Q11:S11"/>
    <mergeCell ref="A3:A7"/>
    <mergeCell ref="A8:A12"/>
    <mergeCell ref="A13:A17"/>
    <mergeCell ref="A21:A25"/>
    <mergeCell ref="C1:N1"/>
    <mergeCell ref="B1:B2"/>
    <mergeCell ref="A1:A2"/>
    <mergeCell ref="C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Producción en plantas</vt:lpstr>
      <vt:lpstr>Bodegas</vt:lpstr>
      <vt:lpstr>Abastecimiento Puntos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Reyes Rueda</dc:creator>
  <cp:lastModifiedBy>Yenny Alexandra</cp:lastModifiedBy>
  <dcterms:created xsi:type="dcterms:W3CDTF">2018-02-10T22:46:46Z</dcterms:created>
  <dcterms:modified xsi:type="dcterms:W3CDTF">2018-02-17T22:10:26Z</dcterms:modified>
</cp:coreProperties>
</file>