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197BDAF7-8054-4FEA-B89A-08D2952D49D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Vendite Supermercati Acme 2017 " sheetId="1" r:id="rId1"/>
    <sheet name="Città" sheetId="2" r:id="rId2"/>
    <sheet name="Grafico vendite Mensile" sheetId="5" r:id="rId3"/>
  </sheets>
  <definedNames>
    <definedName name="Z_2EF5E42D_39B3_4429_BB4F_296E104D97CA_.wvu.FilterData" localSheetId="0" hidden="1">'Vendite Supermercati Acme 2017 '!$C$1:$C$1000</definedName>
    <definedName name="Z_8943F1A8_AA97_4EBA_A378_CDEAA2CFA3F2_.wvu.FilterData" localSheetId="0" hidden="1">'Vendite Supermercati Acme 2017 '!$A$1:$E$27</definedName>
  </definedNames>
  <calcPr calcId="191029"/>
  <customWorkbookViews>
    <customWorkbookView name="Roma" guid="{8943F1A8-AA97-4EBA-A378-CDEAA2CFA3F2}" maximized="1" windowWidth="0" windowHeight="0" activeSheetId="0"/>
    <customWorkbookView name="Gennaio" guid="{2EF5E42D-39B3-4429-BB4F-296E104D97CA}" maximized="1" windowWidth="0" windowHeight="0" activeSheetId="0"/>
  </customWorkbookViews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J16" i="1"/>
  <c r="J15" i="1"/>
  <c r="J14" i="1"/>
  <c r="J13" i="1"/>
  <c r="J12" i="1"/>
  <c r="J11" i="1"/>
  <c r="J10" i="1"/>
  <c r="J7" i="1"/>
  <c r="J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<sst xmlns="http://schemas.openxmlformats.org/spreadsheetml/2006/main" count="146" uniqueCount="63">
  <si>
    <t># Scontrino</t>
  </si>
  <si>
    <t>Provincia</t>
  </si>
  <si>
    <t>Mese</t>
  </si>
  <si>
    <t>Importo Scontrino</t>
  </si>
  <si>
    <t>Reparto</t>
  </si>
  <si>
    <t>Città</t>
  </si>
  <si>
    <t>Domanda</t>
  </si>
  <si>
    <t>Risposta</t>
  </si>
  <si>
    <t>Roma</t>
  </si>
  <si>
    <t>gennaio</t>
  </si>
  <si>
    <t>Pasta</t>
  </si>
  <si>
    <t>Come si chiama questo foglio?</t>
  </si>
  <si>
    <t>Bevande</t>
  </si>
  <si>
    <t>Qual è una qualunque colonna non vuota in questo foglio?</t>
  </si>
  <si>
    <t>Qual è una qualunque riga non vuota in questo foglio?</t>
  </si>
  <si>
    <t>febbraio</t>
  </si>
  <si>
    <t>Ortofrutticolo</t>
  </si>
  <si>
    <t>Qual è una qualunque cella non vuota in questo foglio?</t>
  </si>
  <si>
    <t>Rieti</t>
  </si>
  <si>
    <t>Macelleria</t>
  </si>
  <si>
    <t>Qual è il totale degli importi delle vendite per il 2017? (usate una funzione per stabilirlo)</t>
  </si>
  <si>
    <t>marzo</t>
  </si>
  <si>
    <t>Forno</t>
  </si>
  <si>
    <t>Qual è il totale degli importi delle vendite per il mese di giugno? (anche qui usate una funzione)</t>
  </si>
  <si>
    <t>Ordinate le righe in ordine dall’importo più alto al più basso. Qual è la provincia alla riga 15?</t>
  </si>
  <si>
    <t>aprile</t>
  </si>
  <si>
    <t>Usate la formattazione condizionale ed evidenziate tutti i valori maggiori di 100 nella colonna degli importi.</t>
  </si>
  <si>
    <t>Quanti sono i valori evidenziati?</t>
  </si>
  <si>
    <t>Quante vendite sono state fatte a Latina? (numero delle vendite) (usate una funzione)</t>
  </si>
  <si>
    <t>Quante vendite sono state fatte a Roma ad aprile? (numero delle vendite) (usate una formula simile ma un po’ più complessa)</t>
  </si>
  <si>
    <t>Quanta pasta (somma dell'importo) è stata venduta a gennaio?</t>
  </si>
  <si>
    <t>Qual è l'importo medio di uno scontrino? (usate una funzione per calcolarlo)</t>
  </si>
  <si>
    <t>maggio</t>
  </si>
  <si>
    <t>Qual è l'importo medio di uno scontrino se consideriamo soltanto gli scontrini maggiori di €20? (potete arrotondare il risultato a due cifre decimali)</t>
  </si>
  <si>
    <t>Qual è l'importo medio di uno scontrino se consideriamo soltanto gli scontrini minori di €106? (potete arrotondare il risultato a due cifre decimali)</t>
  </si>
  <si>
    <t>giugno</t>
  </si>
  <si>
    <t>Frigo</t>
  </si>
  <si>
    <t>Come vedrete, la colonna Città è vuota. Abbiamo però aggiunto i dati relativi alle città nel secondo foglio. Usate una funzione per popolare la colonna Città con i dati provenienti dal secondo foglio.</t>
  </si>
  <si>
    <t>Latina</t>
  </si>
  <si>
    <t>Aggiungete una colonna a destra di Città e chiamatela Importo. Aggiungete poi una funzione che ci dia un risultato per ogni riga così che ogni importo maggiore di €63,91 ci restituisca il valore “Alto”, e ciascun importo minore di questa cifra ci restituisca il valore “Basso”.</t>
  </si>
  <si>
    <t>Create una Tabella Pivot ed aggiungetela in un terzo foglio. Aggiungete i mesi nelle righe, i reparti nelle colonne e l’importo scontrino nei valori. Qual è il reparto che ha avuto più vendite? (lasciate la tabella qui così saremo in grado di vederla)</t>
  </si>
  <si>
    <t>luglio</t>
  </si>
  <si>
    <t>Inserite un grafico (quello che ritenete più adatto) per visualizzare le vendite su base mensile (lasciatelo in uno dei fogli così potremo vederlo)</t>
  </si>
  <si>
    <t>Viterbo</t>
  </si>
  <si>
    <t>agosto</t>
  </si>
  <si>
    <t>Cereali</t>
  </si>
  <si>
    <t>Guardando il grafico, sapete dire durante quale mese ci sono state più vendite?</t>
  </si>
  <si>
    <t>settembre</t>
  </si>
  <si>
    <t>Frosinone</t>
  </si>
  <si>
    <t>novembre</t>
  </si>
  <si>
    <t>dicembre</t>
  </si>
  <si>
    <t>Gaeta</t>
  </si>
  <si>
    <t>Tarquinia</t>
  </si>
  <si>
    <t>D</t>
  </si>
  <si>
    <t>D4</t>
  </si>
  <si>
    <t>Importo</t>
  </si>
  <si>
    <t>Etichette di riga</t>
  </si>
  <si>
    <t>Totale complessivo</t>
  </si>
  <si>
    <t>Etichette di colonna</t>
  </si>
  <si>
    <t>Somma di Importo Scontrino</t>
  </si>
  <si>
    <t>Aprile</t>
  </si>
  <si>
    <t xml:space="preserve">Vendite Supermercati Acme 2017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</si>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</sst>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4" fontId="2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5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0" fillId="3" borderId="7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2" xfId="0" pivotButton="1" applyFont="1" applyBorder="1" applyAlignment="1">
      <alignment horizontal="left"/>
    </xf>
    <xf numFmtId="0" fontId="0" fillId="0" borderId="3" xfId="0" pivotButton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NumberFormat="1" applyFont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right"/>
    </xf>
    <xf numFmtId="0" fontId="0" fillId="0" borderId="8" xfId="0" pivotButton="1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 applyAlignment="1">
      <alignment horizontal="center"/>
    </xf>
    <xf numFmtId="0" fontId="0" fillId="0" borderId="9" xfId="0" applyNumberFormat="1" applyFont="1" applyBorder="1" applyAlignment="1">
      <alignment horizontal="center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/>
    </dxf>
    <dxf>
      <alignment horizontal="right"/>
    </dxf>
    <dxf>
      <alignment horizontal="right"/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€-2]\ 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right"/>
    </dxf>
    <dxf>
      <alignment horizontal="right"/>
    </dxf>
    <dxf>
      <alignment horizontal="left"/>
    </dxf>
  </dxfs>
  <tableStyles count="0" defaultTableStyle="TableStyleMedium2" defaultPivotStyle="PivotStyleLight16"/>
  <colors>
    <mruColors>
      <color rgb="FFFFCC00"/>
      <color rgb="FFE2511E"/>
      <color rgb="FFFF3B3B"/>
      <color rgb="FFFF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Totale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6.4779827942262239E-2"/>
          <c:y val="9.3589831371413024E-2"/>
          <c:w val="0.91949644102429307"/>
          <c:h val="0.82522352232115048"/>
        </c:manualLayout>
      </c:layout>
      <c:barChart>
        <c:barDir val="col"/>
        <c:grouping val="clustered"/>
        <c:varyColors val="0"/>
        <c:ser>
          <c:idx val="0"/>
          <c:order val="0"/>
          <c:tx>
            <c:v>Totale</c:v>
          </c:tx>
          <c:spPr>
            <a:solidFill>
              <a:schemeClr val="accent1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2D050">
                      <a:shade val="30000"/>
                      <a:satMod val="115000"/>
                    </a:srgbClr>
                  </a:gs>
                  <a:gs pos="50000">
                    <a:srgbClr val="92D050">
                      <a:shade val="67500"/>
                      <a:satMod val="115000"/>
                    </a:srgbClr>
                  </a:gs>
                  <a:gs pos="100000">
                    <a:srgbClr val="92D05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470-4487-B7BE-E209F4FEE2BF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70-4487-B7BE-E209F4FEE2BF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470-4487-B7BE-E209F4FEE2BF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lin ang="270000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470-4487-B7BE-E209F4FEE2BF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470-4487-B7BE-E209F4FEE2BF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470-4487-B7BE-E209F4FEE2BF}"/>
              </c:ext>
            </c:extLst>
          </c:dPt>
          <c:dPt>
            <c:idx val="6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470-4487-B7BE-E209F4FEE2BF}"/>
              </c:ext>
            </c:extLst>
          </c:dPt>
          <c:dPt>
            <c:idx val="7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470-4487-B7BE-E209F4FEE2BF}"/>
              </c:ext>
            </c:extLst>
          </c:dPt>
          <c:dPt>
            <c:idx val="8"/>
            <c:invertIfNegative val="0"/>
            <c:bubble3D val="0"/>
            <c:spPr>
              <a:gradFill flip="none" rotWithShape="1">
                <a:gsLst>
                  <a:gs pos="0">
                    <a:srgbClr val="FFCC00">
                      <a:shade val="30000"/>
                      <a:satMod val="115000"/>
                    </a:srgbClr>
                  </a:gs>
                  <a:gs pos="50000">
                    <a:srgbClr val="FFCC00">
                      <a:shade val="67500"/>
                      <a:satMod val="115000"/>
                    </a:srgbClr>
                  </a:gs>
                  <a:gs pos="100000">
                    <a:srgbClr val="FFCC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470-4487-B7BE-E209F4FEE2BF}"/>
              </c:ext>
            </c:extLst>
          </c:dPt>
          <c:dPt>
            <c:idx val="9"/>
            <c:invertIfNegative val="0"/>
            <c:bubble3D val="0"/>
            <c:spPr>
              <a:gradFill flip="none" rotWithShape="1">
                <a:gsLst>
                  <a:gs pos="0">
                    <a:srgbClr val="FF0000">
                      <a:shade val="30000"/>
                      <a:satMod val="115000"/>
                    </a:srgbClr>
                  </a:gs>
                  <a:gs pos="50000">
                    <a:srgbClr val="FF0000">
                      <a:shade val="67500"/>
                      <a:satMod val="115000"/>
                    </a:srgbClr>
                  </a:gs>
                  <a:gs pos="100000">
                    <a:srgbClr val="FF0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470-4487-B7BE-E209F4FEE2BF}"/>
              </c:ext>
            </c:extLst>
          </c:dPt>
          <c:dPt>
            <c:idx val="10"/>
            <c:invertIfNegative val="0"/>
            <c:bubble3D val="0"/>
            <c:spPr>
              <a:gradFill flip="none" rotWithShape="1">
                <a:gsLst>
                  <a:gs pos="0">
                    <a:srgbClr val="FFC000">
                      <a:shade val="30000"/>
                      <a:satMod val="115000"/>
                    </a:srgbClr>
                  </a:gs>
                  <a:gs pos="50000">
                    <a:srgbClr val="FFC000">
                      <a:shade val="67500"/>
                      <a:satMod val="115000"/>
                    </a:srgbClr>
                  </a:gs>
                  <a:gs pos="100000">
                    <a:srgbClr val="FFC000">
                      <a:shade val="100000"/>
                      <a:satMod val="115000"/>
                    </a:srgbClr>
                  </a:gs>
                </a:gsLst>
                <a:lin ang="0" scaled="1"/>
                <a:tileRect/>
              </a:gra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470-4487-B7BE-E209F4FEE2BF}"/>
              </c:ext>
            </c:extLst>
          </c:dPt>
          <c:dLbls>
            <c:dLbl>
              <c:idx val="0"/>
              <c:layout>
                <c:manualLayout>
                  <c:x val="4.3097836614705304E-3"/>
                  <c:y val="1.15420450502791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9804586470486799E-2"/>
                      <c:h val="6.223085687838367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470-4487-B7BE-E209F4FEE2BF}"/>
                </c:ext>
              </c:extLst>
            </c:dLbl>
            <c:dLbl>
              <c:idx val="1"/>
              <c:layout>
                <c:manualLayout>
                  <c:x val="-2.1627466882941731E-3"/>
                  <c:y val="6.504725631695922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70-4487-B7BE-E209F4FEE2BF}"/>
                </c:ext>
              </c:extLst>
            </c:dLbl>
            <c:dLbl>
              <c:idx val="2"/>
              <c:layout>
                <c:manualLayout>
                  <c:x val="0"/>
                  <c:y val="4.86833287527221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70-4487-B7BE-E209F4FEE2BF}"/>
                </c:ext>
              </c:extLst>
            </c:dLbl>
            <c:dLbl>
              <c:idx val="3"/>
              <c:layout>
                <c:manualLayout>
                  <c:x val="1.0813733441470271E-3"/>
                  <c:y val="1.132055220395690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5C31008-0658-4F1D-8511-C63A20944FF3}" type="VALUE">
                      <a:rPr lang="en-US" sz="200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pPr>
                        <a:defRPr sz="1800">
                          <a:solidFill>
                            <a:schemeClr val="tx1">
                              <a:lumMod val="95000"/>
                              <a:lumOff val="5000"/>
                            </a:schemeClr>
                          </a:solidFill>
                        </a:defRPr>
                      </a:pPr>
                      <a:t>[VALUE]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608653386925671E-2"/>
                      <c:h val="5.7139585647564245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470-4487-B7BE-E209F4FEE2BF}"/>
                </c:ext>
              </c:extLst>
            </c:dLbl>
            <c:dLbl>
              <c:idx val="4"/>
              <c:layout>
                <c:manualLayout>
                  <c:x val="1.0813733441470668E-3"/>
                  <c:y val="9.77751114454334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70-4487-B7BE-E209F4FEE2BF}"/>
                </c:ext>
              </c:extLst>
            </c:dLbl>
            <c:dLbl>
              <c:idx val="5"/>
              <c:layout>
                <c:manualLayout>
                  <c:x val="0"/>
                  <c:y val="8.141118388119693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70-4487-B7BE-E209F4FEE2BF}"/>
                </c:ext>
              </c:extLst>
            </c:dLbl>
            <c:dLbl>
              <c:idx val="6"/>
              <c:layout>
                <c:manualLayout>
                  <c:x val="0"/>
                  <c:y val="8.1819637821185561E-3"/>
                </c:manualLayout>
              </c:layout>
              <c:tx>
                <c:rich>
                  <a:bodyPr/>
                  <a:lstStyle/>
                  <a:p>
                    <a:fld id="{5577BA74-471F-40B3-B753-487C21BA98E7}" type="VALUE">
                      <a:rPr lang="en-US" sz="2400"/>
                      <a:pPr/>
                      <a:t>[VALUE]</a:t>
                    </a:fld>
                    <a:endParaRPr lang="it-IT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A470-4487-B7BE-E209F4FEE2BF}"/>
                </c:ext>
              </c:extLst>
            </c:dLbl>
            <c:dLbl>
              <c:idx val="7"/>
              <c:layout>
                <c:manualLayout>
                  <c:x val="1.0813733441469874E-3"/>
                  <c:y val="8.141118388119573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470-4487-B7BE-E209F4FEE2BF}"/>
                </c:ext>
              </c:extLst>
            </c:dLbl>
            <c:dLbl>
              <c:idx val="8"/>
              <c:layout>
                <c:manualLayout>
                  <c:x val="0"/>
                  <c:y val="9.777511144543345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470-4487-B7BE-E209F4FEE2BF}"/>
                </c:ext>
              </c:extLst>
            </c:dLbl>
            <c:dLbl>
              <c:idx val="9"/>
              <c:layout>
                <c:manualLayout>
                  <c:x val="-1.5859959165221987E-16"/>
                  <c:y val="1.46843701169943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EE6C6CD-2780-46FD-A4B0-F68768637065}" type="VALUE">
                      <a:rPr lang="en-US" sz="2000"/>
                      <a:pPr>
                        <a:defRPr sz="1800">
                          <a:solidFill>
                            <a:schemeClr val="tx1">
                              <a:lumMod val="95000"/>
                              <a:lumOff val="5000"/>
                            </a:schemeClr>
                          </a:solidFill>
                        </a:defRPr>
                      </a:pPr>
                      <a:t>[VALUE]</a:t>
                    </a:fld>
                    <a:endParaRPr lang="it-IT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00375738056898E-2"/>
                      <c:h val="5.559423000708308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A470-4487-B7BE-E209F4FEE2BF}"/>
                </c:ext>
              </c:extLst>
            </c:dLbl>
            <c:dLbl>
              <c:idx val="10"/>
              <c:layout>
                <c:manualLayout>
                  <c:x val="2.1627466882939749E-3"/>
                  <c:y val="8.141118388119634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470-4487-B7BE-E209F4FEE2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gennaio</c:v>
              </c:pt>
              <c:pt idx="1">
                <c:v>febbraio</c:v>
              </c:pt>
              <c:pt idx="2">
                <c:v>marzo</c:v>
              </c:pt>
              <c:pt idx="3">
                <c:v>aprile</c:v>
              </c:pt>
              <c:pt idx="4">
                <c:v>maggio</c:v>
              </c:pt>
              <c:pt idx="5">
                <c:v>giugno</c:v>
              </c:pt>
              <c:pt idx="6">
                <c:v>luglio</c:v>
              </c:pt>
              <c:pt idx="7">
                <c:v>agosto</c:v>
              </c:pt>
              <c:pt idx="8">
                <c:v>settembre</c:v>
              </c:pt>
              <c:pt idx="9">
                <c:v>novembre</c:v>
              </c:pt>
              <c:pt idx="10">
                <c:v>dicembre</c:v>
              </c:pt>
            </c:strLit>
          </c:cat>
          <c:val>
            <c:numLit>
              <c:formatCode>General</c:formatCode>
              <c:ptCount val="11"/>
              <c:pt idx="0">
                <c:v>288.89</c:v>
              </c:pt>
              <c:pt idx="1">
                <c:v>84.62</c:v>
              </c:pt>
              <c:pt idx="2">
                <c:v>41.41</c:v>
              </c:pt>
              <c:pt idx="3">
                <c:v>327.25</c:v>
              </c:pt>
              <c:pt idx="4">
                <c:v>163.43</c:v>
              </c:pt>
              <c:pt idx="5">
                <c:v>179.76999999999998</c:v>
              </c:pt>
              <c:pt idx="6">
                <c:v>35.71</c:v>
              </c:pt>
              <c:pt idx="7">
                <c:v>168.2</c:v>
              </c:pt>
              <c:pt idx="8">
                <c:v>102.28</c:v>
              </c:pt>
              <c:pt idx="9">
                <c:v>66.98</c:v>
              </c:pt>
              <c:pt idx="10">
                <c:v>139.11000000000001</c:v>
              </c:pt>
            </c:numLit>
          </c:val>
          <c:extLst>
            <c:ext xmlns:c16="http://schemas.microsoft.com/office/drawing/2014/chart" uri="{C3380CC4-5D6E-409C-BE32-E72D297353CC}">
              <c16:uniqueId val="{00000001-81C4-4BDA-A652-A9F6775E4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8706896"/>
        <c:axId val="568708536"/>
      </c:barChart>
      <c:valAx>
        <c:axId val="5687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706896"/>
        <c:crosses val="autoZero"/>
        <c:crossBetween val="between"/>
      </c:valAx>
      <c:catAx>
        <c:axId val="56870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8708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1215390</xdr:colOff>
      <xdr:row>1</xdr:row>
      <xdr:rowOff>165732</xdr:rowOff>
    </xdr:from>
    <xdr:to>
      <xdr:col>18</xdr:col>
      <xdr:colOff>196215</xdr:colOff>
      <xdr:row>49</xdr:row>
      <xdr:rowOff>154305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2013765-9640-4803-9FE6-7D8815C3E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ha Fabbri" refreshedDate="44221.723020833335" createdVersion="6" refreshedVersion="6" minRefreshableVersion="3" recordCount="25" xr:uid="{DCC304F5-918F-4C8B-A207-F680E0F59BCD}">
  <cacheSource type="worksheet">
    <worksheetSource ref="A1:G26" sheet="Vendite Supermercati Acme 2017 "/>
  </cacheSource>
  <cacheFields count="7">
    <cacheField name="# Scontrino" numFmtId="0">
      <sharedItems containsSemiMixedTypes="0" containsString="0" containsNumber="1" containsInteger="1" minValue="1" maxValue="25"/>
    </cacheField>
    <cacheField name="Provincia" numFmtId="0">
      <sharedItems/>
    </cacheField>
    <cacheField name="Mese" numFmtId="0">
      <sharedItems count="11">
        <s v="gennaio"/>
        <s v="maggio"/>
        <s v="dicembre"/>
        <s v="agosto"/>
        <s v="aprile"/>
        <s v="settembre"/>
        <s v="giugno"/>
        <s v="novembre"/>
        <s v="febbraio"/>
        <s v="luglio"/>
        <s v="marzo"/>
      </sharedItems>
    </cacheField>
    <cacheField name="Importo Scontrino" numFmtId="164">
      <sharedItems containsSemiMixedTypes="0" containsString="0" containsNumber="1" minValue="2.64" maxValue="140.69999999999999"/>
    </cacheField>
    <cacheField name="Reparto" numFmtId="0">
      <sharedItems count="7">
        <s v="Pasta"/>
        <s v="Cereali"/>
        <s v="Frigo"/>
        <s v="Bevande"/>
        <s v="Ortofrutticolo"/>
        <s v="Macelleria"/>
        <s v="Forno"/>
      </sharedItems>
    </cacheField>
    <cacheField name="Città" numFmtId="0">
      <sharedItems/>
    </cacheField>
    <cacheField name="Impor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3"/>
    <s v="Roma"/>
    <x v="0"/>
    <n v="140.69999999999999"/>
    <x v="0"/>
    <s v="Roma"/>
    <s v="Alto"/>
  </r>
  <r>
    <n v="14"/>
    <s v="Roma"/>
    <x v="1"/>
    <n v="140.12"/>
    <x v="0"/>
    <s v="Roma"/>
    <s v="Alto"/>
  </r>
  <r>
    <n v="25"/>
    <s v="Frosinone"/>
    <x v="2"/>
    <n v="139.11000000000001"/>
    <x v="1"/>
    <s v="Frosinone"/>
    <s v="Alto"/>
  </r>
  <r>
    <n v="20"/>
    <s v="Viterbo"/>
    <x v="3"/>
    <n v="113.1"/>
    <x v="1"/>
    <s v="Tarquinia"/>
    <s v="Alto"/>
  </r>
  <r>
    <n v="1"/>
    <s v="Roma"/>
    <x v="0"/>
    <n v="110.15"/>
    <x v="0"/>
    <s v="Roma"/>
    <s v="Alto"/>
  </r>
  <r>
    <n v="10"/>
    <s v="Roma"/>
    <x v="4"/>
    <n v="108"/>
    <x v="0"/>
    <s v="Roma"/>
    <s v="Alto"/>
  </r>
  <r>
    <n v="23"/>
    <s v="Frosinone"/>
    <x v="5"/>
    <n v="99.64"/>
    <x v="1"/>
    <s v="Frosinone"/>
    <s v="Alto"/>
  </r>
  <r>
    <n v="16"/>
    <s v="Roma"/>
    <x v="6"/>
    <n v="92.48"/>
    <x v="2"/>
    <s v="Roma"/>
    <s v="Alto"/>
  </r>
  <r>
    <n v="12"/>
    <s v="Roma"/>
    <x v="4"/>
    <n v="92.42"/>
    <x v="3"/>
    <s v="Roma"/>
    <s v="Alto"/>
  </r>
  <r>
    <n v="24"/>
    <s v="Roma"/>
    <x v="7"/>
    <n v="66.98"/>
    <x v="4"/>
    <s v="Roma"/>
    <s v="Alto"/>
  </r>
  <r>
    <n v="21"/>
    <s v="Roma"/>
    <x v="3"/>
    <n v="55.1"/>
    <x v="5"/>
    <s v="Roma"/>
    <s v="Basso"/>
  </r>
  <r>
    <n v="11"/>
    <s v="Roma"/>
    <x v="4"/>
    <n v="53.1"/>
    <x v="6"/>
    <s v="Roma"/>
    <s v="Basso"/>
  </r>
  <r>
    <n v="5"/>
    <s v="Rieti"/>
    <x v="8"/>
    <n v="52.47"/>
    <x v="5"/>
    <s v="Rieti"/>
    <s v="Basso"/>
  </r>
  <r>
    <n v="18"/>
    <s v="Latina"/>
    <x v="6"/>
    <n v="52.16"/>
    <x v="0"/>
    <s v="Gaeta"/>
    <s v="Basso"/>
  </r>
  <r>
    <n v="9"/>
    <s v="Roma"/>
    <x v="4"/>
    <n v="47.7"/>
    <x v="4"/>
    <s v="Roma"/>
    <s v="Basso"/>
  </r>
  <r>
    <n v="2"/>
    <s v="Roma"/>
    <x v="0"/>
    <n v="38.04"/>
    <x v="3"/>
    <s v="Roma"/>
    <s v="Basso"/>
  </r>
  <r>
    <n v="19"/>
    <s v="Roma"/>
    <x v="9"/>
    <n v="35.71"/>
    <x v="6"/>
    <s v="Roma"/>
    <s v="Basso"/>
  </r>
  <r>
    <n v="17"/>
    <s v="Latina"/>
    <x v="6"/>
    <n v="35.130000000000003"/>
    <x v="3"/>
    <s v="Gaeta"/>
    <s v="Basso"/>
  </r>
  <r>
    <n v="4"/>
    <s v="Roma"/>
    <x v="8"/>
    <n v="32.15"/>
    <x v="4"/>
    <s v="Roma"/>
    <s v="Basso"/>
  </r>
  <r>
    <n v="6"/>
    <s v="Roma"/>
    <x v="10"/>
    <n v="31.11"/>
    <x v="6"/>
    <s v="Roma"/>
    <s v="Basso"/>
  </r>
  <r>
    <n v="15"/>
    <s v="Roma"/>
    <x v="1"/>
    <n v="23.31"/>
    <x v="3"/>
    <s v="Roma"/>
    <s v="Basso"/>
  </r>
  <r>
    <n v="8"/>
    <s v="Roma"/>
    <x v="4"/>
    <n v="14.03"/>
    <x v="5"/>
    <s v="Roma"/>
    <s v="Basso"/>
  </r>
  <r>
    <n v="13"/>
    <s v="Roma"/>
    <x v="4"/>
    <n v="12"/>
    <x v="5"/>
    <s v="Roma"/>
    <s v="Basso"/>
  </r>
  <r>
    <n v="7"/>
    <s v="Roma"/>
    <x v="10"/>
    <n v="10.3"/>
    <x v="5"/>
    <s v="Roma"/>
    <s v="Basso"/>
  </r>
  <r>
    <n v="22"/>
    <s v="Roma"/>
    <x v="5"/>
    <n v="2.64"/>
    <x v="6"/>
    <s v="Roma"/>
    <s v="Bas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A8397-6E8A-41B3-BB02-618AE1F8E318}" name="Tabella pivot3" cacheId="0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28:I41" firstHeaderRow="1" firstDataRow="2" firstDataCol="1"/>
  <pivotFields count="7">
    <pivotField showAll="0"/>
    <pivotField showAll="0"/>
    <pivotField axis="axisRow" showAll="0">
      <items count="12">
        <item x="0"/>
        <item x="8"/>
        <item x="10"/>
        <item x="4"/>
        <item x="1"/>
        <item x="6"/>
        <item x="9"/>
        <item x="3"/>
        <item x="5"/>
        <item x="7"/>
        <item x="2"/>
        <item t="default"/>
      </items>
    </pivotField>
    <pivotField dataField="1" numFmtId="164" showAll="0"/>
    <pivotField axis="axisCol" showAll="0" sortType="descending">
      <items count="8">
        <item x="3"/>
        <item x="1"/>
        <item x="6"/>
        <item x="2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8">
    <i>
      <x v="6"/>
    </i>
    <i>
      <x v="1"/>
    </i>
    <i>
      <x/>
    </i>
    <i>
      <x v="5"/>
    </i>
    <i>
      <x v="4"/>
    </i>
    <i>
      <x v="2"/>
    </i>
    <i>
      <x v="3"/>
    </i>
    <i t="grand">
      <x/>
    </i>
  </colItems>
  <dataFields count="1">
    <dataField name="Somma di Importo Scontrino" fld="3" baseField="0" baseItem="0"/>
  </dataFields>
  <formats count="14">
    <format dxfId="38">
      <pivotArea type="all" dataOnly="0" outline="0" fieldPosition="0"/>
    </format>
    <format dxfId="37">
      <pivotArea field="2" grandCol="1" collapsedLevelsAreSubtotals="1" axis="axisRow" fieldPosition="0">
        <references count="1">
          <reference field="2" count="0"/>
        </references>
      </pivotArea>
    </format>
    <format dxfId="36">
      <pivotArea grandRow="1" grandCol="1" outline="0" collapsedLevelsAreSubtotals="1" fieldPosition="0"/>
    </format>
    <format dxfId="35">
      <pivotArea dataOnly="0" fieldPosition="0">
        <references count="1">
          <reference field="2" count="1">
            <x v="1"/>
          </reference>
        </references>
      </pivotArea>
    </format>
    <format dxfId="34">
      <pivotArea dataOnly="0" fieldPosition="0">
        <references count="1">
          <reference field="2" count="4">
            <x v="3"/>
            <x v="5"/>
            <x v="7"/>
            <x v="9"/>
          </reference>
        </references>
      </pivotArea>
    </format>
    <format dxfId="33">
      <pivotArea outline="0" collapsedLevelsAreSubtotals="1" fieldPosition="0">
        <references count="1">
          <reference field="4" count="0" selected="0"/>
        </references>
      </pivotArea>
    </format>
    <format dxfId="32">
      <pivotArea dataOnly="0" labelOnly="1" fieldPosition="0">
        <references count="1">
          <reference field="4" count="0"/>
        </references>
      </pivotArea>
    </format>
    <format dxfId="31">
      <pivotArea type="all" dataOnly="0" outline="0" fieldPosition="0"/>
    </format>
    <format dxfId="30">
      <pivotArea field="2" type="button" dataOnly="0" labelOnly="1" outline="0" axis="axisRow" fieldPosition="0"/>
    </format>
    <format dxfId="29">
      <pivotArea dataOnly="0" labelOnly="1" fieldPosition="0">
        <references count="1">
          <reference field="4" count="0"/>
        </references>
      </pivotArea>
    </format>
    <format dxfId="28">
      <pivotArea dataOnly="0" labelOnly="1" grandCol="1" outline="0" fieldPosition="0"/>
    </format>
    <format dxfId="27">
      <pivotArea grandRow="1" grandCol="1" outline="0" collapsedLevelsAreSubtotals="1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</formats>
  <conditionalFormats count="2">
    <conditionalFormat type="all"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type="all"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24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4DCB8-8DD3-4717-8746-45AEABBEA1AE}" name="Table1" displayName="Table1" ref="A1:J26" totalsRowShown="0" headerRowDxfId="17">
  <autoFilter ref="A1:J26" xr:uid="{9FD4DCB8-8DD3-4717-8746-45AEABBEA1AE}"/>
  <tableColumns count="10">
    <tableColumn id="1" xr3:uid="{C3F600FC-5E08-489D-9B2F-3D4F3F5B14E4}" name="# Scontrino" dataDxfId="24"/>
    <tableColumn id="2" xr3:uid="{46CBCAA6-9CBD-40CE-9880-81EF79E4E0DE}" name="Provincia" dataDxfId="23"/>
    <tableColumn id="3" xr3:uid="{1515158E-2253-4CEC-B962-9A21A06E0BBD}" name="Mese" dataDxfId="22"/>
    <tableColumn id="4" xr3:uid="{816E2434-4942-4114-969A-FF7E6AB92096}" name="Importo Scontrino" dataDxfId="21"/>
    <tableColumn id="5" xr3:uid="{71E1450A-4369-4A00-9A3F-67A0702C62A1}" name="Reparto" dataDxfId="20"/>
    <tableColumn id="6" xr3:uid="{BC5E23D3-5881-41E3-B9D7-3700E47B5104}" name="Città"/>
    <tableColumn id="7" xr3:uid="{EF573355-E0F1-4AEA-B6F8-4B95980CB88C}" name="Importo">
      <calculatedColumnFormula>IF(D2&gt;63.91,"Alto","Basso")</calculatedColumnFormula>
    </tableColumn>
    <tableColumn id="8" xr3:uid="{9777748B-963F-4CBB-B678-4E7342219D92}" name="Column1"/>
    <tableColumn id="9" xr3:uid="{CC282D4D-377F-4E3E-BD9C-E1C0B47914A3}" name="Domanda" dataDxfId="19"/>
    <tableColumn id="10" xr3:uid="{DD6EBF9A-CE00-4AAB-9E67-E47964EADDAF}" name="Risposta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1"/>
  <sheetViews>
    <sheetView tabSelected="1" workbookViewId="0">
      <selection activeCell="I47" sqref="I47"/>
    </sheetView>
  </sheetViews>
  <sheetFormatPr defaultColWidth="14.42578125" defaultRowHeight="15.75" customHeight="1" x14ac:dyDescent="0.2"/>
  <cols>
    <col min="1" max="1" width="13.42578125" customWidth="1"/>
    <col min="2" max="2" width="11.7109375" customWidth="1"/>
    <col min="3" max="3" width="9.42578125" customWidth="1"/>
    <col min="4" max="4" width="26.85546875" bestFit="1" customWidth="1"/>
    <col min="5" max="5" width="21" bestFit="1" customWidth="1"/>
    <col min="6" max="6" width="7.28515625" bestFit="1" customWidth="1"/>
    <col min="7" max="7" width="10.140625" customWidth="1"/>
    <col min="8" max="8" width="11.140625" customWidth="1"/>
    <col min="9" max="9" width="73.42578125" customWidth="1"/>
    <col min="10" max="10" width="29.85546875" style="8" customWidth="1"/>
    <col min="11" max="11" width="26.85546875" bestFit="1" customWidth="1"/>
    <col min="12" max="12" width="21" bestFit="1" customWidth="1"/>
    <col min="13" max="13" width="11.140625" customWidth="1"/>
    <col min="14" max="14" width="11.85546875" customWidth="1"/>
    <col min="15" max="15" width="13.140625" customWidth="1"/>
    <col min="16" max="16" width="12.28515625" customWidth="1"/>
    <col min="17" max="17" width="13.7109375" customWidth="1"/>
    <col min="18" max="18" width="11.85546875" customWidth="1"/>
    <col min="19" max="19" width="18.28515625" bestFit="1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62</v>
      </c>
      <c r="I1" s="1" t="s">
        <v>6</v>
      </c>
      <c r="J1" s="7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2">
      <c r="A2" s="3">
        <v>3</v>
      </c>
      <c r="B2" s="3" t="s">
        <v>8</v>
      </c>
      <c r="C2" s="3" t="s">
        <v>9</v>
      </c>
      <c r="D2" s="4">
        <v>140.69999999999999</v>
      </c>
      <c r="E2" s="3" t="s">
        <v>10</v>
      </c>
      <c r="F2" t="e" cm="1" vm="1">
        <f t="array" aca="1" ref="F2" ca="1">VLOOKUP(B2:B26,Città!$A:$B,2,FALSE)</f>
        <v>#VALUE!</v>
      </c>
      <c r="G2" t="str">
        <f>IF(D2&gt;63.91,"Alto","Basso")</f>
        <v>Alto</v>
      </c>
      <c r="H2" s="3">
        <v>1</v>
      </c>
      <c r="I2" s="3" t="s">
        <v>11</v>
      </c>
      <c r="J2" s="8" t="s">
        <v>61</v>
      </c>
      <c r="K2" s="5"/>
    </row>
    <row r="3" spans="1:30" ht="15.75" customHeight="1" x14ac:dyDescent="0.2">
      <c r="A3" s="3">
        <v>14</v>
      </c>
      <c r="B3" s="3" t="s">
        <v>8</v>
      </c>
      <c r="C3" s="6" t="s">
        <v>32</v>
      </c>
      <c r="D3" s="4">
        <v>140.12</v>
      </c>
      <c r="E3" s="3" t="s">
        <v>10</v>
      </c>
      <c r="G3" t="str">
        <f t="shared" ref="G3:G26" si="0">IF(D3&gt;63.91,"Alto","Basso")</f>
        <v>Alto</v>
      </c>
      <c r="H3" s="3">
        <v>2</v>
      </c>
      <c r="I3" s="3" t="s">
        <v>13</v>
      </c>
      <c r="J3" s="8" t="s">
        <v>53</v>
      </c>
      <c r="K3" s="5"/>
    </row>
    <row r="4" spans="1:30" ht="15.75" customHeight="1" x14ac:dyDescent="0.2">
      <c r="A4" s="3">
        <v>25</v>
      </c>
      <c r="B4" s="3" t="s">
        <v>48</v>
      </c>
      <c r="C4" s="6" t="s">
        <v>50</v>
      </c>
      <c r="D4" s="4">
        <v>139.11000000000001</v>
      </c>
      <c r="E4" s="3" t="s">
        <v>45</v>
      </c>
      <c r="G4" t="str">
        <f t="shared" si="0"/>
        <v>Alto</v>
      </c>
      <c r="H4" s="3">
        <v>3</v>
      </c>
      <c r="I4" s="3" t="s">
        <v>14</v>
      </c>
      <c r="J4" s="8">
        <v>4</v>
      </c>
      <c r="K4" s="5"/>
    </row>
    <row r="5" spans="1:30" ht="15.75" customHeight="1" x14ac:dyDescent="0.2">
      <c r="A5" s="3">
        <v>20</v>
      </c>
      <c r="B5" s="3" t="s">
        <v>43</v>
      </c>
      <c r="C5" s="6" t="s">
        <v>44</v>
      </c>
      <c r="D5" s="4">
        <v>113.1</v>
      </c>
      <c r="E5" s="3" t="s">
        <v>45</v>
      </c>
      <c r="G5" t="str">
        <f t="shared" si="0"/>
        <v>Alto</v>
      </c>
      <c r="H5" s="3">
        <v>4</v>
      </c>
      <c r="I5" s="3" t="s">
        <v>17</v>
      </c>
      <c r="J5" s="8" t="s">
        <v>54</v>
      </c>
      <c r="K5" s="5"/>
    </row>
    <row r="6" spans="1:30" ht="15.75" customHeight="1" x14ac:dyDescent="0.2">
      <c r="A6" s="3">
        <v>1</v>
      </c>
      <c r="B6" s="3" t="s">
        <v>8</v>
      </c>
      <c r="C6" s="3" t="s">
        <v>9</v>
      </c>
      <c r="D6" s="4">
        <v>110.15</v>
      </c>
      <c r="E6" s="4" t="s">
        <v>10</v>
      </c>
      <c r="G6" t="str">
        <f t="shared" si="0"/>
        <v>Alto</v>
      </c>
      <c r="H6" s="3">
        <v>5</v>
      </c>
      <c r="I6" s="3" t="s">
        <v>20</v>
      </c>
      <c r="J6" s="9">
        <f>SUM(D2:D26)</f>
        <v>1597.65</v>
      </c>
      <c r="K6" s="5"/>
    </row>
    <row r="7" spans="1:30" ht="15.75" customHeight="1" x14ac:dyDescent="0.2">
      <c r="A7" s="3">
        <v>10</v>
      </c>
      <c r="B7" s="3" t="s">
        <v>8</v>
      </c>
      <c r="C7" s="6" t="s">
        <v>25</v>
      </c>
      <c r="D7" s="4">
        <v>108</v>
      </c>
      <c r="E7" s="3" t="s">
        <v>10</v>
      </c>
      <c r="G7" t="str">
        <f t="shared" si="0"/>
        <v>Alto</v>
      </c>
      <c r="H7" s="3">
        <v>6</v>
      </c>
      <c r="I7" s="3" t="s">
        <v>23</v>
      </c>
      <c r="J7" s="9">
        <f>SUMIFS(D2:D26,C2:C26,C17)</f>
        <v>288.89</v>
      </c>
    </row>
    <row r="8" spans="1:30" ht="15.75" customHeight="1" x14ac:dyDescent="0.2">
      <c r="A8" s="3">
        <v>23</v>
      </c>
      <c r="B8" s="3" t="s">
        <v>48</v>
      </c>
      <c r="C8" s="6" t="s">
        <v>47</v>
      </c>
      <c r="D8" s="4">
        <v>99.64</v>
      </c>
      <c r="E8" s="3" t="s">
        <v>45</v>
      </c>
      <c r="G8" t="str">
        <f t="shared" si="0"/>
        <v>Alto</v>
      </c>
      <c r="H8" s="3">
        <v>7</v>
      </c>
      <c r="I8" s="3" t="s">
        <v>24</v>
      </c>
      <c r="J8" s="8" t="s">
        <v>38</v>
      </c>
    </row>
    <row r="9" spans="1:30" ht="15.75" customHeight="1" x14ac:dyDescent="0.2">
      <c r="A9" s="3">
        <v>16</v>
      </c>
      <c r="B9" s="3" t="s">
        <v>8</v>
      </c>
      <c r="C9" s="6" t="s">
        <v>35</v>
      </c>
      <c r="D9" s="4">
        <v>92.48</v>
      </c>
      <c r="E9" s="3" t="s">
        <v>36</v>
      </c>
      <c r="G9" t="str">
        <f t="shared" si="0"/>
        <v>Alto</v>
      </c>
      <c r="H9" s="3">
        <v>8</v>
      </c>
      <c r="I9" s="3" t="s">
        <v>26</v>
      </c>
    </row>
    <row r="10" spans="1:30" ht="15.75" customHeight="1" x14ac:dyDescent="0.2">
      <c r="A10" s="3">
        <v>12</v>
      </c>
      <c r="B10" s="3" t="s">
        <v>8</v>
      </c>
      <c r="C10" s="6" t="s">
        <v>25</v>
      </c>
      <c r="D10" s="4">
        <v>92.42</v>
      </c>
      <c r="E10" s="3" t="s">
        <v>12</v>
      </c>
      <c r="G10" t="str">
        <f t="shared" si="0"/>
        <v>Alto</v>
      </c>
      <c r="H10" s="3">
        <v>9</v>
      </c>
      <c r="I10" s="3" t="s">
        <v>27</v>
      </c>
      <c r="J10" s="8">
        <f>COUNTIF(D2:D26,"&gt;100")</f>
        <v>6</v>
      </c>
    </row>
    <row r="11" spans="1:30" ht="15.75" customHeight="1" x14ac:dyDescent="0.2">
      <c r="A11" s="3">
        <v>24</v>
      </c>
      <c r="B11" s="3" t="s">
        <v>8</v>
      </c>
      <c r="C11" s="6" t="s">
        <v>49</v>
      </c>
      <c r="D11" s="4">
        <v>66.98</v>
      </c>
      <c r="E11" s="3" t="s">
        <v>16</v>
      </c>
      <c r="G11" t="str">
        <f t="shared" si="0"/>
        <v>Alto</v>
      </c>
      <c r="H11" s="3">
        <v>10</v>
      </c>
      <c r="I11" s="3" t="s">
        <v>28</v>
      </c>
      <c r="J11" s="8">
        <f>COUNTIF(B2:B26,"Latina")</f>
        <v>2</v>
      </c>
    </row>
    <row r="12" spans="1:30" ht="15.75" customHeight="1" x14ac:dyDescent="0.2">
      <c r="A12" s="3">
        <v>21</v>
      </c>
      <c r="B12" s="3" t="s">
        <v>8</v>
      </c>
      <c r="C12" s="6" t="s">
        <v>44</v>
      </c>
      <c r="D12" s="4">
        <v>55.1</v>
      </c>
      <c r="E12" s="3" t="s">
        <v>19</v>
      </c>
      <c r="G12" t="str">
        <f t="shared" si="0"/>
        <v>Basso</v>
      </c>
      <c r="H12" s="3">
        <v>11</v>
      </c>
      <c r="I12" s="3" t="s">
        <v>29</v>
      </c>
      <c r="J12" s="8">
        <f>COUNTIFS(B2:B26,B2,C2:C26,C7)</f>
        <v>6</v>
      </c>
    </row>
    <row r="13" spans="1:30" ht="15.75" customHeight="1" x14ac:dyDescent="0.2">
      <c r="A13" s="3">
        <v>11</v>
      </c>
      <c r="B13" s="3" t="s">
        <v>8</v>
      </c>
      <c r="C13" s="6" t="s">
        <v>25</v>
      </c>
      <c r="D13" s="4">
        <v>53.1</v>
      </c>
      <c r="E13" s="3" t="s">
        <v>22</v>
      </c>
      <c r="G13" t="str">
        <f t="shared" si="0"/>
        <v>Basso</v>
      </c>
      <c r="H13" s="3">
        <v>12</v>
      </c>
      <c r="I13" s="3" t="s">
        <v>30</v>
      </c>
      <c r="J13" s="8">
        <f>SUMIFS(D2:D26,E2:E26,E2,C2:C26,C2)</f>
        <v>250.85</v>
      </c>
    </row>
    <row r="14" spans="1:30" ht="15.75" customHeight="1" x14ac:dyDescent="0.2">
      <c r="A14" s="3">
        <v>5</v>
      </c>
      <c r="B14" s="3" t="s">
        <v>18</v>
      </c>
      <c r="C14" s="6" t="s">
        <v>15</v>
      </c>
      <c r="D14" s="4">
        <v>52.47</v>
      </c>
      <c r="E14" s="3" t="s">
        <v>19</v>
      </c>
      <c r="G14" t="str">
        <f t="shared" si="0"/>
        <v>Basso</v>
      </c>
      <c r="H14" s="3">
        <v>13</v>
      </c>
      <c r="I14" s="3" t="s">
        <v>31</v>
      </c>
      <c r="J14" s="11">
        <f>AVERAGE(D2:D26)</f>
        <v>63.906000000000006</v>
      </c>
    </row>
    <row r="15" spans="1:30" ht="15.75" customHeight="1" x14ac:dyDescent="0.2">
      <c r="A15" s="3">
        <v>18</v>
      </c>
      <c r="B15" s="3" t="s">
        <v>38</v>
      </c>
      <c r="C15" s="6" t="s">
        <v>35</v>
      </c>
      <c r="D15" s="4">
        <v>52.16</v>
      </c>
      <c r="E15" s="3" t="s">
        <v>10</v>
      </c>
      <c r="G15" t="str">
        <f t="shared" si="0"/>
        <v>Basso</v>
      </c>
      <c r="H15" s="3">
        <v>14</v>
      </c>
      <c r="I15" s="3" t="s">
        <v>33</v>
      </c>
      <c r="J15" s="12">
        <f>AVERAGEIF(D2:D26,"&gt;20")</f>
        <v>74.222857142857151</v>
      </c>
    </row>
    <row r="16" spans="1:30" ht="15.75" customHeight="1" x14ac:dyDescent="0.2">
      <c r="A16" s="3">
        <v>9</v>
      </c>
      <c r="B16" s="3" t="s">
        <v>8</v>
      </c>
      <c r="C16" s="6" t="s">
        <v>25</v>
      </c>
      <c r="D16" s="4">
        <v>47.7</v>
      </c>
      <c r="E16" s="3" t="s">
        <v>16</v>
      </c>
      <c r="G16" t="str">
        <f t="shared" si="0"/>
        <v>Basso</v>
      </c>
      <c r="H16" s="3">
        <v>15</v>
      </c>
      <c r="I16" s="3" t="s">
        <v>34</v>
      </c>
      <c r="J16" s="9">
        <f>AVERAGEIF(D2:D26,"&lt;106")</f>
        <v>44.551052631578941</v>
      </c>
    </row>
    <row r="17" spans="1:10" ht="15.75" customHeight="1" x14ac:dyDescent="0.2">
      <c r="A17" s="3">
        <v>2</v>
      </c>
      <c r="B17" s="3" t="s">
        <v>8</v>
      </c>
      <c r="C17" s="3" t="s">
        <v>9</v>
      </c>
      <c r="D17" s="4">
        <v>38.04</v>
      </c>
      <c r="E17" s="3" t="s">
        <v>12</v>
      </c>
      <c r="G17" t="str">
        <f t="shared" si="0"/>
        <v>Basso</v>
      </c>
      <c r="H17" s="3">
        <v>16</v>
      </c>
      <c r="I17" s="3" t="s">
        <v>37</v>
      </c>
      <c r="J17" s="9"/>
    </row>
    <row r="18" spans="1:10" ht="15.75" customHeight="1" x14ac:dyDescent="0.2">
      <c r="A18" s="3">
        <v>19</v>
      </c>
      <c r="B18" s="3" t="s">
        <v>8</v>
      </c>
      <c r="C18" s="6" t="s">
        <v>41</v>
      </c>
      <c r="D18" s="4">
        <v>35.71</v>
      </c>
      <c r="E18" s="3" t="s">
        <v>22</v>
      </c>
      <c r="G18" t="str">
        <f t="shared" si="0"/>
        <v>Basso</v>
      </c>
      <c r="H18" s="3">
        <v>17</v>
      </c>
      <c r="I18" s="3" t="s">
        <v>39</v>
      </c>
      <c r="J18" s="10"/>
    </row>
    <row r="19" spans="1:10" ht="15.75" customHeight="1" x14ac:dyDescent="0.2">
      <c r="A19" s="3">
        <v>17</v>
      </c>
      <c r="B19" s="3" t="s">
        <v>38</v>
      </c>
      <c r="C19" s="6" t="s">
        <v>35</v>
      </c>
      <c r="D19" s="4">
        <v>35.130000000000003</v>
      </c>
      <c r="E19" s="3" t="s">
        <v>12</v>
      </c>
      <c r="G19" t="str">
        <f t="shared" si="0"/>
        <v>Basso</v>
      </c>
      <c r="H19" s="3">
        <v>18</v>
      </c>
      <c r="I19" s="3" t="s">
        <v>40</v>
      </c>
      <c r="J19" s="10" t="s">
        <v>10</v>
      </c>
    </row>
    <row r="20" spans="1:10" ht="15.75" customHeight="1" x14ac:dyDescent="0.2">
      <c r="A20" s="3">
        <v>4</v>
      </c>
      <c r="B20" s="3" t="s">
        <v>8</v>
      </c>
      <c r="C20" s="6" t="s">
        <v>15</v>
      </c>
      <c r="D20" s="4">
        <v>32.15</v>
      </c>
      <c r="E20" s="3" t="s">
        <v>16</v>
      </c>
      <c r="G20" t="str">
        <f t="shared" si="0"/>
        <v>Basso</v>
      </c>
      <c r="H20" s="3">
        <v>19</v>
      </c>
      <c r="I20" s="3" t="s">
        <v>42</v>
      </c>
    </row>
    <row r="21" spans="1:10" ht="15.75" customHeight="1" x14ac:dyDescent="0.2">
      <c r="A21" s="3">
        <v>6</v>
      </c>
      <c r="B21" s="3" t="s">
        <v>8</v>
      </c>
      <c r="C21" s="6" t="s">
        <v>21</v>
      </c>
      <c r="D21" s="4">
        <v>31.11</v>
      </c>
      <c r="E21" s="3" t="s">
        <v>22</v>
      </c>
      <c r="G21" t="str">
        <f t="shared" si="0"/>
        <v>Basso</v>
      </c>
      <c r="H21" s="3">
        <v>20</v>
      </c>
      <c r="I21" s="3" t="s">
        <v>46</v>
      </c>
      <c r="J21" s="8" t="s">
        <v>60</v>
      </c>
    </row>
    <row r="22" spans="1:10" ht="15.75" customHeight="1" x14ac:dyDescent="0.2">
      <c r="A22" s="3">
        <v>15</v>
      </c>
      <c r="B22" s="3" t="s">
        <v>8</v>
      </c>
      <c r="C22" s="6" t="s">
        <v>32</v>
      </c>
      <c r="D22" s="4">
        <v>23.31</v>
      </c>
      <c r="E22" s="3" t="s">
        <v>12</v>
      </c>
      <c r="G22" t="str">
        <f t="shared" si="0"/>
        <v>Basso</v>
      </c>
    </row>
    <row r="23" spans="1:10" ht="15.75" customHeight="1" x14ac:dyDescent="0.2">
      <c r="A23" s="3">
        <v>8</v>
      </c>
      <c r="B23" s="3" t="s">
        <v>8</v>
      </c>
      <c r="C23" s="6" t="s">
        <v>25</v>
      </c>
      <c r="D23" s="4">
        <v>14.03</v>
      </c>
      <c r="E23" s="3" t="s">
        <v>19</v>
      </c>
      <c r="G23" t="str">
        <f t="shared" si="0"/>
        <v>Basso</v>
      </c>
      <c r="I23" s="3"/>
    </row>
    <row r="24" spans="1:10" ht="15.75" customHeight="1" x14ac:dyDescent="0.2">
      <c r="A24" s="3">
        <v>13</v>
      </c>
      <c r="B24" s="3" t="s">
        <v>8</v>
      </c>
      <c r="C24" s="6" t="s">
        <v>25</v>
      </c>
      <c r="D24" s="4">
        <v>12</v>
      </c>
      <c r="E24" s="3" t="s">
        <v>19</v>
      </c>
      <c r="G24" t="str">
        <f t="shared" si="0"/>
        <v>Basso</v>
      </c>
      <c r="I24" s="3"/>
    </row>
    <row r="25" spans="1:10" ht="15.75" customHeight="1" x14ac:dyDescent="0.2">
      <c r="A25" s="3">
        <v>7</v>
      </c>
      <c r="B25" s="3" t="s">
        <v>8</v>
      </c>
      <c r="C25" s="6" t="s">
        <v>21</v>
      </c>
      <c r="D25" s="4">
        <v>10.3</v>
      </c>
      <c r="E25" s="3" t="s">
        <v>19</v>
      </c>
      <c r="G25" t="str">
        <f t="shared" si="0"/>
        <v>Basso</v>
      </c>
      <c r="I25" s="3"/>
    </row>
    <row r="26" spans="1:10" ht="15.75" customHeight="1" x14ac:dyDescent="0.2">
      <c r="A26" s="3">
        <v>22</v>
      </c>
      <c r="B26" s="3" t="s">
        <v>8</v>
      </c>
      <c r="C26" s="6" t="s">
        <v>47</v>
      </c>
      <c r="D26" s="4">
        <v>2.64</v>
      </c>
      <c r="E26" s="3" t="s">
        <v>22</v>
      </c>
      <c r="G26" t="str">
        <f t="shared" si="0"/>
        <v>Basso</v>
      </c>
      <c r="H26" s="3"/>
    </row>
    <row r="28" spans="1:10" ht="15.75" customHeight="1" x14ac:dyDescent="0.2">
      <c r="A28" s="23" t="s">
        <v>59</v>
      </c>
      <c r="B28" s="24" t="s">
        <v>58</v>
      </c>
      <c r="C28" s="25"/>
      <c r="D28" s="25"/>
      <c r="E28" s="25"/>
      <c r="F28" s="25"/>
      <c r="G28" s="25"/>
      <c r="H28" s="25"/>
      <c r="I28" s="26"/>
    </row>
    <row r="29" spans="1:10" ht="15.75" customHeight="1" x14ac:dyDescent="0.2">
      <c r="A29" s="31" t="s">
        <v>56</v>
      </c>
      <c r="B29" s="32" t="s">
        <v>10</v>
      </c>
      <c r="C29" s="32" t="s">
        <v>45</v>
      </c>
      <c r="D29" s="20" t="s">
        <v>12</v>
      </c>
      <c r="E29" s="33" t="s">
        <v>16</v>
      </c>
      <c r="F29" s="32" t="s">
        <v>19</v>
      </c>
      <c r="G29" s="20" t="s">
        <v>22</v>
      </c>
      <c r="H29" s="20" t="s">
        <v>36</v>
      </c>
      <c r="I29" s="19" t="s">
        <v>57</v>
      </c>
    </row>
    <row r="30" spans="1:10" ht="15.75" customHeight="1" x14ac:dyDescent="0.2">
      <c r="A30" s="27" t="s">
        <v>9</v>
      </c>
      <c r="B30" s="13">
        <v>250.85</v>
      </c>
      <c r="C30" s="13"/>
      <c r="D30" s="17">
        <v>38.04</v>
      </c>
      <c r="E30" s="14"/>
      <c r="F30" s="13"/>
      <c r="G30" s="17"/>
      <c r="H30" s="17"/>
      <c r="I30" s="28">
        <v>288.89</v>
      </c>
    </row>
    <row r="31" spans="1:10" ht="15.75" customHeight="1" x14ac:dyDescent="0.2">
      <c r="A31" s="29" t="s">
        <v>15</v>
      </c>
      <c r="B31" s="15"/>
      <c r="C31" s="15"/>
      <c r="D31" s="18"/>
      <c r="E31" s="16">
        <v>32.15</v>
      </c>
      <c r="F31" s="15">
        <v>52.47</v>
      </c>
      <c r="G31" s="18"/>
      <c r="H31" s="18"/>
      <c r="I31" s="30">
        <v>84.62</v>
      </c>
    </row>
    <row r="32" spans="1:10" ht="15.75" customHeight="1" x14ac:dyDescent="0.2">
      <c r="A32" s="27" t="s">
        <v>21</v>
      </c>
      <c r="B32" s="13"/>
      <c r="C32" s="13"/>
      <c r="D32" s="17"/>
      <c r="E32" s="14"/>
      <c r="F32" s="13">
        <v>10.3</v>
      </c>
      <c r="G32" s="17">
        <v>31.11</v>
      </c>
      <c r="H32" s="17"/>
      <c r="I32" s="28">
        <v>41.41</v>
      </c>
    </row>
    <row r="33" spans="1:9" ht="15.75" customHeight="1" x14ac:dyDescent="0.2">
      <c r="A33" s="29" t="s">
        <v>25</v>
      </c>
      <c r="B33" s="15">
        <v>108</v>
      </c>
      <c r="C33" s="15"/>
      <c r="D33" s="18">
        <v>92.42</v>
      </c>
      <c r="E33" s="16">
        <v>47.7</v>
      </c>
      <c r="F33" s="15">
        <v>26.03</v>
      </c>
      <c r="G33" s="18">
        <v>53.1</v>
      </c>
      <c r="H33" s="18"/>
      <c r="I33" s="30">
        <v>327.25</v>
      </c>
    </row>
    <row r="34" spans="1:9" ht="15.75" customHeight="1" x14ac:dyDescent="0.2">
      <c r="A34" s="27" t="s">
        <v>32</v>
      </c>
      <c r="B34" s="13">
        <v>140.12</v>
      </c>
      <c r="C34" s="13"/>
      <c r="D34" s="17">
        <v>23.31</v>
      </c>
      <c r="E34" s="14"/>
      <c r="F34" s="13"/>
      <c r="G34" s="17"/>
      <c r="H34" s="17"/>
      <c r="I34" s="28">
        <v>163.43</v>
      </c>
    </row>
    <row r="35" spans="1:9" ht="15.75" customHeight="1" x14ac:dyDescent="0.2">
      <c r="A35" s="29" t="s">
        <v>35</v>
      </c>
      <c r="B35" s="15">
        <v>52.16</v>
      </c>
      <c r="C35" s="15"/>
      <c r="D35" s="18">
        <v>35.130000000000003</v>
      </c>
      <c r="E35" s="16"/>
      <c r="F35" s="15"/>
      <c r="G35" s="18"/>
      <c r="H35" s="18">
        <v>92.48</v>
      </c>
      <c r="I35" s="30">
        <v>179.77</v>
      </c>
    </row>
    <row r="36" spans="1:9" ht="15.75" customHeight="1" x14ac:dyDescent="0.2">
      <c r="A36" s="27" t="s">
        <v>41</v>
      </c>
      <c r="B36" s="13"/>
      <c r="C36" s="13"/>
      <c r="D36" s="17"/>
      <c r="E36" s="14"/>
      <c r="F36" s="13"/>
      <c r="G36" s="17">
        <v>35.71</v>
      </c>
      <c r="H36" s="17"/>
      <c r="I36" s="28">
        <v>35.71</v>
      </c>
    </row>
    <row r="37" spans="1:9" ht="15.75" customHeight="1" x14ac:dyDescent="0.2">
      <c r="A37" s="29" t="s">
        <v>44</v>
      </c>
      <c r="B37" s="15"/>
      <c r="C37" s="15">
        <v>113.1</v>
      </c>
      <c r="D37" s="18"/>
      <c r="E37" s="16"/>
      <c r="F37" s="15">
        <v>55.1</v>
      </c>
      <c r="G37" s="18"/>
      <c r="H37" s="18"/>
      <c r="I37" s="30">
        <v>168.2</v>
      </c>
    </row>
    <row r="38" spans="1:9" ht="15.75" customHeight="1" x14ac:dyDescent="0.2">
      <c r="A38" s="27" t="s">
        <v>47</v>
      </c>
      <c r="B38" s="13"/>
      <c r="C38" s="13">
        <v>99.64</v>
      </c>
      <c r="D38" s="17"/>
      <c r="E38" s="14"/>
      <c r="F38" s="13"/>
      <c r="G38" s="17">
        <v>2.64</v>
      </c>
      <c r="H38" s="17"/>
      <c r="I38" s="28">
        <v>102.28</v>
      </c>
    </row>
    <row r="39" spans="1:9" ht="15.75" customHeight="1" x14ac:dyDescent="0.2">
      <c r="A39" s="29" t="s">
        <v>49</v>
      </c>
      <c r="B39" s="15"/>
      <c r="C39" s="15"/>
      <c r="D39" s="18"/>
      <c r="E39" s="16">
        <v>66.98</v>
      </c>
      <c r="F39" s="15"/>
      <c r="G39" s="18"/>
      <c r="H39" s="18"/>
      <c r="I39" s="30">
        <v>66.98</v>
      </c>
    </row>
    <row r="40" spans="1:9" ht="15.75" customHeight="1" x14ac:dyDescent="0.2">
      <c r="A40" s="27" t="s">
        <v>50</v>
      </c>
      <c r="B40" s="13"/>
      <c r="C40" s="13">
        <v>139.11000000000001</v>
      </c>
      <c r="D40" s="17"/>
      <c r="E40" s="14"/>
      <c r="F40" s="13"/>
      <c r="G40" s="17"/>
      <c r="H40" s="17"/>
      <c r="I40" s="28">
        <v>139.11000000000001</v>
      </c>
    </row>
    <row r="41" spans="1:9" ht="15.75" customHeight="1" x14ac:dyDescent="0.2">
      <c r="A41" s="34" t="s">
        <v>57</v>
      </c>
      <c r="B41" s="35">
        <v>551.13</v>
      </c>
      <c r="C41" s="35">
        <v>351.85</v>
      </c>
      <c r="D41" s="21">
        <v>188.9</v>
      </c>
      <c r="E41" s="36">
        <v>146.82999999999998</v>
      </c>
      <c r="F41" s="35">
        <v>143.9</v>
      </c>
      <c r="G41" s="21">
        <v>122.56000000000002</v>
      </c>
      <c r="H41" s="21">
        <v>92.48</v>
      </c>
      <c r="I41" s="22">
        <v>1597.65</v>
      </c>
    </row>
  </sheetData>
  <customSheetViews>
    <customSheetView guid="{8943F1A8-AA97-4EBA-A378-CDEAA2CFA3F2}" filter="1" showAutoFilter="1">
      <pageMargins left="0.7" right="0.7" top="0.75" bottom="0.75" header="0.3" footer="0.3"/>
      <autoFilter ref="A1:E28" xr:uid="{F95ACC9B-75F4-4A8D-B43B-CAE814FF2826}">
        <filterColumn colId="1">
          <filters blank="1">
            <filter val="Roma"/>
          </filters>
        </filterColumn>
      </autoFilter>
    </customSheetView>
    <customSheetView guid="{2EF5E42D-39B3-4429-BB4F-296E104D97CA}" filter="1" showAutoFilter="1">
      <pageMargins left="0.7" right="0.7" top="0.75" bottom="0.75" header="0.3" footer="0.3"/>
      <autoFilter ref="C1:C1000" xr:uid="{E1CF89A8-9DA8-4580-BCD9-8CB1BC45A4C0}">
        <filterColumn colId="0">
          <filters>
            <filter val="gennaio"/>
          </filters>
        </filterColumn>
      </autoFilter>
    </customSheetView>
  </customSheetViews>
  <conditionalFormatting sqref="D2:D26">
    <cfRule type="cellIs" dxfId="2" priority="3" operator="greaterThan">
      <formula>100</formula>
    </cfRule>
  </conditionalFormatting>
  <conditionalFormatting pivot="1" sqref="I30:I40">
    <cfRule type="top10" dxfId="1" priority="2" rank="1"/>
  </conditionalFormatting>
  <conditionalFormatting pivot="1" sqref="I30:I40">
    <cfRule type="top10" dxfId="0" priority="1" bottom="1" rank="1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/>
  </sheetViews>
  <sheetFormatPr defaultColWidth="14.42578125" defaultRowHeight="15.75" customHeight="1" x14ac:dyDescent="0.2"/>
  <cols>
    <col min="1" max="1" width="9.5703125" customWidth="1"/>
    <col min="2" max="2" width="12.140625" customWidth="1"/>
  </cols>
  <sheetData>
    <row r="1" spans="1:3" ht="15.75" customHeight="1" x14ac:dyDescent="0.2">
      <c r="A1" s="1" t="s">
        <v>1</v>
      </c>
      <c r="B1" s="1" t="s">
        <v>5</v>
      </c>
    </row>
    <row r="2" spans="1:3" ht="15.75" customHeight="1" x14ac:dyDescent="0.2">
      <c r="A2" s="3" t="s">
        <v>8</v>
      </c>
      <c r="B2" s="3" t="s">
        <v>8</v>
      </c>
      <c r="C2" s="5"/>
    </row>
    <row r="3" spans="1:3" ht="15.75" customHeight="1" x14ac:dyDescent="0.2">
      <c r="A3" s="3" t="s">
        <v>38</v>
      </c>
      <c r="B3" s="3" t="s">
        <v>51</v>
      </c>
      <c r="C3" s="5"/>
    </row>
    <row r="4" spans="1:3" ht="15.75" customHeight="1" x14ac:dyDescent="0.2">
      <c r="A4" s="3" t="s">
        <v>48</v>
      </c>
      <c r="B4" s="3" t="s">
        <v>48</v>
      </c>
      <c r="C4" s="5"/>
    </row>
    <row r="5" spans="1:3" ht="15.75" customHeight="1" x14ac:dyDescent="0.2">
      <c r="A5" s="3" t="s">
        <v>43</v>
      </c>
      <c r="B5" s="3" t="s">
        <v>52</v>
      </c>
      <c r="C5" s="5"/>
    </row>
    <row r="6" spans="1:3" ht="15.75" customHeight="1" x14ac:dyDescent="0.2">
      <c r="A6" s="3" t="s">
        <v>18</v>
      </c>
      <c r="B6" s="3" t="s">
        <v>18</v>
      </c>
      <c r="C6" s="5"/>
    </row>
    <row r="26" spans="2:2" ht="15.75" customHeight="1" x14ac:dyDescent="0.2">
      <c r="B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14DB-ABA4-430D-B70B-44F71C14A86D}">
  <dimension ref="A1"/>
  <sheetViews>
    <sheetView workbookViewId="0">
      <selection activeCell="Z20" sqref="Z20"/>
    </sheetView>
  </sheetViews>
  <sheetFormatPr defaultRowHeight="12.75" x14ac:dyDescent="0.2"/>
  <cols>
    <col min="1" max="1" width="18.28515625" bestFit="1" customWidth="1"/>
    <col min="2" max="2" width="26.855468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Vendite Supermercati Acme 2017 </vt:lpstr>
      <vt:lpstr>Città</vt:lpstr>
      <vt:lpstr>Grafico vendite Mensile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Fabbri</cp:lastModifiedBy>
  <dcterms:created xsi:type="dcterms:W3CDTF">2021-01-25T18:00:15Z</dcterms:created>
  <dcterms:modified xsi:type="dcterms:W3CDTF">2022-08-05T16:36:50Z</dcterms:modified>
</cp:coreProperties>
</file>