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s_name" sheetId="1" r:id="rId4"/>
    <sheet state="visible" name="6x6ft06" sheetId="2" r:id="rId5"/>
    <sheet state="visible" name="10x10abz" sheetId="3" r:id="rId6"/>
    <sheet state="visible" name="20x5ft20" sheetId="4" r:id="rId7"/>
    <sheet state="visible" name="15x15la36" sheetId="5" r:id="rId8"/>
    <sheet state="visible" name="20x15abz7" sheetId="6" r:id="rId9"/>
  </sheets>
  <definedNames/>
  <calcPr/>
  <extLst>
    <ext uri="GoogleSheetsCustomDataVersion1">
      <go:sheetsCustomData xmlns:go="http://customooxmlschemas.google.com/" r:id="rId10" roundtripDataSignature="AMtx7mjcOzb1mooK6ZUEjOkbaviENJMwtA=="/>
    </ext>
  </extLst>
</workbook>
</file>

<file path=xl/sharedStrings.xml><?xml version="1.0" encoding="utf-8"?>
<sst xmlns="http://schemas.openxmlformats.org/spreadsheetml/2006/main" count="316" uniqueCount="47">
  <si>
    <t>Simmulated Annealing</t>
  </si>
  <si>
    <t>Algoritmo Memético</t>
  </si>
  <si>
    <t xml:space="preserve">T </t>
  </si>
  <si>
    <t>Tamaño Pob</t>
  </si>
  <si>
    <t>alpha</t>
  </si>
  <si>
    <t>Generaciones</t>
  </si>
  <si>
    <t>Iteraciones</t>
  </si>
  <si>
    <t>Preservación</t>
  </si>
  <si>
    <t>Instancia</t>
  </si>
  <si>
    <t>Optimo</t>
  </si>
  <si>
    <t>Promedio mejor Solución</t>
  </si>
  <si>
    <t>desviación estándar Soluciones</t>
  </si>
  <si>
    <t>Tiempo Promedio</t>
  </si>
  <si>
    <t>6x6</t>
  </si>
  <si>
    <t>10x10</t>
  </si>
  <si>
    <t>20x5</t>
  </si>
  <si>
    <t>15x15</t>
  </si>
  <si>
    <t>20x15</t>
  </si>
  <si>
    <t>Error SA</t>
  </si>
  <si>
    <t>Tiempo SA</t>
  </si>
  <si>
    <t>Error MA</t>
  </si>
  <si>
    <t>Tiempo MA</t>
  </si>
  <si>
    <t>Error (%)</t>
  </si>
  <si>
    <t>Primera instancia de pruebas</t>
  </si>
  <si>
    <t>Segunda instancia de pruebas</t>
  </si>
  <si>
    <t>Intancia</t>
  </si>
  <si>
    <t>tamano poblacion</t>
  </si>
  <si>
    <t>iteraciones</t>
  </si>
  <si>
    <t>porcentaje de preservacion</t>
  </si>
  <si>
    <t>umbral convergencia</t>
  </si>
  <si>
    <t>iteraciones busqueda local</t>
  </si>
  <si>
    <t>Makespan</t>
  </si>
  <si>
    <t>Tiempo</t>
  </si>
  <si>
    <t>6x6ft06</t>
  </si>
  <si>
    <t>Promedio</t>
  </si>
  <si>
    <t>Desviación estandar</t>
  </si>
  <si>
    <t xml:space="preserve">Optimo </t>
  </si>
  <si>
    <t>10x10abz</t>
  </si>
  <si>
    <t>Desviacion estandar</t>
  </si>
  <si>
    <t>20x5ft20</t>
  </si>
  <si>
    <t>Error makespan</t>
  </si>
  <si>
    <t>Error</t>
  </si>
  <si>
    <t>15x15la36</t>
  </si>
  <si>
    <t>Desviacion Estandar</t>
  </si>
  <si>
    <t>20x15abz7</t>
  </si>
  <si>
    <t>20x15abz8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</si>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</sst>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3">
    <font>
      <sz val="11.0"/>
      <color rgb="FF000000"/>
      <name val="Calibri"/>
      <scheme val="minor"/>
    </font>
    <font>
      <b/>
      <sz val="11.0"/>
      <color theme="1"/>
      <name val="Cambria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</font>
    <font>
      <color theme="1"/>
      <name val="Calibri"/>
      <scheme val="minor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EA9999"/>
        <bgColor rgb="FFEA9999"/>
      </patternFill>
    </fill>
    <fill>
      <patternFill patternType="solid">
        <fgColor rgb="FF434343"/>
        <bgColor rgb="FF43434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2" fillId="3" fontId="3" numFmtId="0" xfId="0" applyAlignment="1" applyBorder="1" applyFill="1" applyFont="1">
      <alignment horizontal="center" vertical="bottom"/>
    </xf>
    <xf borderId="0" fillId="0" fontId="2" numFmtId="0" xfId="0" applyFont="1"/>
    <xf borderId="1" fillId="0" fontId="2" numFmtId="0" xfId="0" applyAlignment="1" applyBorder="1" applyFont="1">
      <alignment vertical="bottom"/>
    </xf>
    <xf borderId="1" fillId="0" fontId="2" numFmtId="9" xfId="0" applyAlignment="1" applyBorder="1" applyFont="1" applyNumberFormat="1">
      <alignment vertical="bottom"/>
    </xf>
    <xf borderId="4" fillId="0" fontId="4" numFmtId="0" xfId="0" applyBorder="1" applyFont="1"/>
    <xf borderId="1" fillId="4" fontId="5" numFmtId="0" xfId="0" applyAlignment="1" applyBorder="1" applyFill="1" applyFont="1">
      <alignment vertical="bottom"/>
    </xf>
    <xf borderId="1" fillId="4" fontId="5" numFmtId="0" xfId="0" applyAlignment="1" applyBorder="1" applyFont="1">
      <alignment shrinkToFit="0" vertical="bottom" wrapText="1"/>
    </xf>
    <xf borderId="1" fillId="4" fontId="6" numFmtId="0" xfId="0" applyAlignment="1" applyBorder="1" applyFont="1">
      <alignment shrinkToFit="0" vertical="bottom" wrapText="1"/>
    </xf>
    <xf borderId="1" fillId="0" fontId="7" numFmtId="0" xfId="0" applyBorder="1" applyFont="1"/>
    <xf borderId="1" fillId="0" fontId="2" numFmtId="2" xfId="0" applyAlignment="1" applyBorder="1" applyFont="1" applyNumberFormat="1">
      <alignment vertical="bottom"/>
    </xf>
    <xf borderId="1" fillId="0" fontId="7" numFmtId="2" xfId="0" applyBorder="1" applyFont="1" applyNumberFormat="1"/>
    <xf borderId="0" fillId="0" fontId="8" numFmtId="0" xfId="0" applyAlignment="1" applyFont="1">
      <alignment readingOrder="0"/>
    </xf>
    <xf borderId="1" fillId="4" fontId="6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2" fillId="0" fontId="7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5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9" numFmtId="0" xfId="0" applyAlignment="1" applyFont="1">
      <alignment horizontal="center" vertical="top"/>
    </xf>
    <xf borderId="1" fillId="0" fontId="9" numFmtId="0" xfId="0" applyAlignment="1" applyBorder="1" applyFont="1">
      <alignment horizontal="center" vertical="top"/>
    </xf>
    <xf borderId="0" fillId="0" fontId="7" numFmtId="0" xfId="0" applyFont="1"/>
    <xf borderId="0" fillId="0" fontId="2" numFmtId="164" xfId="0" applyAlignment="1" applyFont="1" applyNumberFormat="1">
      <alignment vertical="bottom"/>
    </xf>
    <xf borderId="1" fillId="0" fontId="10" numFmtId="0" xfId="0" applyAlignment="1" applyBorder="1" applyFont="1">
      <alignment horizontal="center" vertical="top"/>
    </xf>
    <xf borderId="0" fillId="0" fontId="11" numFmtId="0" xfId="0" applyAlignment="1" applyFont="1">
      <alignment horizontal="right" vertical="bottom"/>
    </xf>
    <xf borderId="0" fillId="0" fontId="3" numFmtId="0" xfId="0" applyAlignment="1" applyFont="1">
      <alignment horizontal="center"/>
    </xf>
    <xf borderId="0" fillId="0" fontId="3" numFmtId="0" xfId="0" applyFont="1"/>
    <xf borderId="1" fillId="0" fontId="12" numFmtId="0" xfId="0" applyAlignment="1" applyBorder="1" applyFont="1">
      <alignment horizontal="center" vertical="top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entre calidad de soluciones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Simmulated Annealing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columns_name!$I$26:$I$30</c:f>
            </c:strRef>
          </c:cat>
          <c:val>
            <c:numRef>
              <c:f>columns_name!$J$26:$J$30</c:f>
              <c:numCache/>
            </c:numRef>
          </c:val>
        </c:ser>
        <c:ser>
          <c:idx val="1"/>
          <c:order val="1"/>
          <c:tx>
            <c:v>Algoritmo Memético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3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columns_name!$I$26:$I$30</c:f>
            </c:strRef>
          </c:cat>
          <c:val>
            <c:numRef>
              <c:f>columns_name!$L$26:$L$30</c:f>
              <c:numCache/>
            </c:numRef>
          </c:val>
        </c:ser>
        <c:axId val="193043103"/>
        <c:axId val="1035377625"/>
      </c:barChart>
      <c:catAx>
        <c:axId val="19304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Instancias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377625"/>
      </c:catAx>
      <c:valAx>
        <c:axId val="1035377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Calidad (% de cercanía con el óptimo)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43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tiempos de ejecución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Simmulated Annealing</c:v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columns_name!$I$26:$I$30</c:f>
            </c:strRef>
          </c:cat>
          <c:val>
            <c:numRef>
              <c:f>columns_name!$K$26:$K$30</c:f>
              <c:numCache/>
            </c:numRef>
          </c:val>
          <c:smooth val="1"/>
        </c:ser>
        <c:ser>
          <c:idx val="1"/>
          <c:order val="1"/>
          <c:tx>
            <c:v>Algoritmo Memético</c:v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columns_name!$I$26:$I$30</c:f>
            </c:strRef>
          </c:cat>
          <c:val>
            <c:numRef>
              <c:f>columns_name!$M$26:$M$30</c:f>
              <c:numCache/>
            </c:numRef>
          </c:val>
          <c:smooth val="1"/>
        </c:ser>
        <c:axId val="724612347"/>
        <c:axId val="1772008100"/>
      </c:lineChart>
      <c:catAx>
        <c:axId val="724612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008100"/>
      </c:catAx>
      <c:valAx>
        <c:axId val="1772008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612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calidad de solución y tiempo de ejecución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columns_name!$K$17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6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columns_name!$I$18:$I$22</c:f>
            </c:strRef>
          </c:cat>
          <c:val>
            <c:numRef>
              <c:f>columns_name!$K$18:$K$22</c:f>
              <c:numCache/>
            </c:numRef>
          </c:val>
          <c:smooth val="0"/>
        </c:ser>
        <c:ser>
          <c:idx val="3"/>
          <c:order val="3"/>
          <c:tx>
            <c:strRef>
              <c:f>columns_name!$M$17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circle"/>
            <c:size val="6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cat>
            <c:strRef>
              <c:f>columns_name!$I$18:$I$22</c:f>
            </c:strRef>
          </c:cat>
          <c:val>
            <c:numRef>
              <c:f>columns_name!$M$18:$M$22</c:f>
              <c:numCache/>
            </c:numRef>
          </c:val>
          <c:smooth val="0"/>
        </c:ser>
        <c:axId val="684986955"/>
        <c:axId val="1273404038"/>
      </c:lineChart>
      <c:catAx>
        <c:axId val="68498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Instancias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404038"/>
      </c:catAx>
      <c:valAx>
        <c:axId val="1273404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986955"/>
      </c:valAx>
      <c:barChart>
        <c:barDir val="col"/>
        <c:ser>
          <c:idx val="0"/>
          <c:order val="0"/>
          <c:tx>
            <c:strRef>
              <c:f>columns_name!$J$17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columns_name!$I$18:$I$22</c:f>
            </c:strRef>
          </c:cat>
          <c:val>
            <c:numRef>
              <c:f>columns_name!$J$18:$J$22</c:f>
              <c:numCache/>
            </c:numRef>
          </c:val>
        </c:ser>
        <c:ser>
          <c:idx val="2"/>
          <c:order val="2"/>
          <c:tx>
            <c:strRef>
              <c:f>columns_name!$L$17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columns_name!$I$18:$I$22</c:f>
            </c:strRef>
          </c:cat>
          <c:val>
            <c:numRef>
              <c:f>columns_name!$L$18:$L$22</c:f>
              <c:numCache/>
            </c:numRef>
          </c:val>
        </c:ser>
        <c:axId val="6634121"/>
        <c:axId val="1597054320"/>
      </c:barChart>
      <c:catAx>
        <c:axId val="6634121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054320"/>
      </c:catAx>
      <c:valAx>
        <c:axId val="15970543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error (Calidad)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41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Makespan según cantidad de iteraciones 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'20x15abz7'!$E$21:$E$23</c:f>
            </c:strRef>
          </c:cat>
          <c:val>
            <c:numRef>
              <c:f>'20x15abz7'!$F$21:$F$23</c:f>
              <c:numCache/>
            </c:numRef>
          </c:val>
          <c:smooth val="1"/>
        </c:ser>
        <c:axId val="1837870995"/>
        <c:axId val="1326458007"/>
      </c:lineChart>
      <c:catAx>
        <c:axId val="1837870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Iteraciones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6458007"/>
      </c:catAx>
      <c:valAx>
        <c:axId val="1326458007"/>
        <c:scaling>
          <c:orientation val="minMax"/>
          <c:max val="80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Makespan (Función objetivo)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787099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581025</xdr:colOff>
      <xdr:row>38</xdr:row>
      <xdr:rowOff>28575</xdr:rowOff>
    </xdr:from>
    <xdr:ext cx="6819900" cy="4067175"/>
    <xdr:graphicFrame>
      <xdr:nvGraphicFramePr>
        <xdr:cNvPr id="114679791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76200</xdr:rowOff>
    </xdr:from>
    <xdr:ext cx="5715000" cy="3533775"/>
    <xdr:graphicFrame>
      <xdr:nvGraphicFramePr>
        <xdr:cNvPr id="171434793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781050</xdr:colOff>
      <xdr:row>19</xdr:row>
      <xdr:rowOff>114300</xdr:rowOff>
    </xdr:from>
    <xdr:ext cx="5715000" cy="3533775"/>
    <xdr:graphicFrame>
      <xdr:nvGraphicFramePr>
        <xdr:cNvPr id="209738821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495300</xdr:colOff>
      <xdr:row>16</xdr:row>
      <xdr:rowOff>133350</xdr:rowOff>
    </xdr:from>
    <xdr:ext cx="5715000" cy="3533775"/>
    <xdr:graphicFrame>
      <xdr:nvGraphicFramePr>
        <xdr:cNvPr id="17891091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43"/>
    <col customWidth="1" min="8" max="8" width="7.86"/>
    <col customWidth="1" min="9" max="9" width="10.71"/>
    <col customWidth="1" min="10" max="10" width="12.57"/>
    <col customWidth="1" min="11" max="11" width="13.43"/>
    <col customWidth="1" min="12" max="12" width="11.86"/>
    <col customWidth="1" min="13" max="13" width="12.29"/>
    <col customWidth="1" min="14" max="14" width="12.14"/>
    <col customWidth="1" min="15" max="15" width="11.57"/>
    <col customWidth="1" min="16" max="27" width="8.71"/>
  </cols>
  <sheetData>
    <row r="1" ht="15.0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3" t="s">
        <v>0</v>
      </c>
      <c r="K2" s="4"/>
      <c r="L2" s="5" t="s">
        <v>1</v>
      </c>
      <c r="M2" s="4"/>
      <c r="N2" s="6"/>
      <c r="O2" s="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/>
      <c r="D3" s="2"/>
      <c r="E3" s="2"/>
      <c r="F3" s="2"/>
      <c r="G3" s="2"/>
      <c r="H3" s="2"/>
      <c r="I3" s="2"/>
      <c r="J3" s="7" t="s">
        <v>2</v>
      </c>
      <c r="K3" s="7">
        <v>200.0</v>
      </c>
      <c r="L3" s="7" t="s">
        <v>3</v>
      </c>
      <c r="M3" s="7">
        <v>10.0</v>
      </c>
      <c r="N3" s="6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2"/>
      <c r="J4" s="7" t="s">
        <v>4</v>
      </c>
      <c r="K4" s="7">
        <v>0.85</v>
      </c>
      <c r="L4" s="7" t="s">
        <v>5</v>
      </c>
      <c r="M4" s="7">
        <v>200.0</v>
      </c>
      <c r="N4" s="6"/>
      <c r="O4" s="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2"/>
      <c r="E5" s="2"/>
      <c r="F5" s="2"/>
      <c r="G5" s="2"/>
      <c r="H5" s="2"/>
      <c r="I5" s="2"/>
      <c r="J5" s="7" t="s">
        <v>6</v>
      </c>
      <c r="K5" s="7">
        <v>30.0</v>
      </c>
      <c r="L5" s="7" t="s">
        <v>7</v>
      </c>
      <c r="M5" s="8">
        <v>0.5</v>
      </c>
      <c r="N5" s="6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6"/>
      <c r="J6" s="6"/>
      <c r="K6" s="6"/>
      <c r="L6" s="6"/>
      <c r="M6" s="6"/>
      <c r="N6" s="6"/>
      <c r="O6" s="6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F7" s="2"/>
      <c r="G7" s="2"/>
      <c r="H7" s="2"/>
      <c r="I7" s="2"/>
      <c r="J7" s="3" t="s">
        <v>0</v>
      </c>
      <c r="K7" s="4"/>
      <c r="L7" s="9"/>
      <c r="M7" s="5" t="s">
        <v>1</v>
      </c>
      <c r="N7" s="4"/>
      <c r="O7" s="9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10" t="s">
        <v>8</v>
      </c>
      <c r="E8" s="10" t="s">
        <v>9</v>
      </c>
      <c r="F8" s="2"/>
      <c r="G8" s="2"/>
      <c r="H8" s="2"/>
      <c r="I8" s="11" t="s">
        <v>8</v>
      </c>
      <c r="J8" s="12" t="s">
        <v>10</v>
      </c>
      <c r="K8" s="12" t="s">
        <v>11</v>
      </c>
      <c r="L8" s="12" t="s">
        <v>12</v>
      </c>
      <c r="M8" s="12" t="s">
        <v>10</v>
      </c>
      <c r="N8" s="12" t="s">
        <v>11</v>
      </c>
      <c r="O8" s="12" t="s">
        <v>12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7" t="s">
        <v>13</v>
      </c>
      <c r="E9" s="7">
        <v>55.0</v>
      </c>
      <c r="F9" s="2"/>
      <c r="G9" s="2"/>
      <c r="H9" s="2"/>
      <c r="I9" s="7" t="s">
        <v>13</v>
      </c>
      <c r="J9" s="7">
        <v>55.0</v>
      </c>
      <c r="K9" s="7">
        <v>0.0</v>
      </c>
      <c r="L9" s="7">
        <v>3.97</v>
      </c>
      <c r="M9" s="7">
        <v>55.0</v>
      </c>
      <c r="N9" s="13">
        <v>0.0</v>
      </c>
      <c r="O9" s="14">
        <v>8.976470990614457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7" t="s">
        <v>14</v>
      </c>
      <c r="E10" s="7">
        <v>943.0</v>
      </c>
      <c r="F10" s="2"/>
      <c r="G10" s="2"/>
      <c r="H10" s="2"/>
      <c r="I10" s="7" t="s">
        <v>14</v>
      </c>
      <c r="J10" s="7">
        <v>970.9</v>
      </c>
      <c r="K10" s="7">
        <v>9.18</v>
      </c>
      <c r="L10" s="7">
        <v>35.16</v>
      </c>
      <c r="M10" s="14">
        <v>956.5454545454545</v>
      </c>
      <c r="N10" s="15">
        <v>6.919012015651308</v>
      </c>
      <c r="O10" s="14">
        <v>63.41396073861556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7" t="s">
        <v>15</v>
      </c>
      <c r="E11" s="7">
        <v>1165.0</v>
      </c>
      <c r="F11" s="2"/>
      <c r="G11" s="2"/>
      <c r="H11" s="2"/>
      <c r="I11" s="16" t="s">
        <v>16</v>
      </c>
      <c r="J11" s="7">
        <v>1253.7</v>
      </c>
      <c r="K11" s="7">
        <v>18.48</v>
      </c>
      <c r="L11" s="7">
        <v>35.9</v>
      </c>
      <c r="M11" s="15">
        <v>1245.545454545455</v>
      </c>
      <c r="N11" s="15">
        <v>11.4835851228057</v>
      </c>
      <c r="O11" s="14">
        <v>74.05813711339778</v>
      </c>
      <c r="P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7" t="s">
        <v>16</v>
      </c>
      <c r="E12" s="7">
        <v>1268.0</v>
      </c>
      <c r="F12" s="2"/>
      <c r="G12" s="2"/>
      <c r="H12" s="2"/>
      <c r="I12" s="7" t="s">
        <v>15</v>
      </c>
      <c r="J12" s="7">
        <v>1410.1</v>
      </c>
      <c r="K12" s="7">
        <v>20.29</v>
      </c>
      <c r="L12" s="7">
        <v>203.3</v>
      </c>
      <c r="M12" s="15">
        <v>1394.818181818182</v>
      </c>
      <c r="N12" s="15">
        <v>14.1337764367361</v>
      </c>
      <c r="O12" s="14">
        <v>324.9537690986286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7" t="s">
        <v>17</v>
      </c>
      <c r="E13" s="7">
        <v>656.0</v>
      </c>
      <c r="F13" s="2"/>
      <c r="G13" s="2"/>
      <c r="H13" s="2"/>
      <c r="I13" s="7" t="s">
        <v>17</v>
      </c>
      <c r="J13" s="7">
        <v>788.0</v>
      </c>
      <c r="K13" s="7">
        <v>8.37</v>
      </c>
      <c r="L13" s="7">
        <v>298.44</v>
      </c>
      <c r="M13" s="14">
        <v>783.0909090909091</v>
      </c>
      <c r="N13" s="14">
        <v>8.688550459708988</v>
      </c>
      <c r="O13" s="14">
        <v>642.6700550426136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F14" s="2"/>
      <c r="G14" s="2"/>
      <c r="H14" s="2"/>
      <c r="I14" s="6"/>
      <c r="J14" s="6"/>
      <c r="K14" s="6"/>
      <c r="L14" s="6"/>
      <c r="M14" s="6"/>
      <c r="N14" s="2"/>
      <c r="O14" s="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6"/>
      <c r="J16" s="3" t="s">
        <v>0</v>
      </c>
      <c r="K16" s="4"/>
      <c r="L16" s="5" t="s">
        <v>1</v>
      </c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11" t="s">
        <v>8</v>
      </c>
      <c r="J17" s="17" t="s">
        <v>18</v>
      </c>
      <c r="K17" s="17" t="s">
        <v>19</v>
      </c>
      <c r="L17" s="17" t="s">
        <v>20</v>
      </c>
      <c r="M17" s="17" t="s">
        <v>21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7" t="s">
        <v>13</v>
      </c>
      <c r="J18" s="8">
        <f t="shared" ref="J18:J22" si="1">ABS(J9-E9)/E9</f>
        <v>0</v>
      </c>
      <c r="K18" s="7">
        <v>3.97</v>
      </c>
      <c r="L18" s="8">
        <f t="shared" ref="L18:L22" si="2"> ABS(M9-E9)/E9</f>
        <v>0</v>
      </c>
      <c r="M18" s="14">
        <v>8.976470990614457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7" t="s">
        <v>14</v>
      </c>
      <c r="J19" s="8">
        <f t="shared" si="1"/>
        <v>0.0295864263</v>
      </c>
      <c r="K19" s="7">
        <v>35.16</v>
      </c>
      <c r="L19" s="8">
        <f t="shared" si="2"/>
        <v>0.01436421479</v>
      </c>
      <c r="M19" s="14">
        <v>63.41396073861556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7" t="s">
        <v>15</v>
      </c>
      <c r="J20" s="8">
        <f t="shared" si="1"/>
        <v>0.07613733906</v>
      </c>
      <c r="K20" s="18">
        <v>36.9</v>
      </c>
      <c r="L20" s="8">
        <f t="shared" si="2"/>
        <v>0.06913772922</v>
      </c>
      <c r="M20" s="14">
        <v>74.05813711339778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7" t="s">
        <v>16</v>
      </c>
      <c r="J21" s="8">
        <f t="shared" si="1"/>
        <v>0.1120662461</v>
      </c>
      <c r="K21" s="7">
        <v>203.3</v>
      </c>
      <c r="L21" s="8">
        <f t="shared" si="2"/>
        <v>0.100014339</v>
      </c>
      <c r="M21" s="14">
        <v>324.9537690986286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7" t="s">
        <v>17</v>
      </c>
      <c r="J22" s="8">
        <f t="shared" si="1"/>
        <v>0.2012195122</v>
      </c>
      <c r="K22" s="7">
        <v>298.44</v>
      </c>
      <c r="L22" s="8">
        <f t="shared" si="2"/>
        <v>0.1937361419</v>
      </c>
      <c r="M22" s="14">
        <v>642.6700550426136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6"/>
      <c r="J24" s="3" t="s">
        <v>0</v>
      </c>
      <c r="K24" s="4"/>
      <c r="L24" s="5" t="s">
        <v>1</v>
      </c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11" t="s">
        <v>8</v>
      </c>
      <c r="J25" s="12" t="s">
        <v>22</v>
      </c>
      <c r="K25" s="12" t="s">
        <v>12</v>
      </c>
      <c r="L25" s="12" t="s">
        <v>22</v>
      </c>
      <c r="M25" s="12" t="s">
        <v>12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7" t="s">
        <v>13</v>
      </c>
      <c r="J26" s="8">
        <f t="shared" ref="J26:J29" si="3">1 -ABS(E9-J9)/E9</f>
        <v>1</v>
      </c>
      <c r="K26" s="7">
        <v>3.97</v>
      </c>
      <c r="L26" s="8">
        <f t="shared" ref="L26:L30" si="4">1 -ABS(M9-E9)/E9</f>
        <v>1</v>
      </c>
      <c r="M26" s="14">
        <v>8.976470990614457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7" t="s">
        <v>14</v>
      </c>
      <c r="J27" s="8">
        <f t="shared" si="3"/>
        <v>0.9704135737</v>
      </c>
      <c r="K27" s="7">
        <v>35.16</v>
      </c>
      <c r="L27" s="8">
        <f t="shared" si="4"/>
        <v>0.9856357852</v>
      </c>
      <c r="M27" s="14">
        <v>63.41396073861556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7" t="s">
        <v>15</v>
      </c>
      <c r="J28" s="8">
        <f t="shared" si="3"/>
        <v>0.9238626609</v>
      </c>
      <c r="K28" s="18">
        <v>36.9</v>
      </c>
      <c r="L28" s="8">
        <f t="shared" si="4"/>
        <v>0.9308622708</v>
      </c>
      <c r="M28" s="14">
        <v>74.05813711339778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7" t="s">
        <v>16</v>
      </c>
      <c r="J29" s="8">
        <f t="shared" si="3"/>
        <v>0.8879337539</v>
      </c>
      <c r="K29" s="7">
        <v>203.3</v>
      </c>
      <c r="L29" s="8">
        <f t="shared" si="4"/>
        <v>0.899985661</v>
      </c>
      <c r="M29" s="14">
        <v>324.9537690986286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7" t="s">
        <v>17</v>
      </c>
      <c r="J30" s="8">
        <f>1-ABS(E13-J13)/E13</f>
        <v>0.7987804878</v>
      </c>
      <c r="K30" s="7">
        <v>298.44</v>
      </c>
      <c r="L30" s="8">
        <f t="shared" si="4"/>
        <v>0.8062638581</v>
      </c>
      <c r="M30" s="14">
        <v>642.6700550426136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8">
    <mergeCell ref="J2:K2"/>
    <mergeCell ref="L2:M2"/>
    <mergeCell ref="J7:L7"/>
    <mergeCell ref="M7:O7"/>
    <mergeCell ref="J16:K16"/>
    <mergeCell ref="L16:M16"/>
    <mergeCell ref="J24:K24"/>
    <mergeCell ref="L24:M24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43"/>
    <col customWidth="1" min="9" max="26" width="8.71"/>
  </cols>
  <sheetData>
    <row r="1" ht="13.5" customHeight="1">
      <c r="A1" s="6"/>
      <c r="B1" s="6"/>
      <c r="C1" s="6"/>
      <c r="D1" s="6"/>
      <c r="E1" s="6"/>
      <c r="F1" s="6"/>
      <c r="G1" s="6"/>
      <c r="H1" s="6"/>
      <c r="I1" s="2"/>
      <c r="J1" s="6"/>
      <c r="K1" s="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6"/>
      <c r="B2" s="19" t="s">
        <v>23</v>
      </c>
      <c r="C2" s="4"/>
      <c r="D2" s="4"/>
      <c r="E2" s="4"/>
      <c r="F2" s="4"/>
      <c r="G2" s="4"/>
      <c r="H2" s="4"/>
      <c r="I2" s="9"/>
      <c r="J2" s="2"/>
      <c r="K2" s="2"/>
      <c r="L2" s="19" t="s">
        <v>24</v>
      </c>
      <c r="M2" s="4"/>
      <c r="N2" s="4"/>
      <c r="O2" s="4"/>
      <c r="P2" s="4"/>
      <c r="Q2" s="4"/>
      <c r="R2" s="4"/>
      <c r="S2" s="9"/>
      <c r="T2" s="2"/>
      <c r="U2" s="2"/>
      <c r="V2" s="2"/>
      <c r="W2" s="2"/>
      <c r="X2" s="2"/>
      <c r="Y2" s="2"/>
      <c r="Z2" s="2"/>
    </row>
    <row r="3" ht="13.5" customHeight="1">
      <c r="A3" s="6"/>
      <c r="B3" s="7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7" t="s">
        <v>30</v>
      </c>
      <c r="H3" s="7" t="s">
        <v>31</v>
      </c>
      <c r="I3" s="7" t="s">
        <v>32</v>
      </c>
      <c r="J3" s="2"/>
      <c r="K3" s="2"/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32</v>
      </c>
      <c r="T3" s="2"/>
      <c r="U3" s="2"/>
      <c r="V3" s="2"/>
      <c r="W3" s="2"/>
      <c r="X3" s="2"/>
      <c r="Y3" s="2"/>
      <c r="Z3" s="2"/>
    </row>
    <row r="4" ht="13.5" customHeight="1">
      <c r="A4" s="6"/>
      <c r="B4" s="1" t="s">
        <v>33</v>
      </c>
      <c r="C4" s="2">
        <v>20.0</v>
      </c>
      <c r="D4" s="2">
        <v>100.0</v>
      </c>
      <c r="E4" s="2">
        <v>0.4</v>
      </c>
      <c r="F4" s="2">
        <v>1.0E-4</v>
      </c>
      <c r="G4" s="2">
        <v>10.0</v>
      </c>
      <c r="H4" s="2">
        <v>55.0</v>
      </c>
      <c r="I4" s="2">
        <v>8.90103721618652</v>
      </c>
      <c r="J4" s="2"/>
      <c r="K4" s="2"/>
      <c r="L4" s="20" t="s">
        <v>33</v>
      </c>
      <c r="M4" s="2">
        <v>10.0</v>
      </c>
      <c r="N4" s="2">
        <v>200.0</v>
      </c>
      <c r="O4" s="2">
        <v>0.5</v>
      </c>
      <c r="P4" s="2">
        <v>1.0E-4</v>
      </c>
      <c r="Q4" s="2">
        <v>10.0</v>
      </c>
      <c r="R4" s="2">
        <v>55.0</v>
      </c>
      <c r="S4" s="2">
        <v>8.90103721618652</v>
      </c>
      <c r="T4" s="2"/>
      <c r="U4" s="2"/>
      <c r="V4" s="2"/>
      <c r="W4" s="2"/>
      <c r="X4" s="2"/>
      <c r="Y4" s="2"/>
      <c r="Z4" s="2"/>
    </row>
    <row r="5" ht="13.5" customHeight="1">
      <c r="A5" s="6"/>
      <c r="B5" s="1" t="s">
        <v>33</v>
      </c>
      <c r="C5" s="2">
        <v>20.0</v>
      </c>
      <c r="D5" s="2">
        <v>100.0</v>
      </c>
      <c r="E5" s="2">
        <v>0.4</v>
      </c>
      <c r="F5" s="2">
        <v>1.0E-4</v>
      </c>
      <c r="G5" s="2">
        <v>10.0</v>
      </c>
      <c r="H5" s="2">
        <v>55.0</v>
      </c>
      <c r="I5" s="2">
        <v>9.55745077133179</v>
      </c>
      <c r="J5" s="2"/>
      <c r="K5" s="2"/>
      <c r="L5" s="20" t="s">
        <v>33</v>
      </c>
      <c r="M5" s="2">
        <v>10.0</v>
      </c>
      <c r="N5" s="2">
        <v>200.0</v>
      </c>
      <c r="O5" s="2">
        <v>0.5</v>
      </c>
      <c r="P5" s="2">
        <v>1.0E-4</v>
      </c>
      <c r="Q5" s="2">
        <v>10.0</v>
      </c>
      <c r="R5" s="2">
        <v>55.0</v>
      </c>
      <c r="S5" s="2">
        <v>9.55745077133179</v>
      </c>
      <c r="T5" s="2"/>
      <c r="U5" s="2"/>
      <c r="V5" s="2"/>
      <c r="W5" s="2"/>
      <c r="X5" s="2"/>
      <c r="Y5" s="2"/>
      <c r="Z5" s="2"/>
    </row>
    <row r="6" ht="13.5" customHeight="1">
      <c r="A6" s="6"/>
      <c r="B6" s="1" t="s">
        <v>33</v>
      </c>
      <c r="C6" s="2">
        <v>20.0</v>
      </c>
      <c r="D6" s="2">
        <v>100.0</v>
      </c>
      <c r="E6" s="2">
        <v>0.4</v>
      </c>
      <c r="F6" s="2">
        <v>1.0E-4</v>
      </c>
      <c r="G6" s="2">
        <v>15.0</v>
      </c>
      <c r="H6" s="2">
        <v>55.0</v>
      </c>
      <c r="I6" s="2">
        <v>9.63321661949158</v>
      </c>
      <c r="J6" s="2"/>
      <c r="K6" s="2"/>
      <c r="L6" s="20" t="s">
        <v>33</v>
      </c>
      <c r="M6" s="2">
        <v>10.0</v>
      </c>
      <c r="N6" s="2">
        <v>200.0</v>
      </c>
      <c r="O6" s="2">
        <v>0.5</v>
      </c>
      <c r="P6" s="2">
        <v>1.0E-4</v>
      </c>
      <c r="Q6" s="2">
        <v>10.0</v>
      </c>
      <c r="R6" s="2">
        <v>55.0</v>
      </c>
      <c r="S6" s="2">
        <v>9.63321661949158</v>
      </c>
      <c r="T6" s="2"/>
      <c r="U6" s="2"/>
      <c r="V6" s="2"/>
      <c r="W6" s="2"/>
      <c r="X6" s="2"/>
      <c r="Y6" s="2"/>
      <c r="Z6" s="2"/>
    </row>
    <row r="7" ht="13.5" customHeight="1">
      <c r="A7" s="6"/>
      <c r="B7" s="1" t="s">
        <v>33</v>
      </c>
      <c r="C7" s="2">
        <v>20.0</v>
      </c>
      <c r="D7" s="2">
        <v>100.0</v>
      </c>
      <c r="E7" s="2">
        <v>0.5</v>
      </c>
      <c r="F7" s="2">
        <v>1.0E-4</v>
      </c>
      <c r="G7" s="2">
        <v>10.0</v>
      </c>
      <c r="H7" s="2">
        <v>55.0</v>
      </c>
      <c r="I7" s="2">
        <v>9.62931680679321</v>
      </c>
      <c r="J7" s="2"/>
      <c r="K7" s="2"/>
      <c r="L7" s="20" t="s">
        <v>33</v>
      </c>
      <c r="M7" s="2">
        <v>10.0</v>
      </c>
      <c r="N7" s="2">
        <v>200.0</v>
      </c>
      <c r="O7" s="2">
        <v>0.5</v>
      </c>
      <c r="P7" s="2">
        <v>1.0E-4</v>
      </c>
      <c r="Q7" s="2">
        <v>10.0</v>
      </c>
      <c r="R7" s="2">
        <v>55.0</v>
      </c>
      <c r="S7" s="2">
        <v>9.62931680679321</v>
      </c>
      <c r="T7" s="2"/>
      <c r="U7" s="2"/>
      <c r="V7" s="2"/>
      <c r="W7" s="2"/>
      <c r="X7" s="2"/>
      <c r="Y7" s="2"/>
      <c r="Z7" s="2"/>
    </row>
    <row r="8" ht="13.5" customHeight="1">
      <c r="A8" s="6"/>
      <c r="B8" s="1" t="s">
        <v>33</v>
      </c>
      <c r="C8" s="2">
        <v>20.0</v>
      </c>
      <c r="D8" s="2">
        <v>100.0</v>
      </c>
      <c r="E8" s="2">
        <v>0.5</v>
      </c>
      <c r="F8" s="2">
        <v>1.0E-4</v>
      </c>
      <c r="G8" s="2">
        <v>15.0</v>
      </c>
      <c r="H8" s="2">
        <v>55.0</v>
      </c>
      <c r="I8" s="2">
        <v>8.45007276535034</v>
      </c>
      <c r="J8" s="2"/>
      <c r="K8" s="2"/>
      <c r="L8" s="20" t="s">
        <v>33</v>
      </c>
      <c r="M8" s="2">
        <v>10.0</v>
      </c>
      <c r="N8" s="2">
        <v>200.0</v>
      </c>
      <c r="O8" s="2">
        <v>0.5</v>
      </c>
      <c r="P8" s="2">
        <v>1.0E-4</v>
      </c>
      <c r="Q8" s="2">
        <v>10.0</v>
      </c>
      <c r="R8" s="2">
        <v>55.0</v>
      </c>
      <c r="S8" s="2">
        <v>8.45007276535034</v>
      </c>
      <c r="T8" s="2"/>
      <c r="U8" s="2"/>
      <c r="V8" s="2"/>
      <c r="W8" s="2"/>
      <c r="X8" s="2"/>
      <c r="Y8" s="2"/>
      <c r="Z8" s="2"/>
    </row>
    <row r="9" ht="13.5" customHeight="1">
      <c r="A9" s="6"/>
      <c r="B9" s="1" t="s">
        <v>33</v>
      </c>
      <c r="C9" s="2">
        <v>20.0</v>
      </c>
      <c r="D9" s="2">
        <v>100.0</v>
      </c>
      <c r="E9" s="2">
        <v>0.6</v>
      </c>
      <c r="F9" s="2">
        <v>1.0E-4</v>
      </c>
      <c r="G9" s="2">
        <v>10.0</v>
      </c>
      <c r="H9" s="2">
        <v>55.0</v>
      </c>
      <c r="I9" s="2">
        <v>8.48843860626221</v>
      </c>
      <c r="J9" s="2"/>
      <c r="K9" s="2"/>
      <c r="L9" s="20" t="s">
        <v>33</v>
      </c>
      <c r="M9" s="2">
        <v>10.0</v>
      </c>
      <c r="N9" s="2">
        <v>200.0</v>
      </c>
      <c r="O9" s="2">
        <v>0.5</v>
      </c>
      <c r="P9" s="2">
        <v>1.0E-4</v>
      </c>
      <c r="Q9" s="2">
        <v>10.0</v>
      </c>
      <c r="R9" s="2">
        <v>55.0</v>
      </c>
      <c r="S9" s="2">
        <v>8.48843860626221</v>
      </c>
      <c r="T9" s="2"/>
      <c r="U9" s="2"/>
      <c r="V9" s="2"/>
      <c r="W9" s="2"/>
      <c r="X9" s="2"/>
      <c r="Y9" s="2"/>
      <c r="Z9" s="2"/>
    </row>
    <row r="10" ht="13.5" customHeight="1">
      <c r="A10" s="6"/>
      <c r="B10" s="1" t="s">
        <v>33</v>
      </c>
      <c r="C10" s="2">
        <v>20.0</v>
      </c>
      <c r="D10" s="2">
        <v>100.0</v>
      </c>
      <c r="E10" s="2">
        <v>0.6</v>
      </c>
      <c r="F10" s="2">
        <v>1.0E-4</v>
      </c>
      <c r="G10" s="2">
        <v>15.0</v>
      </c>
      <c r="H10" s="2">
        <v>55.0</v>
      </c>
      <c r="I10" s="2">
        <v>9.75978398323059</v>
      </c>
      <c r="J10" s="2"/>
      <c r="K10" s="2"/>
      <c r="L10" s="20" t="s">
        <v>33</v>
      </c>
      <c r="M10" s="2">
        <v>10.0</v>
      </c>
      <c r="N10" s="2">
        <v>200.0</v>
      </c>
      <c r="O10" s="2">
        <v>0.5</v>
      </c>
      <c r="P10" s="2">
        <v>1.0E-4</v>
      </c>
      <c r="Q10" s="2">
        <v>10.0</v>
      </c>
      <c r="R10" s="2">
        <v>55.0</v>
      </c>
      <c r="S10" s="2">
        <v>9.75978398323059</v>
      </c>
      <c r="T10" s="2"/>
      <c r="U10" s="2"/>
      <c r="V10" s="2"/>
      <c r="W10" s="2"/>
      <c r="X10" s="2"/>
      <c r="Y10" s="2"/>
      <c r="Z10" s="2"/>
    </row>
    <row r="11" ht="13.5" customHeight="1">
      <c r="A11" s="6"/>
      <c r="B11" s="1" t="s">
        <v>33</v>
      </c>
      <c r="C11" s="2">
        <v>20.0</v>
      </c>
      <c r="D11" s="2">
        <v>200.0</v>
      </c>
      <c r="E11" s="2">
        <v>0.4</v>
      </c>
      <c r="F11" s="2">
        <v>1.0E-4</v>
      </c>
      <c r="G11" s="2">
        <v>10.0</v>
      </c>
      <c r="H11" s="2">
        <v>55.0</v>
      </c>
      <c r="I11" s="2">
        <v>31.9373791217804</v>
      </c>
      <c r="J11" s="2"/>
      <c r="K11" s="2"/>
      <c r="L11" s="20" t="s">
        <v>33</v>
      </c>
      <c r="M11" s="2">
        <v>10.0</v>
      </c>
      <c r="N11" s="2">
        <v>200.0</v>
      </c>
      <c r="O11" s="2">
        <v>0.5</v>
      </c>
      <c r="P11" s="2">
        <v>1.0E-4</v>
      </c>
      <c r="Q11" s="2">
        <v>10.0</v>
      </c>
      <c r="R11" s="2">
        <v>55.0</v>
      </c>
      <c r="S11" s="2">
        <v>8.59938025474548</v>
      </c>
      <c r="T11" s="2"/>
      <c r="U11" s="2"/>
      <c r="V11" s="2"/>
      <c r="W11" s="2"/>
      <c r="X11" s="2"/>
      <c r="Y11" s="2"/>
      <c r="Z11" s="2"/>
    </row>
    <row r="12" ht="13.5" customHeight="1">
      <c r="A12" s="6"/>
      <c r="B12" s="1" t="s">
        <v>33</v>
      </c>
      <c r="C12" s="2">
        <v>20.0</v>
      </c>
      <c r="D12" s="2">
        <v>200.0</v>
      </c>
      <c r="E12" s="2">
        <v>0.4</v>
      </c>
      <c r="F12" s="2">
        <v>1.0E-4</v>
      </c>
      <c r="G12" s="2">
        <v>15.0</v>
      </c>
      <c r="H12" s="2">
        <v>55.0</v>
      </c>
      <c r="I12" s="2">
        <v>31.9373791217804</v>
      </c>
      <c r="J12" s="2"/>
      <c r="K12" s="2"/>
      <c r="L12" s="20" t="s">
        <v>33</v>
      </c>
      <c r="M12" s="2">
        <v>10.0</v>
      </c>
      <c r="N12" s="2">
        <v>200.0</v>
      </c>
      <c r="O12" s="2">
        <v>0.5</v>
      </c>
      <c r="P12" s="2">
        <v>1.0E-4</v>
      </c>
      <c r="Q12" s="2">
        <v>10.0</v>
      </c>
      <c r="R12" s="2">
        <v>55.0</v>
      </c>
      <c r="S12" s="2">
        <v>8.58960890769959</v>
      </c>
      <c r="T12" s="2"/>
      <c r="U12" s="2"/>
      <c r="V12" s="2"/>
      <c r="W12" s="2"/>
      <c r="X12" s="2"/>
      <c r="Y12" s="2"/>
      <c r="Z12" s="2"/>
    </row>
    <row r="13" ht="13.5" customHeight="1">
      <c r="A13" s="6"/>
      <c r="B13" s="1" t="s">
        <v>33</v>
      </c>
      <c r="C13" s="2">
        <v>20.0</v>
      </c>
      <c r="D13" s="2">
        <v>200.0</v>
      </c>
      <c r="E13" s="2">
        <v>0.5</v>
      </c>
      <c r="F13" s="2">
        <v>1.0E-4</v>
      </c>
      <c r="G13" s="2">
        <v>10.0</v>
      </c>
      <c r="H13" s="2">
        <v>55.0</v>
      </c>
      <c r="I13" s="2">
        <v>8.45007276535034</v>
      </c>
      <c r="J13" s="2"/>
      <c r="K13" s="2"/>
      <c r="L13" s="20" t="s">
        <v>33</v>
      </c>
      <c r="M13" s="2">
        <v>10.0</v>
      </c>
      <c r="N13" s="2">
        <v>200.0</v>
      </c>
      <c r="O13" s="2">
        <v>0.5</v>
      </c>
      <c r="P13" s="2">
        <v>1.0E-4</v>
      </c>
      <c r="Q13" s="2">
        <v>10.0</v>
      </c>
      <c r="R13" s="2">
        <v>55.0</v>
      </c>
      <c r="S13" s="2">
        <v>8.58227705955505</v>
      </c>
      <c r="T13" s="2"/>
      <c r="U13" s="2"/>
      <c r="V13" s="2"/>
      <c r="W13" s="2"/>
      <c r="X13" s="2"/>
      <c r="Y13" s="2"/>
      <c r="Z13" s="2"/>
    </row>
    <row r="14" ht="13.5" customHeight="1">
      <c r="A14" s="6"/>
      <c r="B14" s="1" t="s">
        <v>33</v>
      </c>
      <c r="C14" s="2">
        <v>20.0</v>
      </c>
      <c r="D14" s="2">
        <v>200.0</v>
      </c>
      <c r="E14" s="2">
        <v>0.5</v>
      </c>
      <c r="F14" s="2">
        <v>1.0E-4</v>
      </c>
      <c r="G14" s="2">
        <v>15.0</v>
      </c>
      <c r="H14" s="2">
        <v>55.0</v>
      </c>
      <c r="I14" s="2">
        <v>8.48843860626221</v>
      </c>
      <c r="J14" s="2"/>
      <c r="K14" s="2"/>
      <c r="L14" s="20" t="s">
        <v>33</v>
      </c>
      <c r="M14" s="2">
        <v>10.0</v>
      </c>
      <c r="N14" s="2">
        <v>200.0</v>
      </c>
      <c r="O14" s="2">
        <v>0.5</v>
      </c>
      <c r="P14" s="2">
        <v>1.0E-4</v>
      </c>
      <c r="Q14" s="2">
        <v>10.0</v>
      </c>
      <c r="R14" s="2">
        <v>55.0</v>
      </c>
      <c r="S14" s="2">
        <v>8.55059790611267</v>
      </c>
      <c r="T14" s="2"/>
      <c r="U14" s="2"/>
      <c r="V14" s="2"/>
      <c r="W14" s="2"/>
      <c r="X14" s="2"/>
      <c r="Y14" s="2"/>
      <c r="Z14" s="2"/>
    </row>
    <row r="15" ht="13.5" customHeight="1">
      <c r="A15" s="6"/>
      <c r="B15" s="1" t="s">
        <v>33</v>
      </c>
      <c r="C15" s="2">
        <v>20.0</v>
      </c>
      <c r="D15" s="2">
        <v>200.0</v>
      </c>
      <c r="E15" s="2">
        <v>0.6</v>
      </c>
      <c r="F15" s="2">
        <v>1.0E-4</v>
      </c>
      <c r="G15" s="2">
        <v>10.0</v>
      </c>
      <c r="H15" s="2">
        <v>55.0</v>
      </c>
      <c r="I15" s="2">
        <v>9.75978398323059</v>
      </c>
      <c r="J15" s="2"/>
      <c r="K15" s="2"/>
      <c r="L15" s="2"/>
      <c r="M15" s="2"/>
      <c r="N15" s="2"/>
      <c r="O15" s="2"/>
      <c r="P15" s="2"/>
      <c r="Q15" s="2" t="s">
        <v>34</v>
      </c>
      <c r="R15" s="2">
        <f t="shared" ref="R15:S15" si="1">AVERAGE(R4:R14)</f>
        <v>55</v>
      </c>
      <c r="S15" s="2">
        <f t="shared" si="1"/>
        <v>8.976470991</v>
      </c>
      <c r="T15" s="2"/>
      <c r="U15" s="2"/>
      <c r="V15" s="2"/>
      <c r="W15" s="2"/>
      <c r="X15" s="2"/>
      <c r="Y15" s="2"/>
      <c r="Z15" s="2"/>
    </row>
    <row r="16" ht="13.5" customHeight="1">
      <c r="A16" s="6"/>
      <c r="B16" s="1" t="s">
        <v>33</v>
      </c>
      <c r="C16" s="2">
        <v>20.0</v>
      </c>
      <c r="D16" s="2">
        <v>200.0</v>
      </c>
      <c r="E16" s="2">
        <v>0.6</v>
      </c>
      <c r="F16" s="2">
        <v>1.0E-4</v>
      </c>
      <c r="G16" s="2">
        <v>15.0</v>
      </c>
      <c r="H16" s="2">
        <v>55.0</v>
      </c>
      <c r="I16" s="2">
        <v>8.59938025474548</v>
      </c>
      <c r="J16" s="2"/>
      <c r="K16" s="2"/>
      <c r="L16" s="2"/>
      <c r="M16" s="2"/>
      <c r="N16" s="2"/>
      <c r="O16" s="2"/>
      <c r="P16" s="2"/>
      <c r="Q16" s="2" t="s">
        <v>35</v>
      </c>
      <c r="R16" s="2">
        <f>STDEV(R4:R14)</f>
        <v>0</v>
      </c>
      <c r="S16" s="2"/>
      <c r="T16" s="2"/>
      <c r="U16" s="2"/>
      <c r="V16" s="2"/>
      <c r="W16" s="2"/>
      <c r="X16" s="2"/>
      <c r="Y16" s="2"/>
      <c r="Z16" s="2"/>
    </row>
    <row r="17" ht="13.5" customHeight="1">
      <c r="A17" s="6"/>
      <c r="B17" s="1" t="s">
        <v>33</v>
      </c>
      <c r="C17" s="2">
        <v>20.0</v>
      </c>
      <c r="D17" s="2">
        <v>300.0</v>
      </c>
      <c r="E17" s="2">
        <v>0.4</v>
      </c>
      <c r="F17" s="2">
        <v>1.0E-4</v>
      </c>
      <c r="G17" s="2">
        <v>10.0</v>
      </c>
      <c r="H17" s="2">
        <v>55.0</v>
      </c>
      <c r="I17" s="2">
        <v>8.58960890769959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6"/>
      <c r="B18" s="1" t="s">
        <v>33</v>
      </c>
      <c r="C18" s="2">
        <v>20.0</v>
      </c>
      <c r="D18" s="2">
        <v>300.0</v>
      </c>
      <c r="E18" s="2">
        <v>0.4</v>
      </c>
      <c r="F18" s="2">
        <v>1.0E-4</v>
      </c>
      <c r="G18" s="2">
        <v>15.0</v>
      </c>
      <c r="H18" s="2">
        <v>55.0</v>
      </c>
      <c r="I18" s="2">
        <v>8.58227705955505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6"/>
      <c r="B19" s="1" t="s">
        <v>33</v>
      </c>
      <c r="C19" s="2">
        <v>20.0</v>
      </c>
      <c r="D19" s="2">
        <v>300.0</v>
      </c>
      <c r="E19" s="2">
        <v>0.5</v>
      </c>
      <c r="F19" s="2">
        <v>1.0E-4</v>
      </c>
      <c r="G19" s="2">
        <v>10.0</v>
      </c>
      <c r="H19" s="2">
        <v>55.0</v>
      </c>
      <c r="I19" s="2">
        <v>8.55059790611267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6"/>
      <c r="B20" s="1" t="s">
        <v>33</v>
      </c>
      <c r="C20" s="2">
        <v>20.0</v>
      </c>
      <c r="D20" s="2">
        <v>300.0</v>
      </c>
      <c r="E20" s="2">
        <v>0.6</v>
      </c>
      <c r="F20" s="2">
        <v>1.0E-4</v>
      </c>
      <c r="G20" s="2">
        <v>10.0</v>
      </c>
      <c r="H20" s="2">
        <v>55.0</v>
      </c>
      <c r="I20" s="2">
        <v>8.45007276535034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6"/>
      <c r="B21" s="1" t="s">
        <v>33</v>
      </c>
      <c r="C21" s="2">
        <v>20.0</v>
      </c>
      <c r="D21" s="2">
        <v>300.0</v>
      </c>
      <c r="E21" s="2">
        <v>0.6</v>
      </c>
      <c r="F21" s="2">
        <v>1.0E-4</v>
      </c>
      <c r="G21" s="2">
        <v>15.0</v>
      </c>
      <c r="H21" s="2">
        <v>55.0</v>
      </c>
      <c r="I21" s="2">
        <v>8.48843860626221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6"/>
      <c r="B22" s="1" t="s">
        <v>33</v>
      </c>
      <c r="C22" s="2">
        <v>30.0</v>
      </c>
      <c r="D22" s="2">
        <v>100.0</v>
      </c>
      <c r="E22" s="2">
        <v>0.4</v>
      </c>
      <c r="F22" s="2">
        <v>1.0E-4</v>
      </c>
      <c r="G22" s="2">
        <v>10.0</v>
      </c>
      <c r="H22" s="2">
        <v>55.0</v>
      </c>
      <c r="I22" s="2">
        <v>9.75978398323059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6"/>
      <c r="B23" s="1" t="s">
        <v>33</v>
      </c>
      <c r="C23" s="2">
        <v>30.0</v>
      </c>
      <c r="D23" s="2">
        <v>100.0</v>
      </c>
      <c r="E23" s="2">
        <v>0.4</v>
      </c>
      <c r="F23" s="2">
        <v>1.0E-4</v>
      </c>
      <c r="G23" s="2">
        <v>15.0</v>
      </c>
      <c r="H23" s="2">
        <v>55.0</v>
      </c>
      <c r="I23" s="2">
        <v>8.59938025474548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6"/>
      <c r="B24" s="1" t="s">
        <v>33</v>
      </c>
      <c r="C24" s="2">
        <v>30.0</v>
      </c>
      <c r="D24" s="2">
        <v>100.0</v>
      </c>
      <c r="E24" s="2">
        <v>0.5</v>
      </c>
      <c r="F24" s="2">
        <v>1.0E-4</v>
      </c>
      <c r="G24" s="2">
        <v>10.0</v>
      </c>
      <c r="H24" s="2">
        <v>55.0</v>
      </c>
      <c r="I24" s="2">
        <v>8.58960890769959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6"/>
      <c r="B25" s="1" t="s">
        <v>33</v>
      </c>
      <c r="C25" s="2">
        <v>30.0</v>
      </c>
      <c r="D25" s="2">
        <v>100.0</v>
      </c>
      <c r="E25" s="2">
        <v>0.5</v>
      </c>
      <c r="F25" s="2">
        <v>1.0E-4</v>
      </c>
      <c r="G25" s="2">
        <v>15.0</v>
      </c>
      <c r="H25" s="2">
        <v>55.0</v>
      </c>
      <c r="I25" s="2">
        <v>8.58227705955505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6"/>
      <c r="B26" s="1" t="s">
        <v>33</v>
      </c>
      <c r="C26" s="2">
        <v>30.0</v>
      </c>
      <c r="D26" s="2">
        <v>100.0</v>
      </c>
      <c r="E26" s="2">
        <v>0.6</v>
      </c>
      <c r="F26" s="2">
        <v>1.0E-4</v>
      </c>
      <c r="G26" s="2">
        <v>10.0</v>
      </c>
      <c r="H26" s="2">
        <v>55.0</v>
      </c>
      <c r="I26" s="2">
        <v>8.55059790611267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6"/>
      <c r="B27" s="1" t="s">
        <v>33</v>
      </c>
      <c r="C27" s="2">
        <v>30.0</v>
      </c>
      <c r="D27" s="2">
        <v>100.0</v>
      </c>
      <c r="E27" s="2">
        <v>0.6</v>
      </c>
      <c r="F27" s="2">
        <v>1.0E-4</v>
      </c>
      <c r="G27" s="2">
        <v>15.0</v>
      </c>
      <c r="H27" s="2">
        <v>55.0</v>
      </c>
      <c r="I27" s="2">
        <v>35.5763185024261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6"/>
      <c r="B28" s="1" t="s">
        <v>33</v>
      </c>
      <c r="C28" s="2">
        <v>30.0</v>
      </c>
      <c r="D28" s="2">
        <v>200.0</v>
      </c>
      <c r="E28" s="2">
        <v>0.4</v>
      </c>
      <c r="F28" s="2">
        <v>1.0E-4</v>
      </c>
      <c r="G28" s="2">
        <v>10.0</v>
      </c>
      <c r="H28" s="2">
        <v>55.0</v>
      </c>
      <c r="I28" s="2">
        <v>8.45007276535034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6"/>
      <c r="B29" s="1" t="s">
        <v>33</v>
      </c>
      <c r="C29" s="2">
        <v>30.0</v>
      </c>
      <c r="D29" s="2">
        <v>200.0</v>
      </c>
      <c r="E29" s="2">
        <v>0.4</v>
      </c>
      <c r="F29" s="2">
        <v>1.0E-4</v>
      </c>
      <c r="G29" s="2">
        <v>15.0</v>
      </c>
      <c r="H29" s="2">
        <v>55.0</v>
      </c>
      <c r="I29" s="2">
        <v>8.48843860626221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6"/>
      <c r="B30" s="1" t="s">
        <v>33</v>
      </c>
      <c r="C30" s="2">
        <v>30.0</v>
      </c>
      <c r="D30" s="2">
        <v>200.0</v>
      </c>
      <c r="E30" s="2">
        <v>0.5</v>
      </c>
      <c r="F30" s="2">
        <v>1.0E-4</v>
      </c>
      <c r="G30" s="2">
        <v>10.0</v>
      </c>
      <c r="H30" s="2">
        <v>55.0</v>
      </c>
      <c r="I30" s="2">
        <v>9.75978398323059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6"/>
      <c r="B31" s="1" t="s">
        <v>33</v>
      </c>
      <c r="C31" s="2">
        <v>30.0</v>
      </c>
      <c r="D31" s="2">
        <v>200.0</v>
      </c>
      <c r="E31" s="2">
        <v>0.5</v>
      </c>
      <c r="F31" s="2">
        <v>1.0E-4</v>
      </c>
      <c r="G31" s="2">
        <v>15.0</v>
      </c>
      <c r="H31" s="2">
        <v>55.0</v>
      </c>
      <c r="I31" s="2">
        <v>8.59938025474548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6"/>
      <c r="B32" s="1" t="s">
        <v>33</v>
      </c>
      <c r="C32" s="2">
        <v>30.0</v>
      </c>
      <c r="D32" s="2">
        <v>200.0</v>
      </c>
      <c r="E32" s="2">
        <v>0.6</v>
      </c>
      <c r="F32" s="2">
        <v>1.0E-4</v>
      </c>
      <c r="G32" s="2">
        <v>10.0</v>
      </c>
      <c r="H32" s="2">
        <v>55.0</v>
      </c>
      <c r="I32" s="2">
        <v>8.45007276535034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6"/>
      <c r="B33" s="1" t="s">
        <v>33</v>
      </c>
      <c r="C33" s="2">
        <v>30.0</v>
      </c>
      <c r="D33" s="2">
        <v>200.0</v>
      </c>
      <c r="E33" s="2">
        <v>0.6</v>
      </c>
      <c r="F33" s="2">
        <v>1.0E-4</v>
      </c>
      <c r="G33" s="2">
        <v>15.0</v>
      </c>
      <c r="H33" s="2">
        <v>55.0</v>
      </c>
      <c r="I33" s="2">
        <v>8.48843860626221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6"/>
      <c r="B34" s="1" t="s">
        <v>33</v>
      </c>
      <c r="C34" s="2">
        <v>30.0</v>
      </c>
      <c r="D34" s="2">
        <v>300.0</v>
      </c>
      <c r="E34" s="2">
        <v>0.4</v>
      </c>
      <c r="F34" s="2">
        <v>1.0E-4</v>
      </c>
      <c r="G34" s="2">
        <v>10.0</v>
      </c>
      <c r="H34" s="2">
        <v>55.0</v>
      </c>
      <c r="I34" s="2">
        <v>9.75978398323059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6"/>
      <c r="B35" s="1" t="s">
        <v>33</v>
      </c>
      <c r="C35" s="2">
        <v>30.0</v>
      </c>
      <c r="D35" s="2">
        <v>300.0</v>
      </c>
      <c r="E35" s="2">
        <v>0.4</v>
      </c>
      <c r="F35" s="2">
        <v>1.0E-4</v>
      </c>
      <c r="G35" s="2">
        <v>15.0</v>
      </c>
      <c r="H35" s="2">
        <v>55.0</v>
      </c>
      <c r="I35" s="2">
        <v>8.59938025474548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6"/>
      <c r="B36" s="1" t="s">
        <v>33</v>
      </c>
      <c r="C36" s="2">
        <v>30.0</v>
      </c>
      <c r="D36" s="2">
        <v>300.0</v>
      </c>
      <c r="E36" s="2">
        <v>0.5</v>
      </c>
      <c r="F36" s="2">
        <v>1.0E-4</v>
      </c>
      <c r="G36" s="2">
        <v>10.0</v>
      </c>
      <c r="H36" s="2">
        <v>55.0</v>
      </c>
      <c r="I36" s="2">
        <v>8.58960890769959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6"/>
      <c r="B37" s="1" t="s">
        <v>33</v>
      </c>
      <c r="C37" s="2">
        <v>30.0</v>
      </c>
      <c r="D37" s="2">
        <v>300.0</v>
      </c>
      <c r="E37" s="2">
        <v>0.5</v>
      </c>
      <c r="F37" s="2">
        <v>1.0E-4</v>
      </c>
      <c r="G37" s="2">
        <v>15.0</v>
      </c>
      <c r="H37" s="2">
        <v>55.0</v>
      </c>
      <c r="I37" s="2">
        <v>8.58227705955505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6"/>
      <c r="B38" s="1" t="s">
        <v>33</v>
      </c>
      <c r="C38" s="2">
        <v>30.0</v>
      </c>
      <c r="D38" s="2">
        <v>300.0</v>
      </c>
      <c r="E38" s="2">
        <v>0.6</v>
      </c>
      <c r="F38" s="2">
        <v>1.0E-4</v>
      </c>
      <c r="G38" s="2">
        <v>10.0</v>
      </c>
      <c r="H38" s="2">
        <v>55.0</v>
      </c>
      <c r="I38" s="2">
        <v>8.55059790611267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6"/>
      <c r="B39" s="1" t="s">
        <v>33</v>
      </c>
      <c r="C39" s="2">
        <v>30.0</v>
      </c>
      <c r="D39" s="2">
        <v>300.0</v>
      </c>
      <c r="E39" s="2">
        <v>0.6</v>
      </c>
      <c r="F39" s="2">
        <v>1.0E-4</v>
      </c>
      <c r="G39" s="2">
        <v>15.0</v>
      </c>
      <c r="H39" s="2">
        <v>55.0</v>
      </c>
      <c r="I39" s="2">
        <v>8.55059790611267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 t="s">
        <v>34</v>
      </c>
      <c r="H40" s="2">
        <f t="shared" ref="H40:I40" si="2">AVERAGE(H4:H39)</f>
        <v>55</v>
      </c>
      <c r="I40" s="2">
        <f t="shared" si="2"/>
        <v>10.85497626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 t="s">
        <v>35</v>
      </c>
      <c r="H41" s="2">
        <f> STDEV(H4:H39)</f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 t="s">
        <v>36</v>
      </c>
      <c r="C44" s="2">
        <v>55.0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2:I2"/>
    <mergeCell ref="L2:S2"/>
  </mergeCells>
  <printOptions/>
  <pageMargins bottom="1.05277777777778" footer="0.0" header="0.0" left="0.7875" right="0.7875" top="1.05277777777778"/>
  <pageSetup orientation="portrait"/>
  <headerFooter>
    <oddHeader>&amp;C &amp;A</oddHeader>
    <oddFooter>&amp;C 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43"/>
    <col customWidth="1" min="9" max="26" width="8.71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2"/>
      <c r="J1" s="6"/>
      <c r="K1" s="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6"/>
      <c r="B2" s="6"/>
      <c r="C2" s="6"/>
      <c r="D2" s="6"/>
      <c r="E2" s="6"/>
      <c r="F2" s="6"/>
      <c r="G2" s="6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6"/>
      <c r="B3" s="19" t="s">
        <v>23</v>
      </c>
      <c r="C3" s="4"/>
      <c r="D3" s="4"/>
      <c r="E3" s="4"/>
      <c r="F3" s="4"/>
      <c r="G3" s="4"/>
      <c r="H3" s="4"/>
      <c r="I3" s="9"/>
      <c r="J3" s="2"/>
      <c r="K3" s="2"/>
      <c r="L3" s="19" t="s">
        <v>24</v>
      </c>
      <c r="M3" s="4"/>
      <c r="N3" s="4"/>
      <c r="O3" s="4"/>
      <c r="P3" s="4"/>
      <c r="Q3" s="4"/>
      <c r="R3" s="4"/>
      <c r="S3" s="9"/>
      <c r="T3" s="2"/>
      <c r="U3" s="2"/>
      <c r="V3" s="2"/>
      <c r="W3" s="2"/>
      <c r="X3" s="2"/>
      <c r="Y3" s="2"/>
      <c r="Z3" s="2"/>
    </row>
    <row r="4" ht="12.75" customHeight="1">
      <c r="A4" s="6"/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32</v>
      </c>
      <c r="J4" s="2"/>
      <c r="K4" s="2"/>
      <c r="L4" s="7" t="s">
        <v>25</v>
      </c>
      <c r="M4" s="7" t="s">
        <v>26</v>
      </c>
      <c r="N4" s="7" t="s">
        <v>27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32</v>
      </c>
      <c r="T4" s="2"/>
      <c r="U4" s="2"/>
      <c r="V4" s="2"/>
      <c r="W4" s="2"/>
      <c r="X4" s="2"/>
      <c r="Y4" s="2"/>
      <c r="Z4" s="2"/>
    </row>
    <row r="5" ht="12.75" customHeight="1">
      <c r="A5" s="6"/>
      <c r="B5" s="1" t="s">
        <v>37</v>
      </c>
      <c r="C5" s="2">
        <v>10.0</v>
      </c>
      <c r="D5" s="2">
        <v>100.0</v>
      </c>
      <c r="E5" s="2">
        <v>0.4</v>
      </c>
      <c r="F5" s="2">
        <v>1.0E-4</v>
      </c>
      <c r="G5" s="2">
        <v>10.0</v>
      </c>
      <c r="H5" s="2">
        <v>964.0</v>
      </c>
      <c r="I5" s="2">
        <v>38.3853771686554</v>
      </c>
      <c r="J5" s="2"/>
      <c r="K5" s="2"/>
      <c r="L5" s="20" t="s">
        <v>37</v>
      </c>
      <c r="M5" s="2">
        <v>10.0</v>
      </c>
      <c r="N5" s="2">
        <v>200.0</v>
      </c>
      <c r="O5" s="2">
        <v>0.5</v>
      </c>
      <c r="P5" s="2">
        <v>1.0E-4</v>
      </c>
      <c r="Q5" s="2">
        <v>10.0</v>
      </c>
      <c r="R5" s="2">
        <v>951.0</v>
      </c>
      <c r="S5" s="2">
        <v>63.7409300804138</v>
      </c>
      <c r="T5" s="2"/>
      <c r="U5" s="2"/>
      <c r="V5" s="2"/>
      <c r="W5" s="2"/>
      <c r="X5" s="2"/>
      <c r="Y5" s="2"/>
      <c r="Z5" s="2"/>
    </row>
    <row r="6" ht="12.75" customHeight="1">
      <c r="A6" s="6"/>
      <c r="B6" s="1" t="s">
        <v>37</v>
      </c>
      <c r="C6" s="2">
        <v>10.0</v>
      </c>
      <c r="D6" s="2">
        <v>100.0</v>
      </c>
      <c r="E6" s="2">
        <v>0.4</v>
      </c>
      <c r="F6" s="2">
        <v>1.0E-4</v>
      </c>
      <c r="G6" s="2">
        <v>10.0</v>
      </c>
      <c r="H6" s="2">
        <v>958.0</v>
      </c>
      <c r="I6" s="2">
        <v>34.405791759491</v>
      </c>
      <c r="J6" s="2"/>
      <c r="K6" s="2"/>
      <c r="L6" s="20" t="s">
        <v>37</v>
      </c>
      <c r="M6" s="2">
        <v>10.0</v>
      </c>
      <c r="N6" s="2">
        <v>200.0</v>
      </c>
      <c r="O6" s="2">
        <v>0.5</v>
      </c>
      <c r="P6" s="2">
        <v>1.0E-4</v>
      </c>
      <c r="Q6" s="2">
        <v>10.0</v>
      </c>
      <c r="R6" s="2">
        <v>958.0</v>
      </c>
      <c r="S6" s="2">
        <v>64.1955223083496</v>
      </c>
      <c r="T6" s="2"/>
      <c r="U6" s="2"/>
      <c r="V6" s="2"/>
      <c r="W6" s="2"/>
      <c r="X6" s="2"/>
      <c r="Y6" s="2"/>
      <c r="Z6" s="2"/>
    </row>
    <row r="7" ht="12.75" customHeight="1">
      <c r="A7" s="6"/>
      <c r="B7" s="1" t="s">
        <v>37</v>
      </c>
      <c r="C7" s="2">
        <v>10.0</v>
      </c>
      <c r="D7" s="2">
        <v>100.0</v>
      </c>
      <c r="E7" s="2">
        <v>0.5</v>
      </c>
      <c r="F7" s="2">
        <v>1.0E-4</v>
      </c>
      <c r="G7" s="2">
        <v>10.0</v>
      </c>
      <c r="H7" s="2">
        <v>967.0</v>
      </c>
      <c r="I7" s="2">
        <v>34.8274981975555</v>
      </c>
      <c r="J7" s="2"/>
      <c r="K7" s="2"/>
      <c r="L7" s="20" t="s">
        <v>37</v>
      </c>
      <c r="M7" s="2">
        <v>10.0</v>
      </c>
      <c r="N7" s="2">
        <v>200.0</v>
      </c>
      <c r="O7" s="2">
        <v>0.5</v>
      </c>
      <c r="P7" s="2">
        <v>1.0E-4</v>
      </c>
      <c r="Q7" s="2">
        <v>10.0</v>
      </c>
      <c r="R7" s="2">
        <v>964.0</v>
      </c>
      <c r="S7" s="2">
        <v>62.5191240310669</v>
      </c>
      <c r="T7" s="2"/>
      <c r="U7" s="2"/>
      <c r="V7" s="2"/>
      <c r="W7" s="2"/>
      <c r="X7" s="2"/>
      <c r="Y7" s="2"/>
      <c r="Z7" s="2"/>
    </row>
    <row r="8" ht="12.75" customHeight="1">
      <c r="A8" s="6"/>
      <c r="B8" s="1" t="s">
        <v>37</v>
      </c>
      <c r="C8" s="2">
        <v>10.0</v>
      </c>
      <c r="D8" s="2">
        <v>100.0</v>
      </c>
      <c r="E8" s="2">
        <v>0.6</v>
      </c>
      <c r="F8" s="2">
        <v>1.0E-4</v>
      </c>
      <c r="G8" s="2">
        <v>10.0</v>
      </c>
      <c r="H8" s="2">
        <v>967.0</v>
      </c>
      <c r="I8" s="2">
        <v>71.0635211467743</v>
      </c>
      <c r="J8" s="2"/>
      <c r="K8" s="2"/>
      <c r="L8" s="20" t="s">
        <v>37</v>
      </c>
      <c r="M8" s="2">
        <v>10.0</v>
      </c>
      <c r="N8" s="2">
        <v>200.0</v>
      </c>
      <c r="O8" s="2">
        <v>0.5</v>
      </c>
      <c r="P8" s="2">
        <v>1.0E-4</v>
      </c>
      <c r="Q8" s="2">
        <v>10.0</v>
      </c>
      <c r="R8" s="2">
        <v>967.0</v>
      </c>
      <c r="S8" s="2">
        <v>64.2857418060303</v>
      </c>
      <c r="T8" s="2"/>
      <c r="U8" s="2"/>
      <c r="V8" s="2"/>
      <c r="W8" s="2"/>
      <c r="X8" s="2"/>
      <c r="Y8" s="2"/>
      <c r="Z8" s="2"/>
    </row>
    <row r="9" ht="12.75" customHeight="1">
      <c r="A9" s="6"/>
      <c r="B9" s="1" t="s">
        <v>37</v>
      </c>
      <c r="C9" s="2">
        <v>10.0</v>
      </c>
      <c r="D9" s="2">
        <v>200.0</v>
      </c>
      <c r="E9" s="2">
        <v>0.4</v>
      </c>
      <c r="F9" s="2">
        <v>1.0E-4</v>
      </c>
      <c r="G9" s="2">
        <v>10.0</v>
      </c>
      <c r="H9" s="2">
        <v>950.0</v>
      </c>
      <c r="I9" s="2">
        <v>69.3250885009766</v>
      </c>
      <c r="J9" s="2"/>
      <c r="K9" s="2"/>
      <c r="L9" s="20" t="s">
        <v>37</v>
      </c>
      <c r="M9" s="2">
        <v>10.0</v>
      </c>
      <c r="N9" s="2">
        <v>200.0</v>
      </c>
      <c r="O9" s="2">
        <v>0.5</v>
      </c>
      <c r="P9" s="2">
        <v>1.0E-4</v>
      </c>
      <c r="Q9" s="2">
        <v>10.0</v>
      </c>
      <c r="R9" s="2">
        <v>964.0</v>
      </c>
      <c r="S9" s="2">
        <v>63.6699905395508</v>
      </c>
      <c r="T9" s="2"/>
      <c r="U9" s="2"/>
      <c r="V9" s="2"/>
      <c r="W9" s="2"/>
      <c r="X9" s="2"/>
      <c r="Y9" s="2"/>
      <c r="Z9" s="2"/>
    </row>
    <row r="10" ht="12.75" customHeight="1">
      <c r="A10" s="6"/>
      <c r="B10" s="1" t="s">
        <v>37</v>
      </c>
      <c r="C10" s="2">
        <v>10.0</v>
      </c>
      <c r="D10" s="2">
        <v>200.0</v>
      </c>
      <c r="E10" s="2">
        <v>0.5</v>
      </c>
      <c r="F10" s="2">
        <v>1.0E-4</v>
      </c>
      <c r="G10" s="2">
        <v>10.0</v>
      </c>
      <c r="H10" s="2">
        <v>948.0</v>
      </c>
      <c r="I10" s="2">
        <v>68.5371747016907</v>
      </c>
      <c r="J10" s="2"/>
      <c r="K10" s="2"/>
      <c r="L10" s="20" t="s">
        <v>37</v>
      </c>
      <c r="M10" s="2">
        <v>10.0</v>
      </c>
      <c r="N10" s="2">
        <v>200.0</v>
      </c>
      <c r="O10" s="2">
        <v>0.5</v>
      </c>
      <c r="P10" s="2">
        <v>1.0E-4</v>
      </c>
      <c r="Q10" s="2">
        <v>10.0</v>
      </c>
      <c r="R10" s="2">
        <v>948.0</v>
      </c>
      <c r="S10" s="2">
        <v>63.026709318161</v>
      </c>
      <c r="T10" s="2"/>
      <c r="U10" s="2"/>
      <c r="V10" s="2"/>
      <c r="W10" s="2"/>
      <c r="X10" s="2"/>
      <c r="Y10" s="2"/>
      <c r="Z10" s="2"/>
    </row>
    <row r="11" ht="12.75" customHeight="1">
      <c r="A11" s="6"/>
      <c r="B11" s="1" t="s">
        <v>37</v>
      </c>
      <c r="C11" s="2">
        <v>10.0</v>
      </c>
      <c r="D11" s="2">
        <v>200.0</v>
      </c>
      <c r="E11" s="2">
        <v>0.6</v>
      </c>
      <c r="F11" s="2">
        <v>1.0E-4</v>
      </c>
      <c r="G11" s="2">
        <v>10.0</v>
      </c>
      <c r="H11" s="2">
        <v>948.0</v>
      </c>
      <c r="I11" s="2">
        <v>108.518287658691</v>
      </c>
      <c r="J11" s="2"/>
      <c r="K11" s="2"/>
      <c r="L11" s="20" t="s">
        <v>37</v>
      </c>
      <c r="M11" s="2">
        <v>10.0</v>
      </c>
      <c r="N11" s="2">
        <v>200.0</v>
      </c>
      <c r="O11" s="2">
        <v>0.5</v>
      </c>
      <c r="P11" s="2">
        <v>1.0E-4</v>
      </c>
      <c r="Q11" s="2">
        <v>10.0</v>
      </c>
      <c r="R11" s="2">
        <v>958.0</v>
      </c>
      <c r="S11" s="2">
        <v>63.0396347045898</v>
      </c>
      <c r="T11" s="2"/>
      <c r="U11" s="2"/>
      <c r="V11" s="2"/>
      <c r="W11" s="2"/>
      <c r="X11" s="2"/>
      <c r="Y11" s="2"/>
      <c r="Z11" s="2"/>
    </row>
    <row r="12" ht="12.75" customHeight="1">
      <c r="A12" s="6"/>
      <c r="B12" s="1" t="s">
        <v>37</v>
      </c>
      <c r="C12" s="2">
        <v>10.0</v>
      </c>
      <c r="D12" s="2">
        <v>300.0</v>
      </c>
      <c r="E12" s="2">
        <v>0.4</v>
      </c>
      <c r="F12" s="2">
        <v>1.0E-4</v>
      </c>
      <c r="G12" s="2">
        <v>10.0</v>
      </c>
      <c r="H12" s="2">
        <v>948.0</v>
      </c>
      <c r="I12" s="2">
        <v>117.763028383255</v>
      </c>
      <c r="J12" s="2"/>
      <c r="K12" s="2"/>
      <c r="L12" s="20" t="s">
        <v>37</v>
      </c>
      <c r="M12" s="2">
        <v>10.0</v>
      </c>
      <c r="N12" s="2">
        <v>200.0</v>
      </c>
      <c r="O12" s="2">
        <v>0.5</v>
      </c>
      <c r="P12" s="2">
        <v>1.0E-4</v>
      </c>
      <c r="Q12" s="2">
        <v>10.0</v>
      </c>
      <c r="R12" s="2">
        <v>958.0</v>
      </c>
      <c r="S12" s="2">
        <v>63.8174865245819</v>
      </c>
      <c r="T12" s="2"/>
      <c r="U12" s="2"/>
      <c r="V12" s="2"/>
      <c r="W12" s="2"/>
      <c r="X12" s="2"/>
      <c r="Y12" s="2"/>
      <c r="Z12" s="2"/>
    </row>
    <row r="13" ht="12.75" customHeight="1">
      <c r="A13" s="6"/>
      <c r="B13" s="1" t="s">
        <v>37</v>
      </c>
      <c r="C13" s="2">
        <v>10.0</v>
      </c>
      <c r="D13" s="2">
        <v>300.0</v>
      </c>
      <c r="E13" s="2">
        <v>0.5</v>
      </c>
      <c r="F13" s="2">
        <v>1.0E-4</v>
      </c>
      <c r="G13" s="2">
        <v>10.0</v>
      </c>
      <c r="H13" s="2">
        <v>957.0</v>
      </c>
      <c r="I13" s="2">
        <v>111.819628715515</v>
      </c>
      <c r="J13" s="2"/>
      <c r="K13" s="2"/>
      <c r="L13" s="20" t="s">
        <v>37</v>
      </c>
      <c r="M13" s="2">
        <v>10.0</v>
      </c>
      <c r="N13" s="2">
        <v>200.0</v>
      </c>
      <c r="O13" s="2">
        <v>0.5</v>
      </c>
      <c r="P13" s="2">
        <v>1.0E-4</v>
      </c>
      <c r="Q13" s="2">
        <v>10.0</v>
      </c>
      <c r="R13" s="2">
        <v>958.0</v>
      </c>
      <c r="S13" s="2">
        <v>62.8144993782044</v>
      </c>
      <c r="T13" s="2"/>
      <c r="U13" s="2"/>
      <c r="V13" s="2"/>
      <c r="W13" s="2"/>
      <c r="X13" s="2"/>
      <c r="Y13" s="2"/>
      <c r="Z13" s="2"/>
    </row>
    <row r="14" ht="12.75" customHeight="1">
      <c r="A14" s="6"/>
      <c r="B14" s="1" t="s">
        <v>37</v>
      </c>
      <c r="C14" s="2">
        <v>10.0</v>
      </c>
      <c r="D14" s="2">
        <v>300.0</v>
      </c>
      <c r="E14" s="2">
        <v>0.6</v>
      </c>
      <c r="F14" s="2">
        <v>1.0E-4</v>
      </c>
      <c r="G14" s="2">
        <v>10.0</v>
      </c>
      <c r="H14" s="2">
        <v>948.0</v>
      </c>
      <c r="I14" s="2">
        <v>77.0102636814117</v>
      </c>
      <c r="J14" s="2"/>
      <c r="K14" s="2"/>
      <c r="L14" s="20" t="s">
        <v>37</v>
      </c>
      <c r="M14" s="2">
        <v>10.0</v>
      </c>
      <c r="N14" s="2">
        <v>200.0</v>
      </c>
      <c r="O14" s="2">
        <v>0.5</v>
      </c>
      <c r="P14" s="2">
        <v>1.0E-4</v>
      </c>
      <c r="Q14" s="2">
        <v>10.0</v>
      </c>
      <c r="R14" s="2">
        <v>948.0</v>
      </c>
      <c r="S14" s="2">
        <v>62.5035283565521</v>
      </c>
      <c r="T14" s="2"/>
      <c r="U14" s="2"/>
      <c r="V14" s="2"/>
      <c r="W14" s="2"/>
      <c r="X14" s="2"/>
      <c r="Y14" s="2"/>
      <c r="Z14" s="2"/>
    </row>
    <row r="15" ht="12.75" customHeight="1">
      <c r="A15" s="6"/>
      <c r="B15" s="1" t="s">
        <v>37</v>
      </c>
      <c r="C15" s="2">
        <v>20.0</v>
      </c>
      <c r="D15" s="2">
        <v>100.0</v>
      </c>
      <c r="E15" s="2">
        <v>0.4</v>
      </c>
      <c r="F15" s="2">
        <v>1.0E-4</v>
      </c>
      <c r="G15" s="2">
        <v>10.0</v>
      </c>
      <c r="H15" s="2">
        <v>958.0</v>
      </c>
      <c r="I15" s="2">
        <v>68.0664801597595</v>
      </c>
      <c r="J15" s="2"/>
      <c r="K15" s="2"/>
      <c r="L15" s="20" t="s">
        <v>37</v>
      </c>
      <c r="M15" s="2">
        <v>10.0</v>
      </c>
      <c r="N15" s="2">
        <v>200.0</v>
      </c>
      <c r="O15" s="2">
        <v>0.5</v>
      </c>
      <c r="P15" s="2">
        <v>1.0E-4</v>
      </c>
      <c r="Q15" s="2">
        <v>10.0</v>
      </c>
      <c r="R15" s="2">
        <v>948.0</v>
      </c>
      <c r="S15" s="2">
        <v>63.9404010772705</v>
      </c>
      <c r="T15" s="2"/>
      <c r="U15" s="2"/>
      <c r="V15" s="2"/>
      <c r="W15" s="2"/>
      <c r="X15" s="2"/>
      <c r="Y15" s="2"/>
      <c r="Z15" s="2"/>
    </row>
    <row r="16" ht="12.75" customHeight="1">
      <c r="A16" s="6"/>
      <c r="B16" s="21" t="s">
        <v>37</v>
      </c>
      <c r="C16" s="2">
        <v>20.0</v>
      </c>
      <c r="D16" s="2">
        <v>100.0</v>
      </c>
      <c r="E16" s="2">
        <v>0.5</v>
      </c>
      <c r="F16" s="2">
        <v>1.0E-4</v>
      </c>
      <c r="G16" s="2">
        <v>10.0</v>
      </c>
      <c r="H16" s="2">
        <v>948.0</v>
      </c>
      <c r="I16" s="2">
        <v>68.9166400432587</v>
      </c>
      <c r="J16" s="2"/>
      <c r="K16" s="2"/>
      <c r="L16" s="2"/>
      <c r="M16" s="2"/>
      <c r="N16" s="2"/>
      <c r="O16" s="2"/>
      <c r="P16" s="2"/>
      <c r="Q16" s="2" t="s">
        <v>34</v>
      </c>
      <c r="R16" s="2">
        <f t="shared" ref="R16:S16" si="1">AVERAGE(R5:R15)</f>
        <v>956.5454545</v>
      </c>
      <c r="S16" s="2">
        <f t="shared" si="1"/>
        <v>63.41396074</v>
      </c>
      <c r="T16" s="2"/>
      <c r="U16" s="2"/>
      <c r="V16" s="2"/>
      <c r="W16" s="2"/>
      <c r="X16" s="2"/>
      <c r="Y16" s="2"/>
      <c r="Z16" s="2"/>
    </row>
    <row r="17" ht="12.75" customHeight="1">
      <c r="A17" s="6"/>
      <c r="B17" s="2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35</v>
      </c>
      <c r="R17" s="2">
        <f>STDEV(R5:R15)</f>
        <v>6.919012016</v>
      </c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/>
      <c r="B18" s="22"/>
      <c r="C18" s="2"/>
      <c r="D18" s="2"/>
      <c r="E18" s="2"/>
      <c r="F18" s="2"/>
      <c r="G18" s="2" t="s">
        <v>34</v>
      </c>
      <c r="H18" s="2">
        <f t="shared" ref="H18:I18" si="2">AVERAGE(H5:H16)</f>
        <v>955.0833333</v>
      </c>
      <c r="I18" s="2">
        <f t="shared" si="2"/>
        <v>72.38656501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2"/>
      <c r="B19" s="22"/>
      <c r="C19" s="2"/>
      <c r="D19" s="2"/>
      <c r="E19" s="2"/>
      <c r="F19" s="2"/>
      <c r="G19" s="2" t="s">
        <v>38</v>
      </c>
      <c r="H19" s="2">
        <f>STDEV(H5:H16)</f>
        <v>7.751343969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2"/>
      <c r="B20" s="2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3"/>
      <c r="B21" s="22" t="s">
        <v>9</v>
      </c>
      <c r="C21" s="2">
        <v>943.0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6"/>
      <c r="G22" s="6"/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6"/>
      <c r="G23" s="6"/>
      <c r="H23" s="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3:I3"/>
    <mergeCell ref="L3:S3"/>
  </mergeCells>
  <printOptions/>
  <pageMargins bottom="1.05277777777778" footer="0.0" header="0.0" left="0.7875" right="0.7875" top="1.05277777777778"/>
  <pageSetup orientation="portrait"/>
  <headerFooter>
    <oddHeader>&amp;C &amp;A</oddHeader>
    <oddFooter>&amp;C 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43"/>
    <col customWidth="1" min="9" max="26" width="8.71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6"/>
      <c r="B2" s="6"/>
      <c r="C2" s="6"/>
      <c r="D2" s="6"/>
      <c r="E2" s="6"/>
      <c r="F2" s="6"/>
      <c r="G2" s="6"/>
      <c r="H2" s="6"/>
      <c r="I2" s="2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6"/>
      <c r="B3" s="19" t="s">
        <v>23</v>
      </c>
      <c r="C3" s="4"/>
      <c r="D3" s="4"/>
      <c r="E3" s="4"/>
      <c r="F3" s="4"/>
      <c r="G3" s="4"/>
      <c r="H3" s="4"/>
      <c r="I3" s="9"/>
      <c r="J3" s="2"/>
      <c r="K3" s="2"/>
      <c r="L3" s="19" t="s">
        <v>24</v>
      </c>
      <c r="M3" s="4"/>
      <c r="N3" s="4"/>
      <c r="O3" s="4"/>
      <c r="P3" s="4"/>
      <c r="Q3" s="4"/>
      <c r="R3" s="4"/>
      <c r="S3" s="9"/>
      <c r="T3" s="2"/>
      <c r="U3" s="2"/>
      <c r="V3" s="2"/>
      <c r="W3" s="2"/>
      <c r="X3" s="2"/>
      <c r="Y3" s="2"/>
      <c r="Z3" s="2"/>
    </row>
    <row r="4" ht="12.75" customHeight="1">
      <c r="A4" s="6"/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32</v>
      </c>
      <c r="J4" s="2"/>
      <c r="K4" s="2"/>
      <c r="L4" s="7" t="s">
        <v>25</v>
      </c>
      <c r="M4" s="7" t="s">
        <v>26</v>
      </c>
      <c r="N4" s="7" t="s">
        <v>27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32</v>
      </c>
      <c r="T4" s="2"/>
      <c r="U4" s="2"/>
      <c r="V4" s="2"/>
      <c r="W4" s="2"/>
      <c r="X4" s="2"/>
      <c r="Y4" s="2"/>
      <c r="Z4" s="2"/>
    </row>
    <row r="5" ht="12.75" customHeight="1">
      <c r="A5" s="6"/>
      <c r="B5" s="24" t="s">
        <v>39</v>
      </c>
      <c r="C5" s="2">
        <v>10.0</v>
      </c>
      <c r="D5" s="2">
        <v>100.0</v>
      </c>
      <c r="E5" s="2">
        <v>0.4</v>
      </c>
      <c r="F5" s="2">
        <v>1.0E-4</v>
      </c>
      <c r="G5" s="2">
        <v>10.0</v>
      </c>
      <c r="H5" s="2">
        <v>1251.0</v>
      </c>
      <c r="I5" s="2">
        <v>70.9828431606293</v>
      </c>
      <c r="J5" s="2"/>
      <c r="K5" s="2"/>
      <c r="L5" s="20" t="s">
        <v>39</v>
      </c>
      <c r="M5" s="2">
        <v>10.0</v>
      </c>
      <c r="N5" s="2">
        <v>200.0</v>
      </c>
      <c r="O5" s="2">
        <v>0.5</v>
      </c>
      <c r="P5" s="2">
        <v>1.0E-4</v>
      </c>
      <c r="Q5" s="2">
        <v>10.0</v>
      </c>
      <c r="R5" s="2">
        <v>1238.0</v>
      </c>
      <c r="S5" s="2">
        <v>70.9828431606293</v>
      </c>
      <c r="T5" s="2"/>
      <c r="U5" s="2"/>
      <c r="V5" s="2"/>
      <c r="W5" s="2"/>
      <c r="X5" s="2"/>
      <c r="Y5" s="2"/>
      <c r="Z5" s="2"/>
    </row>
    <row r="6" ht="12.75" customHeight="1">
      <c r="A6" s="6"/>
      <c r="B6" s="24" t="s">
        <v>39</v>
      </c>
      <c r="C6" s="2">
        <v>10.0</v>
      </c>
      <c r="D6" s="2">
        <v>100.0</v>
      </c>
      <c r="E6" s="2">
        <v>0.5</v>
      </c>
      <c r="F6" s="2">
        <v>1.0E-4</v>
      </c>
      <c r="G6" s="2">
        <v>10.0</v>
      </c>
      <c r="H6" s="2">
        <v>1245.0</v>
      </c>
      <c r="I6" s="2">
        <v>74.2298979759216</v>
      </c>
      <c r="J6" s="2"/>
      <c r="K6" s="2"/>
      <c r="L6" s="20" t="s">
        <v>39</v>
      </c>
      <c r="M6" s="2">
        <v>10.0</v>
      </c>
      <c r="N6" s="2">
        <v>200.0</v>
      </c>
      <c r="O6" s="2">
        <v>0.5</v>
      </c>
      <c r="P6" s="2">
        <v>1.0E-4</v>
      </c>
      <c r="Q6" s="2">
        <v>10.0</v>
      </c>
      <c r="R6" s="2">
        <v>1237.0</v>
      </c>
      <c r="S6" s="2">
        <v>74.2298979759216</v>
      </c>
      <c r="T6" s="2"/>
      <c r="U6" s="2"/>
      <c r="V6" s="2"/>
      <c r="W6" s="2"/>
      <c r="X6" s="2"/>
      <c r="Y6" s="2"/>
      <c r="Z6" s="2"/>
    </row>
    <row r="7" ht="12.75" customHeight="1">
      <c r="A7" s="6"/>
      <c r="B7" s="24" t="s">
        <v>39</v>
      </c>
      <c r="C7" s="2">
        <v>10.0</v>
      </c>
      <c r="D7" s="2">
        <v>100.0</v>
      </c>
      <c r="E7" s="2">
        <v>0.6</v>
      </c>
      <c r="F7" s="2">
        <v>1.0E-4</v>
      </c>
      <c r="G7" s="2">
        <v>10.0</v>
      </c>
      <c r="H7" s="2">
        <v>1262.0</v>
      </c>
      <c r="I7" s="2">
        <v>73.6709251403809</v>
      </c>
      <c r="J7" s="2"/>
      <c r="K7" s="2"/>
      <c r="L7" s="20" t="s">
        <v>39</v>
      </c>
      <c r="M7" s="2">
        <v>10.0</v>
      </c>
      <c r="N7" s="2">
        <v>200.0</v>
      </c>
      <c r="O7" s="2">
        <v>0.5</v>
      </c>
      <c r="P7" s="2">
        <v>1.0E-4</v>
      </c>
      <c r="Q7" s="2">
        <v>10.0</v>
      </c>
      <c r="R7" s="2">
        <v>1236.0</v>
      </c>
      <c r="S7" s="2">
        <v>73.6709251403809</v>
      </c>
      <c r="T7" s="2"/>
      <c r="U7" s="2"/>
      <c r="V7" s="2"/>
      <c r="W7" s="2"/>
      <c r="X7" s="2"/>
      <c r="Y7" s="2"/>
      <c r="Z7" s="2"/>
    </row>
    <row r="8" ht="12.75" customHeight="1">
      <c r="A8" s="6"/>
      <c r="B8" s="24" t="s">
        <v>39</v>
      </c>
      <c r="C8" s="2">
        <v>10.0</v>
      </c>
      <c r="D8" s="2">
        <v>200.0</v>
      </c>
      <c r="E8" s="2">
        <v>0.4</v>
      </c>
      <c r="F8" s="2">
        <v>1.0E-4</v>
      </c>
      <c r="G8" s="2">
        <v>10.0</v>
      </c>
      <c r="H8" s="2">
        <v>1234.0</v>
      </c>
      <c r="I8" s="2">
        <v>86.5665493011475</v>
      </c>
      <c r="J8" s="2"/>
      <c r="K8" s="2"/>
      <c r="L8" s="20" t="s">
        <v>39</v>
      </c>
      <c r="M8" s="2">
        <v>10.0</v>
      </c>
      <c r="N8" s="2">
        <v>200.0</v>
      </c>
      <c r="O8" s="2">
        <v>0.5</v>
      </c>
      <c r="P8" s="2">
        <v>1.0E-4</v>
      </c>
      <c r="Q8" s="2">
        <v>10.0</v>
      </c>
      <c r="R8" s="2">
        <v>1234.0</v>
      </c>
      <c r="S8" s="2">
        <v>86.5665493011475</v>
      </c>
      <c r="T8" s="2"/>
      <c r="U8" s="2"/>
      <c r="V8" s="2"/>
      <c r="W8" s="2"/>
      <c r="X8" s="2"/>
      <c r="Y8" s="2"/>
      <c r="Z8" s="2"/>
    </row>
    <row r="9" ht="12.75" customHeight="1">
      <c r="A9" s="6"/>
      <c r="B9" s="24" t="s">
        <v>39</v>
      </c>
      <c r="C9" s="2">
        <v>10.0</v>
      </c>
      <c r="D9" s="2">
        <v>200.0</v>
      </c>
      <c r="E9" s="2">
        <v>0.5</v>
      </c>
      <c r="F9" s="2">
        <v>1.0E-4</v>
      </c>
      <c r="G9" s="2">
        <v>10.0</v>
      </c>
      <c r="H9" s="2">
        <v>1246.0</v>
      </c>
      <c r="I9" s="2">
        <v>74.5111355781555</v>
      </c>
      <c r="J9" s="2"/>
      <c r="K9" s="2"/>
      <c r="L9" s="20" t="s">
        <v>39</v>
      </c>
      <c r="M9" s="2">
        <v>10.0</v>
      </c>
      <c r="N9" s="2">
        <v>200.0</v>
      </c>
      <c r="O9" s="2">
        <v>0.5</v>
      </c>
      <c r="P9" s="2">
        <v>1.0E-4</v>
      </c>
      <c r="Q9" s="2">
        <v>10.0</v>
      </c>
      <c r="R9" s="2">
        <v>1237.0</v>
      </c>
      <c r="S9" s="2">
        <v>74.5111355781555</v>
      </c>
      <c r="T9" s="2"/>
      <c r="U9" s="2"/>
      <c r="V9" s="2"/>
      <c r="W9" s="2"/>
      <c r="X9" s="2"/>
      <c r="Y9" s="2"/>
      <c r="Z9" s="2"/>
    </row>
    <row r="10" ht="12.75" customHeight="1">
      <c r="A10" s="6"/>
      <c r="B10" s="24" t="s">
        <v>39</v>
      </c>
      <c r="C10" s="2">
        <v>10.0</v>
      </c>
      <c r="D10" s="2">
        <v>200.0</v>
      </c>
      <c r="E10" s="2">
        <v>0.6</v>
      </c>
      <c r="F10" s="2">
        <v>1.0E-4</v>
      </c>
      <c r="G10" s="2">
        <v>10.0</v>
      </c>
      <c r="H10" s="2">
        <v>1247.0</v>
      </c>
      <c r="I10" s="2">
        <v>70.3083312511444</v>
      </c>
      <c r="J10" s="2"/>
      <c r="K10" s="2"/>
      <c r="L10" s="20" t="s">
        <v>39</v>
      </c>
      <c r="M10" s="2">
        <v>10.0</v>
      </c>
      <c r="N10" s="2">
        <v>200.0</v>
      </c>
      <c r="O10" s="2">
        <v>0.5</v>
      </c>
      <c r="P10" s="2">
        <v>1.0E-4</v>
      </c>
      <c r="Q10" s="2">
        <v>10.0</v>
      </c>
      <c r="R10" s="2">
        <v>1248.0</v>
      </c>
      <c r="S10" s="2">
        <v>70.3083312511444</v>
      </c>
      <c r="T10" s="2"/>
      <c r="U10" s="2"/>
      <c r="V10" s="2"/>
      <c r="W10" s="2"/>
      <c r="X10" s="2"/>
      <c r="Y10" s="2"/>
      <c r="Z10" s="2"/>
    </row>
    <row r="11" ht="12.75" customHeight="1">
      <c r="A11" s="6"/>
      <c r="B11" s="24" t="s">
        <v>39</v>
      </c>
      <c r="C11" s="2">
        <v>10.0</v>
      </c>
      <c r="D11" s="2">
        <v>300.0</v>
      </c>
      <c r="E11" s="2">
        <v>0.4</v>
      </c>
      <c r="F11" s="2">
        <v>1.0E-4</v>
      </c>
      <c r="G11" s="2">
        <v>10.0</v>
      </c>
      <c r="H11" s="2">
        <v>1245.0</v>
      </c>
      <c r="I11" s="2">
        <v>86.5665493011475</v>
      </c>
      <c r="J11" s="2"/>
      <c r="K11" s="2"/>
      <c r="L11" s="20" t="s">
        <v>39</v>
      </c>
      <c r="M11" s="2">
        <v>10.0</v>
      </c>
      <c r="N11" s="2">
        <v>200.0</v>
      </c>
      <c r="O11" s="2">
        <v>0.5</v>
      </c>
      <c r="P11" s="2">
        <v>1.0E-4</v>
      </c>
      <c r="Q11" s="2">
        <v>10.0</v>
      </c>
      <c r="R11" s="2">
        <v>1243.0</v>
      </c>
      <c r="S11" s="2">
        <v>74.3083100318909</v>
      </c>
      <c r="T11" s="2"/>
      <c r="U11" s="2"/>
      <c r="V11" s="2"/>
      <c r="W11" s="2"/>
      <c r="X11" s="2"/>
      <c r="Y11" s="2"/>
      <c r="Z11" s="2"/>
    </row>
    <row r="12" ht="12.75" customHeight="1">
      <c r="A12" s="6"/>
      <c r="B12" s="24" t="s">
        <v>39</v>
      </c>
      <c r="C12" s="2">
        <v>10.0</v>
      </c>
      <c r="D12" s="2">
        <v>300.0</v>
      </c>
      <c r="E12" s="2">
        <v>0.5</v>
      </c>
      <c r="F12" s="2">
        <v>1.0E-4</v>
      </c>
      <c r="G12" s="2">
        <v>10.0</v>
      </c>
      <c r="H12" s="2">
        <v>1244.0</v>
      </c>
      <c r="I12" s="2">
        <v>86.5665493011475</v>
      </c>
      <c r="J12" s="2"/>
      <c r="K12" s="2"/>
      <c r="L12" s="20" t="s">
        <v>39</v>
      </c>
      <c r="M12" s="2">
        <v>10.0</v>
      </c>
      <c r="N12" s="2">
        <v>200.0</v>
      </c>
      <c r="O12" s="2">
        <v>0.5</v>
      </c>
      <c r="P12" s="2">
        <v>1.0E-4</v>
      </c>
      <c r="Q12" s="2">
        <v>10.0</v>
      </c>
      <c r="R12" s="2">
        <v>1272.0</v>
      </c>
      <c r="S12" s="2">
        <v>72.5960531234741</v>
      </c>
      <c r="T12" s="2"/>
      <c r="U12" s="2"/>
      <c r="V12" s="2"/>
      <c r="W12" s="2"/>
      <c r="X12" s="2"/>
      <c r="Y12" s="2"/>
      <c r="Z12" s="2"/>
    </row>
    <row r="13" ht="12.75" customHeight="1">
      <c r="A13" s="6"/>
      <c r="B13" s="24" t="s">
        <v>39</v>
      </c>
      <c r="C13" s="2">
        <v>10.0</v>
      </c>
      <c r="D13" s="2">
        <v>300.0</v>
      </c>
      <c r="E13" s="2">
        <v>0.6</v>
      </c>
      <c r="F13" s="2">
        <v>1.0E-4</v>
      </c>
      <c r="G13" s="2">
        <v>10.0</v>
      </c>
      <c r="H13" s="2">
        <v>1232.0</v>
      </c>
      <c r="I13" s="2">
        <v>72.0635015964508</v>
      </c>
      <c r="J13" s="2"/>
      <c r="K13" s="2"/>
      <c r="L13" s="20" t="s">
        <v>39</v>
      </c>
      <c r="M13" s="2">
        <v>10.0</v>
      </c>
      <c r="N13" s="2">
        <v>200.0</v>
      </c>
      <c r="O13" s="2">
        <v>0.5</v>
      </c>
      <c r="P13" s="2">
        <v>1.0E-4</v>
      </c>
      <c r="Q13" s="2">
        <v>10.0</v>
      </c>
      <c r="R13" s="2">
        <v>1249.0</v>
      </c>
      <c r="S13" s="2">
        <v>72.0635015964508</v>
      </c>
      <c r="T13" s="2"/>
      <c r="U13" s="2"/>
      <c r="V13" s="2"/>
      <c r="W13" s="2"/>
      <c r="X13" s="2"/>
      <c r="Y13" s="2"/>
      <c r="Z13" s="2"/>
    </row>
    <row r="14" ht="12.75" customHeight="1">
      <c r="A14" s="6"/>
      <c r="B14" s="24" t="s">
        <v>39</v>
      </c>
      <c r="C14" s="2">
        <v>20.0</v>
      </c>
      <c r="D14" s="2">
        <v>100.0</v>
      </c>
      <c r="E14" s="2">
        <v>0.4</v>
      </c>
      <c r="F14" s="2">
        <v>1.0E-4</v>
      </c>
      <c r="G14" s="2">
        <v>10.0</v>
      </c>
      <c r="H14" s="2">
        <v>1264.0</v>
      </c>
      <c r="I14" s="2">
        <v>73.5899219512939</v>
      </c>
      <c r="J14" s="2"/>
      <c r="K14" s="2"/>
      <c r="L14" s="20" t="s">
        <v>39</v>
      </c>
      <c r="M14" s="2">
        <v>10.0</v>
      </c>
      <c r="N14" s="2">
        <v>200.0</v>
      </c>
      <c r="O14" s="2">
        <v>0.5</v>
      </c>
      <c r="P14" s="2">
        <v>1.0E-4</v>
      </c>
      <c r="Q14" s="2">
        <v>10.0</v>
      </c>
      <c r="R14" s="2">
        <v>1249.0</v>
      </c>
      <c r="S14" s="2">
        <v>73.5899219512939</v>
      </c>
      <c r="T14" s="2"/>
      <c r="U14" s="2"/>
      <c r="V14" s="2"/>
      <c r="W14" s="2"/>
      <c r="X14" s="2"/>
      <c r="Y14" s="2"/>
      <c r="Z14" s="2"/>
    </row>
    <row r="15" ht="12.75" customHeight="1">
      <c r="A15" s="6"/>
      <c r="B15" s="24" t="s">
        <v>39</v>
      </c>
      <c r="C15" s="2">
        <v>20.0</v>
      </c>
      <c r="D15" s="2">
        <v>100.0</v>
      </c>
      <c r="E15" s="2">
        <v>0.5</v>
      </c>
      <c r="F15" s="2">
        <v>1.0E-4</v>
      </c>
      <c r="G15" s="2">
        <v>10.0</v>
      </c>
      <c r="H15" s="2">
        <v>1254.0</v>
      </c>
      <c r="I15" s="2">
        <v>71.8120391368866</v>
      </c>
      <c r="J15" s="2"/>
      <c r="K15" s="2"/>
      <c r="L15" s="20" t="s">
        <v>39</v>
      </c>
      <c r="M15" s="2">
        <v>10.0</v>
      </c>
      <c r="N15" s="2">
        <v>200.0</v>
      </c>
      <c r="O15" s="2">
        <v>0.5</v>
      </c>
      <c r="P15" s="2">
        <v>1.0E-4</v>
      </c>
      <c r="Q15" s="2">
        <v>10.0</v>
      </c>
      <c r="R15" s="2">
        <v>1258.0</v>
      </c>
      <c r="S15" s="2">
        <v>71.8120391368866</v>
      </c>
      <c r="T15" s="2"/>
      <c r="U15" s="2"/>
      <c r="V15" s="2"/>
      <c r="W15" s="2"/>
      <c r="X15" s="2"/>
      <c r="Y15" s="2"/>
      <c r="Z15" s="2"/>
    </row>
    <row r="16" ht="12.75" customHeight="1">
      <c r="A16" s="6"/>
      <c r="B16" s="24" t="s">
        <v>39</v>
      </c>
      <c r="C16" s="2">
        <v>20.0</v>
      </c>
      <c r="D16" s="2">
        <v>100.0</v>
      </c>
      <c r="E16" s="2">
        <v>0.6</v>
      </c>
      <c r="F16" s="2">
        <v>1.0E-4</v>
      </c>
      <c r="G16" s="2">
        <v>10.0</v>
      </c>
      <c r="H16" s="2">
        <v>1233.0</v>
      </c>
      <c r="I16" s="2">
        <v>71.8120391368866</v>
      </c>
      <c r="J16" s="2"/>
      <c r="K16" s="2"/>
      <c r="L16" s="2"/>
      <c r="M16" s="2"/>
      <c r="N16" s="2"/>
      <c r="O16" s="2"/>
      <c r="P16" s="2"/>
      <c r="Q16" s="2" t="s">
        <v>34</v>
      </c>
      <c r="R16" s="2">
        <f t="shared" ref="R16:S16" si="1">AVERAGE(R5:R15)</f>
        <v>1245.545455</v>
      </c>
      <c r="S16" s="2">
        <f t="shared" si="1"/>
        <v>74.05813711</v>
      </c>
      <c r="T16" s="2"/>
      <c r="U16" s="2"/>
      <c r="V16" s="2"/>
      <c r="W16" s="2"/>
      <c r="X16" s="2"/>
      <c r="Y16" s="2"/>
      <c r="Z16" s="2"/>
    </row>
    <row r="17" ht="12.75" customHeight="1">
      <c r="A17" s="6"/>
      <c r="B17" s="24" t="s">
        <v>39</v>
      </c>
      <c r="C17" s="2">
        <v>20.0</v>
      </c>
      <c r="D17" s="2">
        <v>200.0</v>
      </c>
      <c r="E17" s="2">
        <v>0.4</v>
      </c>
      <c r="F17" s="2">
        <v>1.0E-4</v>
      </c>
      <c r="G17" s="2">
        <v>10.0</v>
      </c>
      <c r="H17" s="2">
        <v>1227.0</v>
      </c>
      <c r="I17" s="2">
        <v>86.5665493011475</v>
      </c>
      <c r="J17" s="2"/>
      <c r="K17" s="2"/>
      <c r="L17" s="2"/>
      <c r="M17" s="2"/>
      <c r="N17" s="2"/>
      <c r="O17" s="2"/>
      <c r="P17" s="2"/>
      <c r="Q17" s="2" t="s">
        <v>35</v>
      </c>
      <c r="R17" s="2">
        <f>STDEV(R5:R15)</f>
        <v>11.48358512</v>
      </c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/>
      <c r="B18" s="24" t="s">
        <v>39</v>
      </c>
      <c r="C18" s="25">
        <v>20.0</v>
      </c>
      <c r="D18" s="25">
        <v>200.0</v>
      </c>
      <c r="E18" s="25">
        <v>0.5</v>
      </c>
      <c r="F18" s="25">
        <v>1.0E-4</v>
      </c>
      <c r="G18" s="25">
        <v>10.0</v>
      </c>
      <c r="H18" s="25">
        <v>1241.0</v>
      </c>
      <c r="I18" s="2">
        <v>86.5665493011475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 t="s">
        <v>34</v>
      </c>
      <c r="H19" s="2">
        <f t="shared" ref="H19:I19" si="2">AVERAGE(H5:H18)</f>
        <v>1244.642857</v>
      </c>
      <c r="I19" s="2">
        <f t="shared" si="2"/>
        <v>77.55809867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 t="s">
        <v>38</v>
      </c>
      <c r="H20" s="2">
        <f>STDEV(H5:H18)</f>
        <v>10.90241429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 t="s">
        <v>9</v>
      </c>
      <c r="D21" s="2">
        <v>1165.0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3:I3"/>
    <mergeCell ref="L3:S3"/>
  </mergeCells>
  <printOptions/>
  <pageMargins bottom="1.05277777777778" footer="0.0" header="0.0" left="0.7875" right="0.7875" top="1.05277777777778"/>
  <pageSetup orientation="portrait"/>
  <headerFooter>
    <oddHeader>&amp;C &amp;A</oddHeader>
    <oddFooter>&amp;C 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43"/>
    <col customWidth="1" min="9" max="26" width="8.71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6"/>
      <c r="B3" s="19" t="s">
        <v>23</v>
      </c>
      <c r="C3" s="4"/>
      <c r="D3" s="4"/>
      <c r="E3" s="4"/>
      <c r="F3" s="4"/>
      <c r="G3" s="4"/>
      <c r="H3" s="4"/>
      <c r="I3" s="9"/>
      <c r="J3" s="6"/>
      <c r="K3" s="2"/>
      <c r="L3" s="2"/>
      <c r="M3" s="19" t="s">
        <v>24</v>
      </c>
      <c r="N3" s="4"/>
      <c r="O3" s="4"/>
      <c r="P3" s="4"/>
      <c r="Q3" s="4"/>
      <c r="R3" s="4"/>
      <c r="S3" s="4"/>
      <c r="T3" s="9"/>
      <c r="U3" s="2"/>
      <c r="V3" s="2"/>
      <c r="W3" s="2"/>
      <c r="X3" s="2"/>
      <c r="Y3" s="2"/>
      <c r="Z3" s="2"/>
    </row>
    <row r="4" ht="12.75" customHeight="1">
      <c r="A4" s="6"/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32</v>
      </c>
      <c r="J4" s="2" t="s">
        <v>40</v>
      </c>
      <c r="K4" s="2" t="s">
        <v>41</v>
      </c>
      <c r="L4" s="2"/>
      <c r="M4" s="7" t="s">
        <v>25</v>
      </c>
      <c r="N4" s="7" t="s">
        <v>26</v>
      </c>
      <c r="O4" s="7" t="s">
        <v>27</v>
      </c>
      <c r="P4" s="7" t="s">
        <v>28</v>
      </c>
      <c r="Q4" s="7" t="s">
        <v>29</v>
      </c>
      <c r="R4" s="7" t="s">
        <v>30</v>
      </c>
      <c r="S4" s="7" t="s">
        <v>31</v>
      </c>
      <c r="T4" s="7" t="s">
        <v>32</v>
      </c>
      <c r="U4" s="2"/>
      <c r="V4" s="2"/>
      <c r="W4" s="2"/>
      <c r="X4" s="2"/>
      <c r="Y4" s="2"/>
      <c r="Z4" s="2"/>
    </row>
    <row r="5" ht="12.75" customHeight="1">
      <c r="A5" s="6"/>
      <c r="B5" s="1" t="s">
        <v>42</v>
      </c>
      <c r="C5" s="2">
        <v>10.0</v>
      </c>
      <c r="D5" s="2">
        <v>100.0</v>
      </c>
      <c r="E5" s="2">
        <v>0.4</v>
      </c>
      <c r="F5" s="2">
        <v>1.0E-4</v>
      </c>
      <c r="G5" s="2">
        <v>10.0</v>
      </c>
      <c r="H5" s="2">
        <v>1401.0</v>
      </c>
      <c r="I5" s="2">
        <v>310.30007481575</v>
      </c>
      <c r="J5" s="26">
        <f t="shared" ref="J5:J18" si="1">ABS(($D$21-H5)/$D$21)</f>
        <v>0.1048895899</v>
      </c>
      <c r="K5" s="25">
        <f t="shared" ref="K5:K15" si="2">($D$21-H5)^2</f>
        <v>17689</v>
      </c>
      <c r="L5" s="2"/>
      <c r="M5" s="20" t="s">
        <v>42</v>
      </c>
      <c r="N5" s="2">
        <v>10.0</v>
      </c>
      <c r="O5" s="2">
        <v>200.0</v>
      </c>
      <c r="P5" s="2">
        <v>0.5</v>
      </c>
      <c r="Q5" s="2">
        <v>1.0E-4</v>
      </c>
      <c r="R5" s="2">
        <v>10.0</v>
      </c>
      <c r="S5" s="2">
        <v>1385.0</v>
      </c>
      <c r="T5" s="2">
        <v>310.30007481575</v>
      </c>
      <c r="U5" s="2"/>
      <c r="V5" s="2"/>
      <c r="W5" s="2"/>
      <c r="X5" s="2"/>
      <c r="Y5" s="2"/>
      <c r="Z5" s="2"/>
    </row>
    <row r="6" ht="12.75" customHeight="1">
      <c r="A6" s="6"/>
      <c r="B6" s="24" t="s">
        <v>42</v>
      </c>
      <c r="C6" s="2">
        <v>10.0</v>
      </c>
      <c r="D6" s="2">
        <v>100.0</v>
      </c>
      <c r="E6" s="2">
        <v>0.4</v>
      </c>
      <c r="F6" s="2">
        <v>1.0E-4</v>
      </c>
      <c r="G6" s="2">
        <v>10.0</v>
      </c>
      <c r="H6" s="2">
        <v>1407.0</v>
      </c>
      <c r="I6" s="2">
        <v>321.68933558464</v>
      </c>
      <c r="J6" s="26">
        <f t="shared" si="1"/>
        <v>0.1096214511</v>
      </c>
      <c r="K6" s="25">
        <f t="shared" si="2"/>
        <v>19321</v>
      </c>
      <c r="L6" s="2"/>
      <c r="M6" s="20" t="s">
        <v>42</v>
      </c>
      <c r="N6" s="2">
        <v>10.0</v>
      </c>
      <c r="O6" s="2">
        <v>200.0</v>
      </c>
      <c r="P6" s="2">
        <v>0.5</v>
      </c>
      <c r="Q6" s="2">
        <v>1.0E-4</v>
      </c>
      <c r="R6" s="2">
        <v>10.0</v>
      </c>
      <c r="S6" s="2">
        <v>1390.0</v>
      </c>
      <c r="T6" s="2">
        <v>321.68933558464</v>
      </c>
      <c r="U6" s="2"/>
      <c r="V6" s="2"/>
      <c r="W6" s="2"/>
      <c r="X6" s="2"/>
      <c r="Y6" s="2"/>
      <c r="Z6" s="2"/>
    </row>
    <row r="7" ht="12.75" customHeight="1">
      <c r="A7" s="6"/>
      <c r="B7" s="24" t="s">
        <v>42</v>
      </c>
      <c r="C7" s="2">
        <v>10.0</v>
      </c>
      <c r="D7" s="2">
        <v>100.0</v>
      </c>
      <c r="E7" s="2">
        <v>0.5</v>
      </c>
      <c r="F7" s="2">
        <v>1.0E-4</v>
      </c>
      <c r="G7" s="2">
        <v>10.0</v>
      </c>
      <c r="H7" s="2">
        <v>1425.0</v>
      </c>
      <c r="I7" s="2">
        <v>309.178689956665</v>
      </c>
      <c r="J7" s="26">
        <f t="shared" si="1"/>
        <v>0.1238170347</v>
      </c>
      <c r="K7" s="25">
        <f t="shared" si="2"/>
        <v>24649</v>
      </c>
      <c r="L7" s="2"/>
      <c r="M7" s="20" t="s">
        <v>42</v>
      </c>
      <c r="N7" s="2">
        <v>10.0</v>
      </c>
      <c r="O7" s="2">
        <v>200.0</v>
      </c>
      <c r="P7" s="2">
        <v>0.5</v>
      </c>
      <c r="Q7" s="2">
        <v>1.0E-4</v>
      </c>
      <c r="R7" s="2">
        <v>10.0</v>
      </c>
      <c r="S7" s="2">
        <v>1374.0</v>
      </c>
      <c r="T7" s="2">
        <v>315.775549411774</v>
      </c>
      <c r="U7" s="2"/>
      <c r="V7" s="2"/>
      <c r="W7" s="2"/>
      <c r="X7" s="2"/>
      <c r="Y7" s="2"/>
      <c r="Z7" s="2"/>
    </row>
    <row r="8" ht="12.75" customHeight="1">
      <c r="A8" s="6"/>
      <c r="B8" s="24" t="s">
        <v>42</v>
      </c>
      <c r="C8" s="2">
        <v>10.0</v>
      </c>
      <c r="D8" s="2">
        <v>100.0</v>
      </c>
      <c r="E8" s="2">
        <v>0.6</v>
      </c>
      <c r="F8" s="2">
        <v>1.0E-4</v>
      </c>
      <c r="G8" s="2">
        <v>10.0</v>
      </c>
      <c r="H8" s="2">
        <v>1423.0</v>
      </c>
      <c r="I8" s="2">
        <v>305.573959589005</v>
      </c>
      <c r="J8" s="26">
        <f t="shared" si="1"/>
        <v>0.1222397476</v>
      </c>
      <c r="K8" s="25">
        <f t="shared" si="2"/>
        <v>24025</v>
      </c>
      <c r="L8" s="2"/>
      <c r="M8" s="20" t="s">
        <v>42</v>
      </c>
      <c r="N8" s="2">
        <v>10.0</v>
      </c>
      <c r="O8" s="2">
        <v>200.0</v>
      </c>
      <c r="P8" s="2">
        <v>0.5</v>
      </c>
      <c r="Q8" s="2">
        <v>1.0E-4</v>
      </c>
      <c r="R8" s="2">
        <v>10.0</v>
      </c>
      <c r="S8" s="2">
        <v>1390.0</v>
      </c>
      <c r="T8" s="2">
        <v>309.178689956665</v>
      </c>
      <c r="U8" s="2"/>
      <c r="V8" s="2"/>
      <c r="W8" s="2"/>
      <c r="X8" s="2"/>
      <c r="Y8" s="2"/>
      <c r="Z8" s="2"/>
    </row>
    <row r="9" ht="12.75" customHeight="1">
      <c r="A9" s="6"/>
      <c r="B9" s="24" t="s">
        <v>42</v>
      </c>
      <c r="C9" s="2">
        <v>10.0</v>
      </c>
      <c r="D9" s="2">
        <v>200.0</v>
      </c>
      <c r="E9" s="2">
        <v>0.4</v>
      </c>
      <c r="F9" s="2">
        <v>1.0E-4</v>
      </c>
      <c r="G9" s="2">
        <v>10.0</v>
      </c>
      <c r="H9" s="2">
        <v>1382.0</v>
      </c>
      <c r="I9" s="2">
        <v>310.686973571777</v>
      </c>
      <c r="J9" s="26">
        <f t="shared" si="1"/>
        <v>0.08990536278</v>
      </c>
      <c r="K9" s="25">
        <f t="shared" si="2"/>
        <v>12996</v>
      </c>
      <c r="L9" s="2"/>
      <c r="M9" s="20" t="s">
        <v>42</v>
      </c>
      <c r="N9" s="2">
        <v>10.0</v>
      </c>
      <c r="O9" s="2">
        <v>200.0</v>
      </c>
      <c r="P9" s="2">
        <v>0.5</v>
      </c>
      <c r="Q9" s="2">
        <v>1.0E-4</v>
      </c>
      <c r="R9" s="2">
        <v>10.0</v>
      </c>
      <c r="S9" s="2">
        <v>1393.0</v>
      </c>
      <c r="T9" s="2">
        <v>305.573959589005</v>
      </c>
      <c r="U9" s="2"/>
      <c r="V9" s="2"/>
      <c r="W9" s="2"/>
      <c r="X9" s="2"/>
      <c r="Y9" s="2"/>
      <c r="Z9" s="2"/>
    </row>
    <row r="10" ht="12.75" customHeight="1">
      <c r="A10" s="6"/>
      <c r="B10" s="24" t="s">
        <v>42</v>
      </c>
      <c r="C10" s="2">
        <v>10.0</v>
      </c>
      <c r="D10" s="2">
        <v>200.0</v>
      </c>
      <c r="E10" s="2">
        <v>0.5</v>
      </c>
      <c r="F10" s="2">
        <v>1.0E-4</v>
      </c>
      <c r="G10" s="2">
        <v>10.0</v>
      </c>
      <c r="H10" s="2">
        <v>1380.0</v>
      </c>
      <c r="I10" s="2">
        <v>303.418068170547</v>
      </c>
      <c r="J10" s="26">
        <f t="shared" si="1"/>
        <v>0.08832807571</v>
      </c>
      <c r="K10" s="25">
        <f t="shared" si="2"/>
        <v>12544</v>
      </c>
      <c r="L10" s="2"/>
      <c r="M10" s="20" t="s">
        <v>42</v>
      </c>
      <c r="N10" s="2">
        <v>10.0</v>
      </c>
      <c r="O10" s="2">
        <v>200.0</v>
      </c>
      <c r="P10" s="2">
        <v>0.5</v>
      </c>
      <c r="Q10" s="2">
        <v>1.0E-4</v>
      </c>
      <c r="R10" s="2">
        <v>10.0</v>
      </c>
      <c r="S10" s="2">
        <v>1400.0</v>
      </c>
      <c r="T10" s="2">
        <v>310.686973571777</v>
      </c>
      <c r="U10" s="2"/>
      <c r="V10" s="2"/>
      <c r="W10" s="2"/>
      <c r="X10" s="2"/>
      <c r="Y10" s="2"/>
      <c r="Z10" s="2"/>
    </row>
    <row r="11" ht="12.75" customHeight="1">
      <c r="A11" s="6"/>
      <c r="B11" s="24" t="s">
        <v>42</v>
      </c>
      <c r="C11" s="2">
        <v>10.0</v>
      </c>
      <c r="D11" s="2">
        <v>200.0</v>
      </c>
      <c r="E11" s="2">
        <v>0.6</v>
      </c>
      <c r="F11" s="2">
        <v>1.0E-4</v>
      </c>
      <c r="G11" s="2">
        <v>10.0</v>
      </c>
      <c r="H11" s="2">
        <v>1381.0</v>
      </c>
      <c r="I11" s="2">
        <v>309.383048295975</v>
      </c>
      <c r="J11" s="26">
        <f t="shared" si="1"/>
        <v>0.08911671924</v>
      </c>
      <c r="K11" s="25">
        <f t="shared" si="2"/>
        <v>12769</v>
      </c>
      <c r="L11" s="2"/>
      <c r="M11" s="20" t="s">
        <v>42</v>
      </c>
      <c r="N11" s="2">
        <v>10.0</v>
      </c>
      <c r="O11" s="2">
        <v>200.0</v>
      </c>
      <c r="P11" s="2">
        <v>0.5</v>
      </c>
      <c r="Q11" s="2">
        <v>1.0E-4</v>
      </c>
      <c r="R11" s="2">
        <v>10.0</v>
      </c>
      <c r="S11" s="2">
        <v>1385.0</v>
      </c>
      <c r="T11" s="2">
        <v>303.418068170547</v>
      </c>
      <c r="U11" s="2"/>
      <c r="V11" s="2"/>
      <c r="W11" s="2"/>
      <c r="X11" s="2"/>
      <c r="Y11" s="2"/>
      <c r="Z11" s="2"/>
    </row>
    <row r="12" ht="12.75" customHeight="1">
      <c r="A12" s="6"/>
      <c r="B12" s="24" t="s">
        <v>42</v>
      </c>
      <c r="C12" s="2">
        <v>10.0</v>
      </c>
      <c r="D12" s="2">
        <v>300.0</v>
      </c>
      <c r="E12" s="2">
        <v>0.4</v>
      </c>
      <c r="F12" s="2">
        <v>1.0E-4</v>
      </c>
      <c r="G12" s="2">
        <v>10.0</v>
      </c>
      <c r="H12" s="2">
        <v>1401.0</v>
      </c>
      <c r="I12" s="2">
        <v>309.102917909622</v>
      </c>
      <c r="J12" s="26">
        <f t="shared" si="1"/>
        <v>0.1048895899</v>
      </c>
      <c r="K12" s="25">
        <f t="shared" si="2"/>
        <v>17689</v>
      </c>
      <c r="L12" s="2"/>
      <c r="M12" s="20" t="s">
        <v>42</v>
      </c>
      <c r="N12" s="2">
        <v>10.0</v>
      </c>
      <c r="O12" s="2">
        <v>200.0</v>
      </c>
      <c r="P12" s="2">
        <v>0.5</v>
      </c>
      <c r="Q12" s="2">
        <v>1.0E-4</v>
      </c>
      <c r="R12" s="2">
        <v>10.0</v>
      </c>
      <c r="S12" s="2">
        <v>1421.0</v>
      </c>
      <c r="T12" s="2">
        <v>309.383048295975</v>
      </c>
      <c r="U12" s="2"/>
      <c r="V12" s="2"/>
      <c r="W12" s="2"/>
      <c r="X12" s="2"/>
      <c r="Y12" s="2"/>
      <c r="Z12" s="2"/>
    </row>
    <row r="13" ht="12.75" customHeight="1">
      <c r="A13" s="6"/>
      <c r="B13" s="24" t="s">
        <v>42</v>
      </c>
      <c r="C13" s="2">
        <v>10.0</v>
      </c>
      <c r="D13" s="2">
        <v>300.0</v>
      </c>
      <c r="E13" s="2">
        <v>0.5</v>
      </c>
      <c r="F13" s="2">
        <v>1.0E-4</v>
      </c>
      <c r="G13" s="2">
        <v>10.0</v>
      </c>
      <c r="H13" s="2">
        <v>1389.0</v>
      </c>
      <c r="I13" s="2">
        <v>413.210922241211</v>
      </c>
      <c r="J13" s="26">
        <f t="shared" si="1"/>
        <v>0.09542586751</v>
      </c>
      <c r="K13" s="25">
        <f t="shared" si="2"/>
        <v>14641</v>
      </c>
      <c r="L13" s="2"/>
      <c r="M13" s="20" t="s">
        <v>42</v>
      </c>
      <c r="N13" s="2">
        <v>10.0</v>
      </c>
      <c r="O13" s="2">
        <v>200.0</v>
      </c>
      <c r="P13" s="2">
        <v>0.5</v>
      </c>
      <c r="Q13" s="2">
        <v>1.0E-4</v>
      </c>
      <c r="R13" s="2">
        <v>10.0</v>
      </c>
      <c r="S13" s="2">
        <v>1384.0</v>
      </c>
      <c r="T13" s="2">
        <v>309.102917909622</v>
      </c>
      <c r="U13" s="2"/>
      <c r="V13" s="2"/>
      <c r="W13" s="2"/>
      <c r="X13" s="2"/>
      <c r="Y13" s="2"/>
      <c r="Z13" s="2"/>
    </row>
    <row r="14" ht="12.75" customHeight="1">
      <c r="A14" s="6"/>
      <c r="B14" s="24" t="s">
        <v>42</v>
      </c>
      <c r="C14" s="2">
        <v>10.0</v>
      </c>
      <c r="D14" s="2">
        <v>300.0</v>
      </c>
      <c r="E14" s="2">
        <v>0.6</v>
      </c>
      <c r="F14" s="2">
        <v>1.0E-4</v>
      </c>
      <c r="G14" s="2">
        <v>10.0</v>
      </c>
      <c r="H14" s="2">
        <v>1399.0</v>
      </c>
      <c r="I14" s="2">
        <v>366.171920537949</v>
      </c>
      <c r="J14" s="26">
        <f t="shared" si="1"/>
        <v>0.1033123028</v>
      </c>
      <c r="K14" s="25">
        <f t="shared" si="2"/>
        <v>17161</v>
      </c>
      <c r="L14" s="2"/>
      <c r="M14" s="20" t="s">
        <v>42</v>
      </c>
      <c r="N14" s="2">
        <v>10.0</v>
      </c>
      <c r="O14" s="2">
        <v>200.0</v>
      </c>
      <c r="P14" s="2">
        <v>0.5</v>
      </c>
      <c r="Q14" s="2">
        <v>1.0E-4</v>
      </c>
      <c r="R14" s="2">
        <v>10.0</v>
      </c>
      <c r="S14" s="2">
        <v>1411.0</v>
      </c>
      <c r="T14" s="2">
        <v>413.210922241211</v>
      </c>
      <c r="U14" s="2"/>
      <c r="V14" s="2"/>
      <c r="W14" s="2"/>
      <c r="X14" s="2"/>
      <c r="Y14" s="2"/>
      <c r="Z14" s="2"/>
    </row>
    <row r="15" ht="12.75" customHeight="1">
      <c r="A15" s="6"/>
      <c r="B15" s="24" t="s">
        <v>42</v>
      </c>
      <c r="C15" s="2">
        <v>20.0</v>
      </c>
      <c r="D15" s="2">
        <v>100.0</v>
      </c>
      <c r="E15" s="2">
        <v>0.4</v>
      </c>
      <c r="F15" s="2">
        <v>1.0E-4</v>
      </c>
      <c r="G15" s="2">
        <v>10.0</v>
      </c>
      <c r="H15" s="2">
        <v>1373.0</v>
      </c>
      <c r="I15" s="2">
        <v>303.418068170547</v>
      </c>
      <c r="J15" s="26">
        <f t="shared" si="1"/>
        <v>0.08280757098</v>
      </c>
      <c r="K15" s="25">
        <f t="shared" si="2"/>
        <v>11025</v>
      </c>
      <c r="L15" s="2"/>
      <c r="M15" s="20" t="s">
        <v>42</v>
      </c>
      <c r="N15" s="2">
        <v>10.0</v>
      </c>
      <c r="O15" s="2">
        <v>200.0</v>
      </c>
      <c r="P15" s="2">
        <v>0.5</v>
      </c>
      <c r="Q15" s="2">
        <v>1.0E-4</v>
      </c>
      <c r="R15" s="2">
        <v>10.0</v>
      </c>
      <c r="S15" s="2">
        <v>1410.0</v>
      </c>
      <c r="T15" s="2">
        <v>366.171920537949</v>
      </c>
      <c r="U15" s="2"/>
      <c r="V15" s="2"/>
      <c r="W15" s="2"/>
      <c r="X15" s="2"/>
      <c r="Y15" s="2"/>
      <c r="Z15" s="2"/>
    </row>
    <row r="16" ht="12.75" customHeight="1">
      <c r="A16" s="6"/>
      <c r="B16" s="27" t="s">
        <v>42</v>
      </c>
      <c r="C16" s="28">
        <v>10.0</v>
      </c>
      <c r="D16" s="28">
        <v>200.0</v>
      </c>
      <c r="E16" s="28">
        <v>0.5</v>
      </c>
      <c r="F16" s="28">
        <v>1.0E-4</v>
      </c>
      <c r="G16" s="28">
        <v>10.0</v>
      </c>
      <c r="H16" s="28">
        <v>1380.0</v>
      </c>
      <c r="I16" s="2">
        <v>413.210922241211</v>
      </c>
      <c r="J16" s="26">
        <f t="shared" si="1"/>
        <v>0.08832807571</v>
      </c>
      <c r="K16" s="28">
        <f t="shared" ref="K16:K17" si="4">($D$19-H16)^2</f>
        <v>1904400</v>
      </c>
      <c r="L16" s="2"/>
      <c r="M16" s="2"/>
      <c r="N16" s="2"/>
      <c r="O16" s="2"/>
      <c r="P16" s="2"/>
      <c r="Q16" s="2"/>
      <c r="R16" s="2" t="s">
        <v>34</v>
      </c>
      <c r="S16" s="2">
        <f t="shared" ref="S16:T16" si="3">AVERAGE(S5:S15)</f>
        <v>1394.818182</v>
      </c>
      <c r="T16" s="2">
        <f t="shared" si="3"/>
        <v>324.9537691</v>
      </c>
      <c r="U16" s="2"/>
      <c r="V16" s="2"/>
      <c r="W16" s="2"/>
      <c r="X16" s="2"/>
      <c r="Y16" s="2"/>
      <c r="Z16" s="2"/>
    </row>
    <row r="17" ht="12.75" customHeight="1">
      <c r="A17" s="6"/>
      <c r="B17" s="27" t="s">
        <v>42</v>
      </c>
      <c r="C17" s="28">
        <v>10.0</v>
      </c>
      <c r="D17" s="28">
        <v>200.0</v>
      </c>
      <c r="E17" s="28">
        <v>0.5</v>
      </c>
      <c r="F17" s="28">
        <v>1.0E-4</v>
      </c>
      <c r="G17" s="28">
        <v>10.0</v>
      </c>
      <c r="H17" s="28">
        <v>1380.0</v>
      </c>
      <c r="I17" s="2">
        <v>366.171920537949</v>
      </c>
      <c r="J17" s="26">
        <f t="shared" si="1"/>
        <v>0.08832807571</v>
      </c>
      <c r="K17" s="28">
        <f t="shared" si="4"/>
        <v>1904400</v>
      </c>
      <c r="L17" s="2"/>
      <c r="M17" s="2"/>
      <c r="N17" s="2"/>
      <c r="O17" s="2"/>
      <c r="P17" s="2"/>
      <c r="Q17" s="2"/>
      <c r="R17" s="2" t="s">
        <v>35</v>
      </c>
      <c r="S17" s="2">
        <f>STDEV(S5:S15)</f>
        <v>14.13377644</v>
      </c>
      <c r="T17" s="2"/>
      <c r="U17" s="2"/>
      <c r="V17" s="2"/>
      <c r="W17" s="2"/>
      <c r="X17" s="2"/>
      <c r="Y17" s="2"/>
      <c r="Z17" s="2"/>
    </row>
    <row r="18" ht="12.75" customHeight="1">
      <c r="A18" s="6"/>
      <c r="B18" s="24" t="s">
        <v>42</v>
      </c>
      <c r="C18" s="2">
        <v>20.0</v>
      </c>
      <c r="D18" s="2">
        <v>100.0</v>
      </c>
      <c r="E18" s="2">
        <v>0.5</v>
      </c>
      <c r="F18" s="2">
        <v>1.0E-4</v>
      </c>
      <c r="G18" s="2">
        <v>10.0</v>
      </c>
      <c r="H18" s="2">
        <v>1392.0</v>
      </c>
      <c r="I18" s="2">
        <v>303.418068170547</v>
      </c>
      <c r="J18" s="26">
        <f t="shared" si="1"/>
        <v>0.09779179811</v>
      </c>
      <c r="K18" s="25">
        <f>($D$21-H18)^2</f>
        <v>15376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 t="s">
        <v>34</v>
      </c>
      <c r="H19" s="2">
        <f> AVERAGE(H5:H18)</f>
        <v>1393.785714</v>
      </c>
      <c r="I19" s="2">
        <f>AVERAGE(I5:I18)</f>
        <v>331.7810636</v>
      </c>
      <c r="J19" s="2"/>
      <c r="K19" s="25">
        <f>AVERAGE(K5:K18)</f>
        <v>286334.6429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 t="s">
        <v>43</v>
      </c>
      <c r="H20" s="2">
        <f t="shared" ref="H20:I20" si="5">_xlfn.STDEV.S(H5:H18)</f>
        <v>16.32449114</v>
      </c>
      <c r="I20" s="2">
        <f t="shared" si="5"/>
        <v>40.44214275</v>
      </c>
      <c r="J20" s="2"/>
      <c r="K20" s="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 t="s">
        <v>9</v>
      </c>
      <c r="D21" s="2">
        <v>1268.0</v>
      </c>
      <c r="E21" s="2"/>
      <c r="F21" s="2"/>
      <c r="G21" s="2"/>
      <c r="H21" s="2"/>
      <c r="I21" s="2"/>
      <c r="J21" s="2"/>
      <c r="K21" s="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3:I3"/>
    <mergeCell ref="M3:T3"/>
  </mergeCells>
  <printOptions/>
  <pageMargins bottom="1.05277777777778" footer="0.0" header="0.0" left="0.7875" right="0.7875" top="1.05277777777778"/>
  <pageSetup orientation="portrait"/>
  <headerFooter>
    <oddHeader>&amp;C &amp;A</oddHeader>
    <oddFooter>&amp;C 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6"/>
      <c r="B2" s="19" t="s">
        <v>23</v>
      </c>
      <c r="C2" s="4"/>
      <c r="D2" s="4"/>
      <c r="E2" s="4"/>
      <c r="F2" s="4"/>
      <c r="G2" s="4"/>
      <c r="H2" s="4"/>
      <c r="I2" s="9"/>
      <c r="J2" s="6"/>
      <c r="K2" s="19" t="s">
        <v>24</v>
      </c>
      <c r="L2" s="4"/>
      <c r="M2" s="4"/>
      <c r="N2" s="4"/>
      <c r="O2" s="4"/>
      <c r="P2" s="4"/>
      <c r="Q2" s="4"/>
      <c r="R2" s="9"/>
      <c r="S2" s="6"/>
      <c r="T2" s="6"/>
      <c r="U2" s="6"/>
      <c r="V2" s="6"/>
      <c r="W2" s="6"/>
      <c r="X2" s="6"/>
      <c r="Y2" s="6"/>
      <c r="Z2" s="6"/>
    </row>
    <row r="3" ht="12.75" customHeight="1">
      <c r="A3" s="6"/>
      <c r="B3" s="7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7" t="s">
        <v>30</v>
      </c>
      <c r="H3" s="7" t="s">
        <v>31</v>
      </c>
      <c r="I3" s="7" t="s">
        <v>32</v>
      </c>
      <c r="J3" s="6"/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7" t="s">
        <v>32</v>
      </c>
      <c r="S3" s="6"/>
      <c r="T3" s="6"/>
      <c r="U3" s="6"/>
      <c r="V3" s="6"/>
      <c r="W3" s="6"/>
      <c r="X3" s="6"/>
      <c r="Y3" s="6"/>
      <c r="Z3" s="6"/>
    </row>
    <row r="4" ht="12.75" customHeight="1">
      <c r="A4" s="6"/>
      <c r="B4" s="24" t="s">
        <v>44</v>
      </c>
      <c r="C4" s="25">
        <v>10.0</v>
      </c>
      <c r="D4" s="25">
        <v>100.0</v>
      </c>
      <c r="E4" s="25">
        <v>0.4</v>
      </c>
      <c r="F4" s="25">
        <v>1.0E-4</v>
      </c>
      <c r="G4" s="25">
        <v>10.0</v>
      </c>
      <c r="H4" s="25">
        <v>809.0</v>
      </c>
      <c r="I4" s="25">
        <v>641.109702110291</v>
      </c>
      <c r="J4" s="6"/>
      <c r="K4" s="29" t="s">
        <v>44</v>
      </c>
      <c r="L4" s="6">
        <v>10.0</v>
      </c>
      <c r="M4" s="6">
        <v>200.0</v>
      </c>
      <c r="N4" s="6">
        <v>0.5</v>
      </c>
      <c r="O4" s="6">
        <v>1.0E-4</v>
      </c>
      <c r="P4" s="6">
        <v>10.0</v>
      </c>
      <c r="Q4" s="6">
        <v>784.0</v>
      </c>
      <c r="R4" s="6">
        <v>694.0501434803</v>
      </c>
      <c r="S4" s="6"/>
      <c r="T4" s="6"/>
      <c r="U4" s="6"/>
      <c r="V4" s="6"/>
      <c r="W4" s="6"/>
      <c r="X4" s="6"/>
      <c r="Y4" s="6"/>
      <c r="Z4" s="6"/>
    </row>
    <row r="5" ht="12.75" customHeight="1">
      <c r="A5" s="6"/>
      <c r="B5" s="24" t="s">
        <v>44</v>
      </c>
      <c r="C5" s="25">
        <v>10.0</v>
      </c>
      <c r="D5" s="25">
        <v>100.0</v>
      </c>
      <c r="E5" s="25">
        <v>0.5</v>
      </c>
      <c r="F5" s="25">
        <v>1.0E-4</v>
      </c>
      <c r="G5" s="25">
        <v>10.0</v>
      </c>
      <c r="H5" s="25">
        <v>790.0</v>
      </c>
      <c r="I5" s="25">
        <v>667.412410259247</v>
      </c>
      <c r="J5" s="6"/>
      <c r="K5" s="29" t="s">
        <v>44</v>
      </c>
      <c r="L5" s="6">
        <v>10.0</v>
      </c>
      <c r="M5" s="6">
        <v>200.0</v>
      </c>
      <c r="N5" s="6">
        <v>0.5</v>
      </c>
      <c r="O5" s="6">
        <v>1.0E-4</v>
      </c>
      <c r="P5" s="6">
        <v>10.0</v>
      </c>
      <c r="Q5" s="6">
        <v>784.0</v>
      </c>
      <c r="R5" s="6">
        <v>680.0501434803</v>
      </c>
      <c r="S5" s="6"/>
      <c r="T5" s="6"/>
      <c r="U5" s="6"/>
      <c r="V5" s="6"/>
      <c r="W5" s="6"/>
      <c r="X5" s="6"/>
      <c r="Y5" s="6"/>
      <c r="Z5" s="6"/>
    </row>
    <row r="6" ht="12.75" customHeight="1">
      <c r="A6" s="6"/>
      <c r="B6" s="24" t="s">
        <v>44</v>
      </c>
      <c r="C6" s="25">
        <v>10.0</v>
      </c>
      <c r="D6" s="25">
        <v>100.0</v>
      </c>
      <c r="E6" s="25">
        <v>0.4</v>
      </c>
      <c r="F6" s="25">
        <v>1.0E-4</v>
      </c>
      <c r="G6" s="25">
        <v>10.0</v>
      </c>
      <c r="H6" s="25">
        <v>782.0</v>
      </c>
      <c r="I6" s="25">
        <v>620.177253723145</v>
      </c>
      <c r="J6" s="6"/>
      <c r="K6" s="24" t="s">
        <v>44</v>
      </c>
      <c r="L6" s="25">
        <v>10.0</v>
      </c>
      <c r="M6" s="25">
        <v>200.0</v>
      </c>
      <c r="N6" s="25">
        <v>0.5</v>
      </c>
      <c r="O6" s="25">
        <v>1.0E-4</v>
      </c>
      <c r="P6" s="25">
        <v>10.0</v>
      </c>
      <c r="Q6" s="25">
        <v>783.0</v>
      </c>
      <c r="R6" s="25">
        <v>655.898757457733</v>
      </c>
      <c r="S6" s="6"/>
      <c r="T6" s="6"/>
      <c r="U6" s="6"/>
      <c r="V6" s="6"/>
      <c r="W6" s="6"/>
      <c r="X6" s="6"/>
      <c r="Y6" s="6"/>
      <c r="Z6" s="6"/>
    </row>
    <row r="7" ht="12.75" customHeight="1">
      <c r="A7" s="6"/>
      <c r="B7" s="24" t="s">
        <v>44</v>
      </c>
      <c r="C7" s="25">
        <v>10.0</v>
      </c>
      <c r="D7" s="25">
        <v>100.0</v>
      </c>
      <c r="E7" s="25">
        <v>0.5</v>
      </c>
      <c r="F7" s="25">
        <v>1.0E-4</v>
      </c>
      <c r="G7" s="25">
        <v>10.0</v>
      </c>
      <c r="H7" s="25">
        <v>803.0</v>
      </c>
      <c r="I7" s="6">
        <v>638.789361953735</v>
      </c>
      <c r="J7" s="6"/>
      <c r="K7" s="24" t="s">
        <v>44</v>
      </c>
      <c r="L7" s="25">
        <v>10.0</v>
      </c>
      <c r="M7" s="25">
        <v>200.0</v>
      </c>
      <c r="N7" s="25">
        <v>0.5</v>
      </c>
      <c r="O7" s="25">
        <v>1.0E-4</v>
      </c>
      <c r="P7" s="25">
        <v>10.0</v>
      </c>
      <c r="Q7" s="25">
        <v>794.0</v>
      </c>
      <c r="R7" s="25">
        <v>641.109702110291</v>
      </c>
      <c r="S7" s="6"/>
      <c r="T7" s="6"/>
      <c r="U7" s="6"/>
      <c r="V7" s="6"/>
      <c r="W7" s="6"/>
      <c r="X7" s="6"/>
      <c r="Y7" s="6"/>
      <c r="Z7" s="6"/>
    </row>
    <row r="8" ht="12.75" customHeight="1">
      <c r="A8" s="6"/>
      <c r="B8" s="24" t="s">
        <v>44</v>
      </c>
      <c r="C8" s="25">
        <v>10.0</v>
      </c>
      <c r="D8" s="25">
        <v>100.0</v>
      </c>
      <c r="E8" s="25">
        <v>0.6</v>
      </c>
      <c r="F8" s="25">
        <v>1.0E-4</v>
      </c>
      <c r="G8" s="25">
        <v>10.0</v>
      </c>
      <c r="H8" s="25">
        <v>807.0</v>
      </c>
      <c r="I8" s="6">
        <v>610.36526799202</v>
      </c>
      <c r="J8" s="6"/>
      <c r="K8" s="24" t="s">
        <v>44</v>
      </c>
      <c r="L8" s="25">
        <v>10.0</v>
      </c>
      <c r="M8" s="25">
        <v>200.0</v>
      </c>
      <c r="N8" s="25">
        <v>0.5</v>
      </c>
      <c r="O8" s="25">
        <v>1.0E-4</v>
      </c>
      <c r="P8" s="25">
        <v>10.0</v>
      </c>
      <c r="Q8" s="25">
        <v>792.0</v>
      </c>
      <c r="R8" s="25">
        <v>667.412410259247</v>
      </c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24" t="s">
        <v>44</v>
      </c>
      <c r="C9" s="25">
        <v>10.0</v>
      </c>
      <c r="D9" s="25">
        <v>200.0</v>
      </c>
      <c r="E9" s="25">
        <v>0.4</v>
      </c>
      <c r="F9" s="25">
        <v>1.0E-4</v>
      </c>
      <c r="G9" s="25">
        <v>10.0</v>
      </c>
      <c r="H9" s="25">
        <v>788.0</v>
      </c>
      <c r="I9" s="6">
        <v>638.789361953735</v>
      </c>
      <c r="J9" s="6"/>
      <c r="K9" s="24" t="s">
        <v>44</v>
      </c>
      <c r="L9" s="25">
        <v>10.0</v>
      </c>
      <c r="M9" s="25">
        <v>200.0</v>
      </c>
      <c r="N9" s="25">
        <v>0.5</v>
      </c>
      <c r="O9" s="25">
        <v>1.0E-4</v>
      </c>
      <c r="P9" s="25">
        <v>10.0</v>
      </c>
      <c r="Q9" s="25">
        <v>782.0</v>
      </c>
      <c r="R9" s="25">
        <v>620.177253723145</v>
      </c>
      <c r="S9" s="6"/>
      <c r="T9" s="6"/>
      <c r="U9" s="6"/>
      <c r="V9" s="6"/>
      <c r="W9" s="6"/>
      <c r="X9" s="6"/>
      <c r="Y9" s="6"/>
      <c r="Z9" s="6"/>
    </row>
    <row r="10" ht="12.75" customHeight="1">
      <c r="A10" s="6"/>
      <c r="B10" s="30" t="s">
        <v>44</v>
      </c>
      <c r="C10" s="6">
        <v>10.0</v>
      </c>
      <c r="D10" s="6">
        <v>100.0</v>
      </c>
      <c r="E10" s="6">
        <v>0.4</v>
      </c>
      <c r="F10" s="6">
        <v>1.0E-4</v>
      </c>
      <c r="G10" s="6">
        <v>10.0</v>
      </c>
      <c r="H10" s="6">
        <v>805.0</v>
      </c>
      <c r="I10" s="6">
        <v>630.564870834351</v>
      </c>
      <c r="J10" s="6"/>
      <c r="K10" s="29" t="s">
        <v>44</v>
      </c>
      <c r="L10" s="6">
        <v>10.0</v>
      </c>
      <c r="M10" s="6">
        <v>200.0</v>
      </c>
      <c r="N10" s="6">
        <v>0.5</v>
      </c>
      <c r="O10" s="6">
        <v>1.0E-4</v>
      </c>
      <c r="P10" s="6">
        <v>10.0</v>
      </c>
      <c r="Q10" s="6">
        <v>773.0</v>
      </c>
      <c r="R10" s="6">
        <v>638.789361953735</v>
      </c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30" t="s">
        <v>44</v>
      </c>
      <c r="C11" s="6">
        <v>10.0</v>
      </c>
      <c r="D11" s="6">
        <v>100.0</v>
      </c>
      <c r="E11" s="6">
        <v>0.5</v>
      </c>
      <c r="F11" s="6">
        <v>1.0E-4</v>
      </c>
      <c r="G11" s="6">
        <v>10.0</v>
      </c>
      <c r="H11" s="6">
        <v>790.0</v>
      </c>
      <c r="I11" s="6">
        <v>694.0501434803</v>
      </c>
      <c r="J11" s="6"/>
      <c r="K11" s="29" t="s">
        <v>44</v>
      </c>
      <c r="L11" s="6">
        <v>10.0</v>
      </c>
      <c r="M11" s="6">
        <v>200.0</v>
      </c>
      <c r="N11" s="6">
        <v>0.5</v>
      </c>
      <c r="O11" s="6">
        <v>1.0E-4</v>
      </c>
      <c r="P11" s="6">
        <v>10.0</v>
      </c>
      <c r="Q11" s="6">
        <v>798.0</v>
      </c>
      <c r="R11" s="6">
        <v>610.36526799202</v>
      </c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30" t="s">
        <v>44</v>
      </c>
      <c r="C12" s="6">
        <v>10.0</v>
      </c>
      <c r="D12" s="6">
        <v>100.0</v>
      </c>
      <c r="E12" s="6">
        <v>0.6</v>
      </c>
      <c r="F12" s="6">
        <v>1.0E-4</v>
      </c>
      <c r="G12" s="6">
        <v>10.0</v>
      </c>
      <c r="H12" s="6">
        <v>796.0</v>
      </c>
      <c r="I12" s="6">
        <v>680.0501434803</v>
      </c>
      <c r="J12" s="6"/>
      <c r="K12" s="29" t="s">
        <v>44</v>
      </c>
      <c r="L12" s="6">
        <v>10.0</v>
      </c>
      <c r="M12" s="6">
        <v>200.0</v>
      </c>
      <c r="N12" s="6">
        <v>0.5</v>
      </c>
      <c r="O12" s="6">
        <v>1.0E-4</v>
      </c>
      <c r="P12" s="6">
        <v>10.0</v>
      </c>
      <c r="Q12" s="6">
        <v>773.0</v>
      </c>
      <c r="R12" s="6">
        <v>638.789361953735</v>
      </c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30" t="s">
        <v>44</v>
      </c>
      <c r="C13" s="6">
        <v>10.0</v>
      </c>
      <c r="D13" s="6">
        <v>200.0</v>
      </c>
      <c r="E13" s="6">
        <v>0.4</v>
      </c>
      <c r="F13" s="6">
        <v>1.0E-4</v>
      </c>
      <c r="G13" s="6">
        <v>10.0</v>
      </c>
      <c r="H13" s="6">
        <v>774.0</v>
      </c>
      <c r="I13" s="25">
        <v>655.898757457733</v>
      </c>
      <c r="J13" s="6"/>
      <c r="K13" s="29" t="s">
        <v>44</v>
      </c>
      <c r="L13" s="6">
        <v>10.0</v>
      </c>
      <c r="M13" s="6">
        <v>200.0</v>
      </c>
      <c r="N13" s="6">
        <v>0.5</v>
      </c>
      <c r="O13" s="6">
        <v>1.0E-4</v>
      </c>
      <c r="P13" s="6">
        <v>10.0</v>
      </c>
      <c r="Q13" s="6">
        <v>778.0</v>
      </c>
      <c r="R13" s="6">
        <v>630.564870834351</v>
      </c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30" t="s">
        <v>44</v>
      </c>
      <c r="C14" s="6">
        <v>10.0</v>
      </c>
      <c r="D14" s="6">
        <v>200.0</v>
      </c>
      <c r="E14" s="6">
        <v>0.5</v>
      </c>
      <c r="F14" s="6">
        <v>1.0E-4</v>
      </c>
      <c r="G14" s="6">
        <v>10.0</v>
      </c>
      <c r="H14" s="6">
        <v>784.0</v>
      </c>
      <c r="I14" s="25">
        <v>641.109702110291</v>
      </c>
      <c r="J14" s="6"/>
      <c r="K14" s="29" t="s">
        <v>45</v>
      </c>
      <c r="L14" s="6">
        <v>10.0</v>
      </c>
      <c r="M14" s="6">
        <v>200.0</v>
      </c>
      <c r="N14" s="6">
        <v>0.5</v>
      </c>
      <c r="O14" s="6">
        <v>1.0E-4</v>
      </c>
      <c r="P14" s="6">
        <v>10.0</v>
      </c>
      <c r="Q14" s="6">
        <v>773.0</v>
      </c>
      <c r="R14" s="6">
        <v>611.726020812988</v>
      </c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30" t="s">
        <v>44</v>
      </c>
      <c r="C15" s="6">
        <v>10.0</v>
      </c>
      <c r="D15" s="6">
        <v>200.0</v>
      </c>
      <c r="E15" s="6">
        <v>0.6</v>
      </c>
      <c r="F15" s="6">
        <v>1.0E-4</v>
      </c>
      <c r="G15" s="6">
        <v>10.0</v>
      </c>
      <c r="H15" s="6">
        <v>779.0</v>
      </c>
      <c r="I15" s="6">
        <v>638.789361953735</v>
      </c>
      <c r="J15" s="6"/>
      <c r="K15" s="6"/>
      <c r="L15" s="6"/>
      <c r="M15" s="6"/>
      <c r="N15" s="6"/>
      <c r="O15" s="6"/>
      <c r="P15" s="2" t="s">
        <v>34</v>
      </c>
      <c r="Q15" s="2">
        <f t="shared" ref="Q15:R15" si="1">AVERAGE(Q4:Q14)</f>
        <v>783.0909091</v>
      </c>
      <c r="R15" s="2">
        <f t="shared" si="1"/>
        <v>644.4484813</v>
      </c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30" t="s">
        <v>44</v>
      </c>
      <c r="C16" s="6">
        <v>10.0</v>
      </c>
      <c r="D16" s="6">
        <v>300.0</v>
      </c>
      <c r="E16" s="6">
        <v>0.4</v>
      </c>
      <c r="F16" s="6">
        <v>1.0E-4</v>
      </c>
      <c r="G16" s="6">
        <v>10.0</v>
      </c>
      <c r="H16" s="6">
        <v>773.0</v>
      </c>
      <c r="I16" s="6">
        <v>630.564870834351</v>
      </c>
      <c r="J16" s="6"/>
      <c r="K16" s="6"/>
      <c r="L16" s="6"/>
      <c r="M16" s="6"/>
      <c r="N16" s="6"/>
      <c r="O16" s="6"/>
      <c r="P16" s="2" t="s">
        <v>35</v>
      </c>
      <c r="Q16" s="2">
        <f>STDEV(Q4:Q14)</f>
        <v>8.68855046</v>
      </c>
      <c r="R16" s="2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30" t="s">
        <v>44</v>
      </c>
      <c r="C17" s="6">
        <v>10.0</v>
      </c>
      <c r="D17" s="6">
        <v>200.0</v>
      </c>
      <c r="E17" s="6">
        <v>0.5</v>
      </c>
      <c r="F17" s="6">
        <v>1.0E-4</v>
      </c>
      <c r="G17" s="6">
        <v>10.0</v>
      </c>
      <c r="H17" s="6">
        <v>784.0</v>
      </c>
      <c r="I17" s="6">
        <v>611.726020812988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 t="s">
        <v>46</v>
      </c>
      <c r="H18" s="6">
        <f t="shared" ref="H18:I18" si="2">AVERAGE(H4:H17)</f>
        <v>790.2857143</v>
      </c>
      <c r="I18" s="6">
        <f t="shared" si="2"/>
        <v>642.8140878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 t="s">
        <v>9</v>
      </c>
      <c r="D19" s="6">
        <v>656.0</v>
      </c>
      <c r="E19" s="6"/>
      <c r="F19" s="6"/>
      <c r="G19" s="6" t="s">
        <v>35</v>
      </c>
      <c r="H19" s="6">
        <f>STDEV(H4:H17)</f>
        <v>12.04113828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2">
        <v>100.0</v>
      </c>
      <c r="F21" s="2">
        <v>803.0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2">
        <v>200.0</v>
      </c>
      <c r="F22" s="2">
        <v>784.0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2">
        <v>300.0</v>
      </c>
      <c r="F23" s="2">
        <v>773.0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31" t="s">
        <v>44</v>
      </c>
      <c r="B1001" s="32">
        <v>10.0</v>
      </c>
      <c r="C1001" s="32">
        <v>200.0</v>
      </c>
      <c r="D1001" s="32">
        <v>0.5</v>
      </c>
      <c r="E1001" s="32">
        <v>1.0E-4</v>
      </c>
      <c r="F1001" s="32">
        <v>10.0</v>
      </c>
      <c r="G1001" s="32">
        <v>775.0</v>
      </c>
      <c r="H1001" s="32">
        <v>914.8094754219055</v>
      </c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</row>
    <row r="1004" ht="15.75" customHeight="1">
      <c r="A1004" s="6"/>
      <c r="B1004" s="6"/>
      <c r="C1004" s="6"/>
      <c r="D1004" s="6"/>
      <c r="E1004" s="6"/>
      <c r="F1004" s="6"/>
      <c r="G1004" s="6"/>
      <c r="H1004" s="6"/>
    </row>
  </sheetData>
  <mergeCells count="2">
    <mergeCell ref="B2:I2"/>
    <mergeCell ref="K2:R2"/>
  </mergeCells>
  <printOptions/>
  <pageMargins bottom="1.05277777777778" footer="0.0" header="0.0" left="0.7875" right="0.7875" top="1.05277777777778"/>
  <pageSetup orientation="portrait"/>
  <headerFooter>
    <oddHeader>&amp;C &amp;A</oddHeader>
    <oddFooter>&amp;C 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2022-07-21T23:56:18Z</dcterms:created>
  <dc:creator>openpyxl</dc:creator>
</cp:coreProperties>
</file>