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Master-Diplomado Analytica\2017-02\01 - Cursos\05 - Superv. - NaiveBayes-Generativos\01 - Probabilidad - NaiveBayes\"/>
    </mc:Choice>
  </mc:AlternateContent>
  <bookViews>
    <workbookView xWindow="0" yWindow="0" windowWidth="1917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99" i="1" l="1"/>
  <c r="F124" i="1" l="1"/>
  <c r="F116" i="1"/>
  <c r="F107" i="1"/>
  <c r="D35" i="1" l="1"/>
  <c r="F46" i="1" s="1"/>
  <c r="E35" i="1"/>
  <c r="F47" i="1" s="1"/>
  <c r="E7" i="1"/>
  <c r="F22" i="1" s="1"/>
  <c r="D7" i="1"/>
  <c r="F20" i="1" s="1"/>
  <c r="F6" i="1"/>
  <c r="F5" i="1"/>
  <c r="F33" i="1"/>
  <c r="F23" i="1" l="1"/>
  <c r="F71" i="1" s="1"/>
  <c r="F114" i="1" s="1"/>
  <c r="F24" i="1"/>
  <c r="F57" i="1" s="1"/>
  <c r="F97" i="1" s="1"/>
  <c r="F26" i="1"/>
  <c r="F64" i="1" s="1"/>
  <c r="F105" i="1" s="1"/>
  <c r="F25" i="1"/>
  <c r="F78" i="1" s="1"/>
  <c r="F122" i="1" s="1"/>
  <c r="F49" i="1"/>
  <c r="F58" i="1" s="1"/>
  <c r="F98" i="1" s="1"/>
  <c r="F50" i="1"/>
  <c r="F72" i="1" s="1"/>
  <c r="F115" i="1" s="1"/>
  <c r="F19" i="1"/>
  <c r="F48" i="1"/>
  <c r="F21" i="1"/>
  <c r="F45" i="1"/>
  <c r="F34" i="1"/>
  <c r="F7" i="1"/>
  <c r="G6" i="1" s="1"/>
  <c r="F11" i="1" s="1"/>
  <c r="F51" i="1" l="1"/>
  <c r="F65" i="1" s="1"/>
  <c r="F106" i="1" s="1"/>
  <c r="F52" i="1"/>
  <c r="F79" i="1" s="1"/>
  <c r="F123" i="1" s="1"/>
  <c r="G5" i="1"/>
  <c r="F10" i="1" s="1"/>
  <c r="F18" i="1"/>
  <c r="F15" i="1"/>
  <c r="F35" i="1"/>
  <c r="E8" i="1"/>
  <c r="F13" i="1" s="1"/>
  <c r="D8" i="1"/>
  <c r="F12" i="1" s="1"/>
  <c r="E36" i="1" l="1"/>
  <c r="F39" i="1" s="1"/>
  <c r="F43" i="1"/>
  <c r="F42" i="1"/>
  <c r="F44" i="1"/>
  <c r="F41" i="1"/>
  <c r="D36" i="1"/>
  <c r="F38" i="1" s="1"/>
  <c r="G33" i="1"/>
  <c r="G34" i="1"/>
  <c r="F77" i="1" l="1"/>
  <c r="F63" i="1"/>
  <c r="F70" i="1"/>
  <c r="F56" i="1"/>
  <c r="F96" i="1" l="1"/>
  <c r="F100" i="1" s="1"/>
  <c r="F59" i="1"/>
  <c r="F113" i="1"/>
  <c r="F117" i="1" s="1"/>
  <c r="F73" i="1"/>
  <c r="F104" i="1"/>
  <c r="F108" i="1" s="1"/>
  <c r="F66" i="1"/>
  <c r="F121" i="1"/>
  <c r="F125" i="1" s="1"/>
  <c r="F80" i="1"/>
  <c r="F119" i="1" l="1"/>
  <c r="F118" i="1" s="1"/>
  <c r="F126" i="1"/>
  <c r="F75" i="1"/>
  <c r="F81" i="1" s="1"/>
  <c r="F61" i="1"/>
  <c r="F60" i="1" s="1"/>
  <c r="F67" i="1"/>
  <c r="F102" i="1"/>
  <c r="F109" i="1" s="1"/>
  <c r="F74" i="1" l="1"/>
  <c r="F101" i="1"/>
</calcChain>
</file>

<file path=xl/sharedStrings.xml><?xml version="1.0" encoding="utf-8"?>
<sst xmlns="http://schemas.openxmlformats.org/spreadsheetml/2006/main" count="114" uniqueCount="71">
  <si>
    <t>Cliente potencial</t>
  </si>
  <si>
    <t>No interesado</t>
  </si>
  <si>
    <t>Categoría</t>
  </si>
  <si>
    <t>Hombre</t>
  </si>
  <si>
    <t>Mujer</t>
  </si>
  <si>
    <t>Género</t>
  </si>
  <si>
    <t>Totales</t>
  </si>
  <si>
    <t>Estudiante</t>
  </si>
  <si>
    <t>Si</t>
  </si>
  <si>
    <t>No</t>
  </si>
  <si>
    <t>Probabilidad de encontrarse con un cliente potencial:</t>
  </si>
  <si>
    <t>Probabilidad de encontrarse con una persona no intersada:</t>
  </si>
  <si>
    <t>Probabilidad de encontrarse con una mujer:</t>
  </si>
  <si>
    <t>Probabilidad de encontrarse con un hombre:</t>
  </si>
  <si>
    <t>Probabilidad de encontrarase con un cliente potencial hombre:</t>
  </si>
  <si>
    <t>Probabilidad de encontrarase con un cliente potencial mujer:</t>
  </si>
  <si>
    <t>Probabilidad de encontrarase con un hombre no interesado:</t>
  </si>
  <si>
    <t>Probabilidad de encontrarase con una mujer no interesada:</t>
  </si>
  <si>
    <t>Probabilidad de encontrarase con un cliente potencial sabiendo que es un hombre:</t>
  </si>
  <si>
    <t>Probabilidad de encontrarase con un cliente potencial sabiendo que es una mujer:</t>
  </si>
  <si>
    <t>Probabilidad de encontrarse con un estudiante:</t>
  </si>
  <si>
    <t>Probabilidad de encontrarse con un no estudiante:</t>
  </si>
  <si>
    <t>Probabilidad de encontrarase con un cliente potencial no estudiante:</t>
  </si>
  <si>
    <t>Probabilidad de encontrarase con un no interesado no estudiante:</t>
  </si>
  <si>
    <t>Probabilidad de encontrarase con un  cliente potencial estudiante:</t>
  </si>
  <si>
    <t>Probabilidad de encontrarase con un cliente potencial sabiendo que es un no estudiante:</t>
  </si>
  <si>
    <t>Probabilidad de encontrarase con un no interesado sabiendo que es un hombre:</t>
  </si>
  <si>
    <t>Probabilidad de encontrarase con un no interesado sabiendo que es una mujer:</t>
  </si>
  <si>
    <t>Probabilidad de encontrarase con un no interesado sabiendo que es no estudiante:</t>
  </si>
  <si>
    <t>Probabilidad de encontrarase con un cliente potencial sabiendo que es un estudiante:</t>
  </si>
  <si>
    <t>Probabilidad de encontrarase con un no interesado sabiendo que es un estudiante:</t>
  </si>
  <si>
    <t>Parte 1. Determine los valores de las probabilidades siguientes</t>
  </si>
  <si>
    <t>Parte 2. Determine los valores de las probabilidades siguientes</t>
  </si>
  <si>
    <t>Parte 3. A partir de NaÏve Bayes encuentre las probabilidades de clasificación siguientes</t>
  </si>
  <si>
    <t>P(ClientePotencial)</t>
  </si>
  <si>
    <t>Numerador</t>
  </si>
  <si>
    <t>Probabilidad de encontrarase con una mujer sabiendo que no esta interesado:</t>
  </si>
  <si>
    <t>Probabilidad de encontrarase con un hombre sabiendo que no estado interesado:</t>
  </si>
  <si>
    <t>Probabilidad de encontrarase con un hombre sabiendo que es un cliente potencial:</t>
  </si>
  <si>
    <t>Probabilidad de encontrarase con una mujer sabiendo que es un cliente potencial:</t>
  </si>
  <si>
    <t>Probabilidad de encontrarase con un no estudiante sabiendo que es un cliente potencial:</t>
  </si>
  <si>
    <t>Probabilidad de encontrarase con un estudiante sabiendo que es un cliente potencial:</t>
  </si>
  <si>
    <t>Probabilidad de encontrarase con un no estudiante sabiendo que no estado interesado:</t>
  </si>
  <si>
    <t>Probabilidad de encontrarase con un estudiante sabiendo que no esta interesado:</t>
  </si>
  <si>
    <t>P(Mujer|ClientePotencial)</t>
  </si>
  <si>
    <t>P(No Estudiante|ClientePotencial)</t>
  </si>
  <si>
    <t>Probabilidad</t>
  </si>
  <si>
    <t>P(No interesado)</t>
  </si>
  <si>
    <t>P(Mujer|No interesado)</t>
  </si>
  <si>
    <t>P(No Estudiante|No interesado)</t>
  </si>
  <si>
    <t>Denominador</t>
  </si>
  <si>
    <t xml:space="preserve">Probabilidad de que alguien sea un cliente potencial, dado que es una mujer  no estudiante </t>
  </si>
  <si>
    <t xml:space="preserve">Probabilidad de que alguien sea un no interesado, dado que es una mujer  no estudiante </t>
  </si>
  <si>
    <t>Probabilidad de que alguien sea un cliente potencial, dado que es un hombre estudiante</t>
  </si>
  <si>
    <t>Probabilidad de que alguien sea un no interesado, dado que es un hombre estudiante</t>
  </si>
  <si>
    <t>P(Hombre|ClientePotencial)</t>
  </si>
  <si>
    <t>P(Estudiante|ClientePotencial)</t>
  </si>
  <si>
    <t>P(Hombre|No interesado)</t>
  </si>
  <si>
    <t>P(Estudiante|No interesado)</t>
  </si>
  <si>
    <t>Parte 4. A partir de NaÏve Bayes encuentre las probabilidades de clasificación siguientes</t>
  </si>
  <si>
    <t>Densidad de probabilidad de la edad, dado que se trata de un cliente potencial</t>
  </si>
  <si>
    <t>Media</t>
  </si>
  <si>
    <t>Desviación estándar</t>
  </si>
  <si>
    <t>Densidad de probabilidad de la edad, dado que se trata de un no interesado</t>
  </si>
  <si>
    <t>Edad</t>
  </si>
  <si>
    <t>Cliente potencial, dado que es una mujer  no estudiante, de 32 años</t>
  </si>
  <si>
    <t>No interesado, dado que es una mujer  no estudiante, de 32 años</t>
  </si>
  <si>
    <t>Cliente potencial, dado que es un hombre estudiante, de 32 años</t>
  </si>
  <si>
    <t>No interesado, dado que es un hombre estudiante, de 32 años</t>
  </si>
  <si>
    <t>P(Edad=32|ClientePotencial)</t>
  </si>
  <si>
    <t>P(Edad=32|No interesado)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</si>
</sst>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24" xfId="0" applyFont="1" applyFill="1" applyBorder="1"/>
    <xf numFmtId="9" fontId="2" fillId="0" borderId="0" xfId="1" applyFont="1"/>
    <xf numFmtId="0" fontId="2" fillId="2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25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  <xf numFmtId="9" fontId="2" fillId="3" borderId="3" xfId="1" applyFont="1" applyFill="1" applyBorder="1"/>
    <xf numFmtId="9" fontId="2" fillId="3" borderId="5" xfId="1" applyFont="1" applyFill="1" applyBorder="1"/>
    <xf numFmtId="9" fontId="2" fillId="3" borderId="7" xfId="1" applyFont="1" applyFill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7" xfId="1" applyFont="1" applyFill="1" applyBorder="1"/>
    <xf numFmtId="9" fontId="2" fillId="6" borderId="3" xfId="0" applyNumberFormat="1" applyFont="1" applyFill="1" applyBorder="1"/>
    <xf numFmtId="9" fontId="2" fillId="6" borderId="3" xfId="1" applyFont="1" applyFill="1" applyBorder="1"/>
    <xf numFmtId="9" fontId="2" fillId="6" borderId="5" xfId="1" applyFont="1" applyFill="1" applyBorder="1"/>
    <xf numFmtId="9" fontId="2" fillId="6" borderId="7" xfId="1" applyFont="1" applyFill="1" applyBorder="1"/>
    <xf numFmtId="9" fontId="2" fillId="6" borderId="5" xfId="0" applyNumberFormat="1" applyFont="1" applyFill="1" applyBorder="1"/>
    <xf numFmtId="0" fontId="2" fillId="0" borderId="1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9" fontId="2" fillId="3" borderId="13" xfId="0" applyNumberFormat="1" applyFont="1" applyFill="1" applyBorder="1"/>
    <xf numFmtId="9" fontId="2" fillId="7" borderId="13" xfId="0" applyNumberFormat="1" applyFont="1" applyFill="1" applyBorder="1"/>
    <xf numFmtId="9" fontId="2" fillId="8" borderId="3" xfId="0" applyNumberFormat="1" applyFont="1" applyFill="1" applyBorder="1"/>
    <xf numFmtId="9" fontId="2" fillId="8" borderId="7" xfId="0" applyNumberFormat="1" applyFont="1" applyFill="1" applyBorder="1"/>
    <xf numFmtId="0" fontId="2" fillId="0" borderId="12" xfId="0" applyFont="1" applyBorder="1"/>
    <xf numFmtId="0" fontId="2" fillId="0" borderId="26" xfId="0" applyFont="1" applyBorder="1"/>
    <xf numFmtId="0" fontId="2" fillId="0" borderId="1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9" xfId="0" applyFont="1" applyBorder="1"/>
    <xf numFmtId="10" fontId="2" fillId="6" borderId="5" xfId="0" applyNumberFormat="1" applyFont="1" applyFill="1" applyBorder="1"/>
    <xf numFmtId="10" fontId="2" fillId="3" borderId="13" xfId="0" applyNumberFormat="1" applyFont="1" applyFill="1" applyBorder="1"/>
    <xf numFmtId="0" fontId="2" fillId="0" borderId="2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13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18</xdr:row>
      <xdr:rowOff>42862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𝑃(𝑋=𝑥│𝐶=𝑐)=𝑃(𝑋=𝑥, 𝐶=𝑐)/(𝑃(𝐶=𝑐))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21</xdr:row>
      <xdr:rowOff>95250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25</xdr:row>
      <xdr:rowOff>66675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733425</xdr:colOff>
      <xdr:row>29</xdr:row>
      <xdr:rowOff>76200</xdr:rowOff>
    </xdr:from>
    <xdr:ext cx="280557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33</xdr:row>
      <xdr:rowOff>28575</xdr:rowOff>
    </xdr:from>
    <xdr:ext cx="429624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𝑃(𝐶=𝑐│𝑋=𝑥,𝑌=𝑦)=(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𝑃(𝑋=𝑥│𝐶=𝑐)∗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𝑃(𝑌=𝑦│𝐶=𝑐)∗𝑃(𝐶=𝑐))/(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𝑃(𝑋=𝑥, 𝑌=𝑦))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6"/>
  <sheetViews>
    <sheetView showGridLines="0" tabSelected="1" topLeftCell="A108" zoomScale="145" zoomScaleNormal="145" workbookViewId="0">
      <selection activeCell="D98" sqref="D98"/>
    </sheetView>
  </sheetViews>
  <sheetFormatPr baseColWidth="10" defaultRowHeight="11.25" x14ac:dyDescent="0.2"/>
  <cols>
    <col min="1" max="1" width="11.42578125" style="1"/>
    <col min="2" max="2" width="13.28515625" style="1" customWidth="1"/>
    <col min="3" max="3" width="16.28515625" style="1" bestFit="1" customWidth="1"/>
    <col min="4" max="5" width="16.140625" style="1" customWidth="1"/>
    <col min="6" max="6" width="8.85546875" style="1" bestFit="1" customWidth="1"/>
    <col min="7" max="16384" width="11.42578125" style="1"/>
  </cols>
  <sheetData>
    <row r="1" spans="2:7" ht="15" x14ac:dyDescent="0.25">
      <c r="B1" s="33"/>
    </row>
    <row r="2" spans="2:7" ht="12" thickBot="1" x14ac:dyDescent="0.25"/>
    <row r="3" spans="2:7" ht="12" thickBot="1" x14ac:dyDescent="0.25">
      <c r="B3" s="2"/>
      <c r="C3" s="2"/>
      <c r="D3" s="81" t="s">
        <v>5</v>
      </c>
      <c r="E3" s="82"/>
    </row>
    <row r="4" spans="2:7" ht="12" thickBot="1" x14ac:dyDescent="0.25">
      <c r="B4" s="2"/>
      <c r="C4" s="2"/>
      <c r="D4" s="3" t="s">
        <v>3</v>
      </c>
      <c r="E4" s="4" t="s">
        <v>4</v>
      </c>
      <c r="F4" s="5" t="s">
        <v>6</v>
      </c>
    </row>
    <row r="5" spans="2:7" x14ac:dyDescent="0.2">
      <c r="B5" s="79" t="s">
        <v>2</v>
      </c>
      <c r="C5" s="6" t="s">
        <v>0</v>
      </c>
      <c r="D5" s="7">
        <v>110</v>
      </c>
      <c r="E5" s="8">
        <v>90</v>
      </c>
      <c r="F5" s="9">
        <f>SUM(D5:E5)</f>
        <v>200</v>
      </c>
      <c r="G5" s="10">
        <f>F5/$F$7</f>
        <v>0.2</v>
      </c>
    </row>
    <row r="6" spans="2:7" ht="12" thickBot="1" x14ac:dyDescent="0.25">
      <c r="B6" s="80"/>
      <c r="C6" s="11" t="s">
        <v>1</v>
      </c>
      <c r="D6" s="12">
        <v>380</v>
      </c>
      <c r="E6" s="13">
        <v>420</v>
      </c>
      <c r="F6" s="14">
        <f>SUM(D6:E6)</f>
        <v>800</v>
      </c>
      <c r="G6" s="10">
        <f>F6/$F$7</f>
        <v>0.8</v>
      </c>
    </row>
    <row r="7" spans="2:7" ht="12" thickBot="1" x14ac:dyDescent="0.25">
      <c r="C7" s="5" t="s">
        <v>6</v>
      </c>
      <c r="D7" s="15">
        <f>SUM(D5:D6)</f>
        <v>490</v>
      </c>
      <c r="E7" s="16">
        <f>SUM(E5:E6)</f>
        <v>510</v>
      </c>
      <c r="F7" s="17">
        <f>SUM(F5:F6)</f>
        <v>1000</v>
      </c>
    </row>
    <row r="8" spans="2:7" x14ac:dyDescent="0.2">
      <c r="D8" s="10">
        <f>D7/$F$7</f>
        <v>0.49</v>
      </c>
      <c r="E8" s="10">
        <f>E7/$F$7</f>
        <v>0.51</v>
      </c>
    </row>
    <row r="9" spans="2:7" ht="15.75" thickBot="1" x14ac:dyDescent="0.3">
      <c r="B9" s="33" t="s">
        <v>31</v>
      </c>
      <c r="D9" s="10"/>
      <c r="E9" s="10"/>
    </row>
    <row r="10" spans="2:7" x14ac:dyDescent="0.2">
      <c r="B10" s="70" t="s">
        <v>10</v>
      </c>
      <c r="C10" s="71"/>
      <c r="D10" s="71"/>
      <c r="E10" s="72"/>
      <c r="F10" s="53">
        <f>G5</f>
        <v>0.2</v>
      </c>
    </row>
    <row r="11" spans="2:7" ht="12" thickBot="1" x14ac:dyDescent="0.25">
      <c r="B11" s="73" t="s">
        <v>11</v>
      </c>
      <c r="C11" s="74"/>
      <c r="D11" s="74"/>
      <c r="E11" s="75"/>
      <c r="F11" s="54">
        <f>G6</f>
        <v>0.8</v>
      </c>
    </row>
    <row r="12" spans="2:7" x14ac:dyDescent="0.2">
      <c r="B12" s="70" t="s">
        <v>13</v>
      </c>
      <c r="C12" s="71"/>
      <c r="D12" s="71"/>
      <c r="E12" s="72"/>
      <c r="F12" s="53">
        <f>D8</f>
        <v>0.49</v>
      </c>
    </row>
    <row r="13" spans="2:7" ht="12" thickBot="1" x14ac:dyDescent="0.25">
      <c r="B13" s="73" t="s">
        <v>12</v>
      </c>
      <c r="C13" s="74"/>
      <c r="D13" s="74"/>
      <c r="E13" s="75"/>
      <c r="F13" s="54">
        <f>E8</f>
        <v>0.51</v>
      </c>
    </row>
    <row r="14" spans="2:7" ht="12" thickBot="1" x14ac:dyDescent="0.25"/>
    <row r="15" spans="2:7" x14ac:dyDescent="0.2">
      <c r="B15" s="70" t="s">
        <v>14</v>
      </c>
      <c r="C15" s="71"/>
      <c r="D15" s="71"/>
      <c r="E15" s="72"/>
      <c r="F15" s="41">
        <f>D5/F7</f>
        <v>0.11</v>
      </c>
    </row>
    <row r="16" spans="2:7" x14ac:dyDescent="0.2">
      <c r="B16" s="76" t="s">
        <v>15</v>
      </c>
      <c r="C16" s="77"/>
      <c r="D16" s="77"/>
      <c r="E16" s="78"/>
      <c r="F16" s="42">
        <f>E5/F7</f>
        <v>0.09</v>
      </c>
    </row>
    <row r="17" spans="2:6" x14ac:dyDescent="0.2">
      <c r="B17" s="76" t="s">
        <v>16</v>
      </c>
      <c r="C17" s="77"/>
      <c r="D17" s="77"/>
      <c r="E17" s="78"/>
      <c r="F17" s="42">
        <f>D6/F7</f>
        <v>0.38</v>
      </c>
    </row>
    <row r="18" spans="2:6" ht="12" thickBot="1" x14ac:dyDescent="0.25">
      <c r="B18" s="73" t="s">
        <v>17</v>
      </c>
      <c r="C18" s="74"/>
      <c r="D18" s="74"/>
      <c r="E18" s="75"/>
      <c r="F18" s="43">
        <f>E6/F7</f>
        <v>0.42</v>
      </c>
    </row>
    <row r="19" spans="2:6" x14ac:dyDescent="0.2">
      <c r="B19" s="64" t="s">
        <v>18</v>
      </c>
      <c r="C19" s="65"/>
      <c r="D19" s="65"/>
      <c r="E19" s="66"/>
      <c r="F19" s="37">
        <f>D5/D7</f>
        <v>0.22448979591836735</v>
      </c>
    </row>
    <row r="20" spans="2:6" ht="12" thickBot="1" x14ac:dyDescent="0.25">
      <c r="B20" s="83" t="s">
        <v>26</v>
      </c>
      <c r="C20" s="84"/>
      <c r="D20" s="84"/>
      <c r="E20" s="85"/>
      <c r="F20" s="38">
        <f>D6/D7</f>
        <v>0.77551020408163263</v>
      </c>
    </row>
    <row r="21" spans="2:6" x14ac:dyDescent="0.2">
      <c r="B21" s="64" t="s">
        <v>19</v>
      </c>
      <c r="C21" s="65"/>
      <c r="D21" s="65"/>
      <c r="E21" s="66"/>
      <c r="F21" s="37">
        <f>E5/E7</f>
        <v>0.17647058823529413</v>
      </c>
    </row>
    <row r="22" spans="2:6" ht="12" thickBot="1" x14ac:dyDescent="0.25">
      <c r="B22" s="67" t="s">
        <v>27</v>
      </c>
      <c r="C22" s="68"/>
      <c r="D22" s="68"/>
      <c r="E22" s="69"/>
      <c r="F22" s="39">
        <f>E6/E7</f>
        <v>0.82352941176470584</v>
      </c>
    </row>
    <row r="23" spans="2:6" x14ac:dyDescent="0.2">
      <c r="B23" s="64" t="s">
        <v>38</v>
      </c>
      <c r="C23" s="65"/>
      <c r="D23" s="65"/>
      <c r="E23" s="66"/>
      <c r="F23" s="34">
        <f>D5/F5</f>
        <v>0.55000000000000004</v>
      </c>
    </row>
    <row r="24" spans="2:6" ht="12" customHeight="1" thickBot="1" x14ac:dyDescent="0.25">
      <c r="B24" s="67" t="s">
        <v>39</v>
      </c>
      <c r="C24" s="68"/>
      <c r="D24" s="68"/>
      <c r="E24" s="69"/>
      <c r="F24" s="35">
        <f>E5/F5</f>
        <v>0.45</v>
      </c>
    </row>
    <row r="25" spans="2:6" ht="11.25" customHeight="1" x14ac:dyDescent="0.2">
      <c r="B25" s="64" t="s">
        <v>37</v>
      </c>
      <c r="C25" s="65"/>
      <c r="D25" s="65"/>
      <c r="E25" s="66"/>
      <c r="F25" s="34">
        <f>D6/F6</f>
        <v>0.47499999999999998</v>
      </c>
    </row>
    <row r="26" spans="2:6" ht="12" customHeight="1" thickBot="1" x14ac:dyDescent="0.25">
      <c r="B26" s="67" t="s">
        <v>36</v>
      </c>
      <c r="C26" s="68"/>
      <c r="D26" s="68"/>
      <c r="E26" s="69"/>
      <c r="F26" s="36">
        <f>E6/F6</f>
        <v>0.52500000000000002</v>
      </c>
    </row>
    <row r="27" spans="2:6" x14ac:dyDescent="0.2">
      <c r="B27" s="25"/>
      <c r="C27" s="25"/>
      <c r="D27" s="25"/>
      <c r="E27" s="25"/>
    </row>
    <row r="28" spans="2:6" x14ac:dyDescent="0.2">
      <c r="B28" s="25"/>
      <c r="C28" s="25"/>
      <c r="D28" s="25"/>
      <c r="E28" s="25"/>
    </row>
    <row r="29" spans="2:6" x14ac:dyDescent="0.2">
      <c r="B29" s="25"/>
      <c r="C29" s="25"/>
      <c r="D29" s="25"/>
      <c r="E29" s="25"/>
    </row>
    <row r="30" spans="2:6" ht="12" thickBot="1" x14ac:dyDescent="0.25">
      <c r="B30" s="25"/>
      <c r="C30" s="25"/>
      <c r="D30" s="25"/>
      <c r="E30" s="25"/>
    </row>
    <row r="31" spans="2:6" ht="12" thickBot="1" x14ac:dyDescent="0.25">
      <c r="B31" s="2"/>
      <c r="C31" s="2"/>
      <c r="D31" s="81" t="s">
        <v>7</v>
      </c>
      <c r="E31" s="82"/>
    </row>
    <row r="32" spans="2:6" ht="12" thickBot="1" x14ac:dyDescent="0.25">
      <c r="B32" s="2"/>
      <c r="C32" s="2"/>
      <c r="D32" s="3" t="s">
        <v>9</v>
      </c>
      <c r="E32" s="4" t="s">
        <v>8</v>
      </c>
      <c r="F32" s="5" t="s">
        <v>6</v>
      </c>
    </row>
    <row r="33" spans="2:7" x14ac:dyDescent="0.2">
      <c r="B33" s="79" t="s">
        <v>2</v>
      </c>
      <c r="C33" s="6" t="s">
        <v>0</v>
      </c>
      <c r="D33" s="7">
        <v>170</v>
      </c>
      <c r="E33" s="8">
        <v>30</v>
      </c>
      <c r="F33" s="9">
        <f>SUM(D33:E33)</f>
        <v>200</v>
      </c>
      <c r="G33" s="10">
        <f>F33/F35</f>
        <v>0.2</v>
      </c>
    </row>
    <row r="34" spans="2:7" ht="12" thickBot="1" x14ac:dyDescent="0.25">
      <c r="B34" s="80"/>
      <c r="C34" s="11" t="s">
        <v>1</v>
      </c>
      <c r="D34" s="12">
        <v>260</v>
      </c>
      <c r="E34" s="13">
        <v>540</v>
      </c>
      <c r="F34" s="14">
        <f>SUM(D34:E34)</f>
        <v>800</v>
      </c>
      <c r="G34" s="10">
        <f>F34/F35</f>
        <v>0.8</v>
      </c>
    </row>
    <row r="35" spans="2:7" ht="12" thickBot="1" x14ac:dyDescent="0.25">
      <c r="C35" s="5" t="s">
        <v>6</v>
      </c>
      <c r="D35" s="15">
        <f>SUM(D33:D34)</f>
        <v>430</v>
      </c>
      <c r="E35" s="16">
        <f>SUM(E33:E34)</f>
        <v>570</v>
      </c>
      <c r="F35" s="17">
        <f>SUM(F33:F34)</f>
        <v>1000</v>
      </c>
    </row>
    <row r="36" spans="2:7" x14ac:dyDescent="0.2">
      <c r="D36" s="10">
        <f>D35/F35</f>
        <v>0.43</v>
      </c>
      <c r="E36" s="10">
        <f>E35/F35</f>
        <v>0.56999999999999995</v>
      </c>
    </row>
    <row r="37" spans="2:7" ht="15.75" thickBot="1" x14ac:dyDescent="0.3">
      <c r="B37" s="33" t="s">
        <v>32</v>
      </c>
      <c r="D37" s="10"/>
      <c r="E37" s="10"/>
    </row>
    <row r="38" spans="2:7" x14ac:dyDescent="0.2">
      <c r="B38" s="70" t="s">
        <v>21</v>
      </c>
      <c r="C38" s="71"/>
      <c r="D38" s="71"/>
      <c r="E38" s="72"/>
      <c r="F38" s="53">
        <f>D36</f>
        <v>0.43</v>
      </c>
    </row>
    <row r="39" spans="2:7" ht="12" thickBot="1" x14ac:dyDescent="0.25">
      <c r="B39" s="73" t="s">
        <v>20</v>
      </c>
      <c r="C39" s="74"/>
      <c r="D39" s="74"/>
      <c r="E39" s="75"/>
      <c r="F39" s="54">
        <f>E36</f>
        <v>0.56999999999999995</v>
      </c>
    </row>
    <row r="40" spans="2:7" ht="12" thickBot="1" x14ac:dyDescent="0.25"/>
    <row r="41" spans="2:7" x14ac:dyDescent="0.2">
      <c r="B41" s="70" t="s">
        <v>22</v>
      </c>
      <c r="C41" s="71"/>
      <c r="D41" s="71"/>
      <c r="E41" s="72"/>
      <c r="F41" s="41">
        <f>D33/F35</f>
        <v>0.17</v>
      </c>
    </row>
    <row r="42" spans="2:7" x14ac:dyDescent="0.2">
      <c r="B42" s="76" t="s">
        <v>23</v>
      </c>
      <c r="C42" s="77"/>
      <c r="D42" s="77"/>
      <c r="E42" s="78"/>
      <c r="F42" s="42">
        <f>D34/F35</f>
        <v>0.26</v>
      </c>
    </row>
    <row r="43" spans="2:7" x14ac:dyDescent="0.2">
      <c r="B43" s="76" t="s">
        <v>24</v>
      </c>
      <c r="C43" s="77"/>
      <c r="D43" s="77"/>
      <c r="E43" s="78"/>
      <c r="F43" s="42">
        <f>E33/F35</f>
        <v>0.03</v>
      </c>
    </row>
    <row r="44" spans="2:7" ht="12" thickBot="1" x14ac:dyDescent="0.25">
      <c r="B44" s="73" t="s">
        <v>23</v>
      </c>
      <c r="C44" s="74"/>
      <c r="D44" s="74"/>
      <c r="E44" s="75"/>
      <c r="F44" s="43">
        <f>E34/F35</f>
        <v>0.54</v>
      </c>
    </row>
    <row r="45" spans="2:7" x14ac:dyDescent="0.2">
      <c r="B45" s="64" t="s">
        <v>25</v>
      </c>
      <c r="C45" s="65"/>
      <c r="D45" s="65"/>
      <c r="E45" s="66"/>
      <c r="F45" s="37">
        <f>D33/D35</f>
        <v>0.39534883720930231</v>
      </c>
    </row>
    <row r="46" spans="2:7" ht="12" thickBot="1" x14ac:dyDescent="0.25">
      <c r="B46" s="83" t="s">
        <v>28</v>
      </c>
      <c r="C46" s="84"/>
      <c r="D46" s="84"/>
      <c r="E46" s="85"/>
      <c r="F46" s="38">
        <f>D34/D35</f>
        <v>0.60465116279069764</v>
      </c>
    </row>
    <row r="47" spans="2:7" x14ac:dyDescent="0.2">
      <c r="B47" s="64" t="s">
        <v>29</v>
      </c>
      <c r="C47" s="65"/>
      <c r="D47" s="65"/>
      <c r="E47" s="66"/>
      <c r="F47" s="37">
        <f>E33/E35</f>
        <v>5.2631578947368418E-2</v>
      </c>
    </row>
    <row r="48" spans="2:7" ht="12" thickBot="1" x14ac:dyDescent="0.25">
      <c r="B48" s="67" t="s">
        <v>30</v>
      </c>
      <c r="C48" s="68"/>
      <c r="D48" s="68"/>
      <c r="E48" s="69"/>
      <c r="F48" s="39">
        <f>E34/E35</f>
        <v>0.94736842105263153</v>
      </c>
    </row>
    <row r="49" spans="2:6" x14ac:dyDescent="0.2">
      <c r="B49" s="64" t="s">
        <v>40</v>
      </c>
      <c r="C49" s="65"/>
      <c r="D49" s="65"/>
      <c r="E49" s="66"/>
      <c r="F49" s="34">
        <f>D33/F33</f>
        <v>0.85</v>
      </c>
    </row>
    <row r="50" spans="2:6" ht="12" thickBot="1" x14ac:dyDescent="0.25">
      <c r="B50" s="67" t="s">
        <v>41</v>
      </c>
      <c r="C50" s="68"/>
      <c r="D50" s="68"/>
      <c r="E50" s="69"/>
      <c r="F50" s="35">
        <f>E33/F33</f>
        <v>0.15</v>
      </c>
    </row>
    <row r="51" spans="2:6" x14ac:dyDescent="0.2">
      <c r="B51" s="64" t="s">
        <v>42</v>
      </c>
      <c r="C51" s="65"/>
      <c r="D51" s="65"/>
      <c r="E51" s="66"/>
      <c r="F51" s="34">
        <f>D34/F34</f>
        <v>0.32500000000000001</v>
      </c>
    </row>
    <row r="52" spans="2:6" ht="12" thickBot="1" x14ac:dyDescent="0.25">
      <c r="B52" s="67" t="s">
        <v>43</v>
      </c>
      <c r="C52" s="68"/>
      <c r="D52" s="68"/>
      <c r="E52" s="69"/>
      <c r="F52" s="36">
        <f>E34/F34</f>
        <v>0.67500000000000004</v>
      </c>
    </row>
    <row r="54" spans="2:6" ht="15.75" thickBot="1" x14ac:dyDescent="0.3">
      <c r="B54" s="33" t="s">
        <v>33</v>
      </c>
      <c r="D54" s="10"/>
      <c r="E54" s="10"/>
    </row>
    <row r="55" spans="2:6" ht="12" thickBot="1" x14ac:dyDescent="0.25">
      <c r="B55" s="86" t="s">
        <v>51</v>
      </c>
      <c r="C55" s="87"/>
      <c r="D55" s="87"/>
      <c r="E55" s="88"/>
    </row>
    <row r="56" spans="2:6" x14ac:dyDescent="0.2">
      <c r="B56" s="18"/>
      <c r="C56" s="19" t="s">
        <v>34</v>
      </c>
      <c r="D56" s="19"/>
      <c r="E56" s="20"/>
      <c r="F56" s="40">
        <f>G33</f>
        <v>0.2</v>
      </c>
    </row>
    <row r="57" spans="2:6" x14ac:dyDescent="0.2">
      <c r="B57" s="22"/>
      <c r="C57" s="23" t="s">
        <v>44</v>
      </c>
      <c r="D57" s="23"/>
      <c r="E57" s="24"/>
      <c r="F57" s="44">
        <f>F24</f>
        <v>0.45</v>
      </c>
    </row>
    <row r="58" spans="2:6" x14ac:dyDescent="0.2">
      <c r="B58" s="22"/>
      <c r="C58" s="23" t="s">
        <v>45</v>
      </c>
      <c r="D58" s="23"/>
      <c r="E58" s="24"/>
      <c r="F58" s="44">
        <f>F49</f>
        <v>0.85</v>
      </c>
    </row>
    <row r="59" spans="2:6" ht="12" thickBot="1" x14ac:dyDescent="0.25">
      <c r="B59" s="22"/>
      <c r="C59" s="23" t="s">
        <v>35</v>
      </c>
      <c r="D59" s="23"/>
      <c r="E59" s="24"/>
      <c r="F59" s="44">
        <f>F56*F57*F58</f>
        <v>7.6500000000000012E-2</v>
      </c>
    </row>
    <row r="60" spans="2:6" ht="12" thickBot="1" x14ac:dyDescent="0.25">
      <c r="B60" s="21"/>
      <c r="C60" s="45" t="s">
        <v>46</v>
      </c>
      <c r="D60" s="46"/>
      <c r="E60" s="47"/>
      <c r="F60" s="52">
        <f>F59/F61</f>
        <v>0.35915492957746481</v>
      </c>
    </row>
    <row r="61" spans="2:6" ht="12" thickBot="1" x14ac:dyDescent="0.25">
      <c r="C61" s="48" t="s">
        <v>50</v>
      </c>
      <c r="D61" s="49"/>
      <c r="E61" s="50"/>
      <c r="F61" s="51">
        <f>F59+F66</f>
        <v>0.21300000000000002</v>
      </c>
    </row>
    <row r="62" spans="2:6" ht="12" thickBot="1" x14ac:dyDescent="0.25">
      <c r="B62" s="86" t="s">
        <v>52</v>
      </c>
      <c r="C62" s="87"/>
      <c r="D62" s="87"/>
      <c r="E62" s="88"/>
    </row>
    <row r="63" spans="2:6" x14ac:dyDescent="0.2">
      <c r="B63" s="18"/>
      <c r="C63" s="19" t="s">
        <v>47</v>
      </c>
      <c r="D63" s="19"/>
      <c r="E63" s="20"/>
      <c r="F63" s="40">
        <f>G34</f>
        <v>0.8</v>
      </c>
    </row>
    <row r="64" spans="2:6" x14ac:dyDescent="0.2">
      <c r="B64" s="22"/>
      <c r="C64" s="23" t="s">
        <v>48</v>
      </c>
      <c r="D64" s="23"/>
      <c r="E64" s="24"/>
      <c r="F64" s="44">
        <f>F26</f>
        <v>0.52500000000000002</v>
      </c>
    </row>
    <row r="65" spans="2:6" x14ac:dyDescent="0.2">
      <c r="B65" s="22"/>
      <c r="C65" s="23" t="s">
        <v>49</v>
      </c>
      <c r="D65" s="23"/>
      <c r="E65" s="24"/>
      <c r="F65" s="44">
        <f>F51</f>
        <v>0.32500000000000001</v>
      </c>
    </row>
    <row r="66" spans="2:6" ht="12" thickBot="1" x14ac:dyDescent="0.25">
      <c r="B66" s="22"/>
      <c r="C66" s="23" t="s">
        <v>35</v>
      </c>
      <c r="D66" s="23"/>
      <c r="E66" s="24"/>
      <c r="F66" s="44">
        <f>F63*F64*F65</f>
        <v>0.13650000000000001</v>
      </c>
    </row>
    <row r="67" spans="2:6" ht="12" thickBot="1" x14ac:dyDescent="0.25">
      <c r="B67" s="21"/>
      <c r="C67" s="45" t="s">
        <v>46</v>
      </c>
      <c r="D67" s="46"/>
      <c r="E67" s="47"/>
      <c r="F67" s="52">
        <f>F66/F61</f>
        <v>0.64084507042253525</v>
      </c>
    </row>
    <row r="68" spans="2:6" ht="12" thickBot="1" x14ac:dyDescent="0.25"/>
    <row r="69" spans="2:6" ht="12" thickBot="1" x14ac:dyDescent="0.25">
      <c r="B69" s="86" t="s">
        <v>53</v>
      </c>
      <c r="C69" s="87"/>
      <c r="D69" s="87"/>
      <c r="E69" s="88"/>
    </row>
    <row r="70" spans="2:6" x14ac:dyDescent="0.2">
      <c r="B70" s="18"/>
      <c r="C70" s="19" t="s">
        <v>34</v>
      </c>
      <c r="D70" s="19"/>
      <c r="E70" s="20"/>
      <c r="F70" s="40">
        <f>G33</f>
        <v>0.2</v>
      </c>
    </row>
    <row r="71" spans="2:6" x14ac:dyDescent="0.2">
      <c r="B71" s="22"/>
      <c r="C71" s="23" t="s">
        <v>55</v>
      </c>
      <c r="D71" s="23"/>
      <c r="E71" s="24"/>
      <c r="F71" s="44">
        <f>F23</f>
        <v>0.55000000000000004</v>
      </c>
    </row>
    <row r="72" spans="2:6" x14ac:dyDescent="0.2">
      <c r="B72" s="22"/>
      <c r="C72" s="23" t="s">
        <v>56</v>
      </c>
      <c r="D72" s="23"/>
      <c r="E72" s="24"/>
      <c r="F72" s="44">
        <f>F50</f>
        <v>0.15</v>
      </c>
    </row>
    <row r="73" spans="2:6" ht="12" thickBot="1" x14ac:dyDescent="0.25">
      <c r="B73" s="22"/>
      <c r="C73" s="23" t="s">
        <v>35</v>
      </c>
      <c r="D73" s="23"/>
      <c r="E73" s="24"/>
      <c r="F73" s="44">
        <f>F70*F71*F72</f>
        <v>1.6500000000000001E-2</v>
      </c>
    </row>
    <row r="74" spans="2:6" ht="12" thickBot="1" x14ac:dyDescent="0.25">
      <c r="B74" s="21"/>
      <c r="C74" s="45" t="s">
        <v>46</v>
      </c>
      <c r="D74" s="46"/>
      <c r="E74" s="47"/>
      <c r="F74" s="52">
        <f>F73/F75</f>
        <v>6.043956043956044E-2</v>
      </c>
    </row>
    <row r="75" spans="2:6" ht="12" thickBot="1" x14ac:dyDescent="0.25">
      <c r="C75" s="48" t="s">
        <v>50</v>
      </c>
      <c r="D75" s="49"/>
      <c r="E75" s="50"/>
      <c r="F75" s="51">
        <f>F73+F80</f>
        <v>0.27300000000000002</v>
      </c>
    </row>
    <row r="76" spans="2:6" ht="12" thickBot="1" x14ac:dyDescent="0.25">
      <c r="B76" s="86" t="s">
        <v>54</v>
      </c>
      <c r="C76" s="87"/>
      <c r="D76" s="87"/>
      <c r="E76" s="88"/>
    </row>
    <row r="77" spans="2:6" x14ac:dyDescent="0.2">
      <c r="B77" s="18"/>
      <c r="C77" s="19" t="s">
        <v>47</v>
      </c>
      <c r="D77" s="19"/>
      <c r="E77" s="20"/>
      <c r="F77" s="40">
        <f>G34</f>
        <v>0.8</v>
      </c>
    </row>
    <row r="78" spans="2:6" x14ac:dyDescent="0.2">
      <c r="B78" s="22"/>
      <c r="C78" s="23" t="s">
        <v>57</v>
      </c>
      <c r="D78" s="23"/>
      <c r="E78" s="24"/>
      <c r="F78" s="44">
        <f>F25</f>
        <v>0.47499999999999998</v>
      </c>
    </row>
    <row r="79" spans="2:6" x14ac:dyDescent="0.2">
      <c r="B79" s="22"/>
      <c r="C79" s="23" t="s">
        <v>58</v>
      </c>
      <c r="D79" s="23"/>
      <c r="E79" s="24"/>
      <c r="F79" s="44">
        <f>F52</f>
        <v>0.67500000000000004</v>
      </c>
    </row>
    <row r="80" spans="2:6" ht="12" thickBot="1" x14ac:dyDescent="0.25">
      <c r="B80" s="22"/>
      <c r="C80" s="23" t="s">
        <v>35</v>
      </c>
      <c r="D80" s="23"/>
      <c r="E80" s="24"/>
      <c r="F80" s="44">
        <f>F77*F78*F79</f>
        <v>0.25650000000000001</v>
      </c>
    </row>
    <row r="81" spans="2:6" ht="12" thickBot="1" x14ac:dyDescent="0.25">
      <c r="B81" s="21"/>
      <c r="C81" s="45" t="s">
        <v>46</v>
      </c>
      <c r="D81" s="46"/>
      <c r="E81" s="47"/>
      <c r="F81" s="52">
        <f>F80/F75</f>
        <v>0.93956043956043955</v>
      </c>
    </row>
    <row r="84" spans="2:6" ht="15" x14ac:dyDescent="0.25">
      <c r="B84" s="33" t="s">
        <v>59</v>
      </c>
      <c r="D84" s="10"/>
      <c r="E84" s="10"/>
    </row>
    <row r="85" spans="2:6" ht="12" thickBot="1" x14ac:dyDescent="0.25"/>
    <row r="86" spans="2:6" ht="12" thickBot="1" x14ac:dyDescent="0.25">
      <c r="B86" s="55" t="s">
        <v>60</v>
      </c>
      <c r="C86" s="56"/>
      <c r="D86" s="56"/>
      <c r="E86" s="57"/>
    </row>
    <row r="87" spans="2:6" x14ac:dyDescent="0.2">
      <c r="B87" s="58"/>
      <c r="C87" s="59" t="s">
        <v>61</v>
      </c>
      <c r="D87" s="89">
        <v>40</v>
      </c>
      <c r="E87" s="90"/>
    </row>
    <row r="88" spans="2:6" ht="12" thickBot="1" x14ac:dyDescent="0.25">
      <c r="B88" s="60"/>
      <c r="C88" s="61" t="s">
        <v>62</v>
      </c>
      <c r="D88" s="91">
        <v>6</v>
      </c>
      <c r="E88" s="92"/>
    </row>
    <row r="89" spans="2:6" ht="12" thickBot="1" x14ac:dyDescent="0.25"/>
    <row r="90" spans="2:6" ht="12" thickBot="1" x14ac:dyDescent="0.25">
      <c r="B90" s="55" t="s">
        <v>63</v>
      </c>
      <c r="C90" s="56"/>
      <c r="D90" s="56"/>
      <c r="E90" s="57"/>
    </row>
    <row r="91" spans="2:6" x14ac:dyDescent="0.2">
      <c r="B91" s="58"/>
      <c r="C91" s="59" t="s">
        <v>61</v>
      </c>
      <c r="D91" s="89">
        <v>20</v>
      </c>
      <c r="E91" s="90"/>
    </row>
    <row r="92" spans="2:6" ht="12" thickBot="1" x14ac:dyDescent="0.25">
      <c r="B92" s="60"/>
      <c r="C92" s="61" t="s">
        <v>62</v>
      </c>
      <c r="D92" s="91">
        <v>5</v>
      </c>
      <c r="E92" s="92"/>
    </row>
    <row r="93" spans="2:6" ht="12" thickBot="1" x14ac:dyDescent="0.25"/>
    <row r="94" spans="2:6" ht="12" thickBot="1" x14ac:dyDescent="0.25">
      <c r="B94" s="86" t="s">
        <v>65</v>
      </c>
      <c r="C94" s="87"/>
      <c r="D94" s="87"/>
      <c r="E94" s="88"/>
    </row>
    <row r="95" spans="2:6" ht="12" thickBot="1" x14ac:dyDescent="0.25">
      <c r="B95" s="27"/>
      <c r="C95" s="28" t="s">
        <v>64</v>
      </c>
      <c r="D95" s="93">
        <v>32</v>
      </c>
      <c r="E95" s="94"/>
    </row>
    <row r="96" spans="2:6" x14ac:dyDescent="0.2">
      <c r="B96" s="27"/>
      <c r="C96" s="28" t="s">
        <v>34</v>
      </c>
      <c r="D96" s="28"/>
      <c r="E96" s="29"/>
      <c r="F96" s="40">
        <f>F56</f>
        <v>0.2</v>
      </c>
    </row>
    <row r="97" spans="2:6" x14ac:dyDescent="0.2">
      <c r="B97" s="30"/>
      <c r="C97" s="31" t="s">
        <v>44</v>
      </c>
      <c r="D97" s="31"/>
      <c r="E97" s="32"/>
      <c r="F97" s="44">
        <f>F57</f>
        <v>0.45</v>
      </c>
    </row>
    <row r="98" spans="2:6" x14ac:dyDescent="0.2">
      <c r="B98" s="30"/>
      <c r="C98" s="31" t="s">
        <v>45</v>
      </c>
      <c r="D98" s="31"/>
      <c r="E98" s="32"/>
      <c r="F98" s="44">
        <f>F58</f>
        <v>0.85</v>
      </c>
    </row>
    <row r="99" spans="2:6" x14ac:dyDescent="0.2">
      <c r="B99" s="30"/>
      <c r="C99" s="31" t="s">
        <v>69</v>
      </c>
      <c r="D99" s="31"/>
      <c r="E99" s="32"/>
      <c r="F99" s="62">
        <f>_xlfn.NORM.DIST(D95,D87,D88,FALSE)</f>
        <v>2.7335012445998938E-2</v>
      </c>
    </row>
    <row r="100" spans="2:6" ht="12" thickBot="1" x14ac:dyDescent="0.25">
      <c r="B100" s="30"/>
      <c r="C100" s="31" t="s">
        <v>35</v>
      </c>
      <c r="D100" s="31"/>
      <c r="E100" s="32"/>
      <c r="F100" s="62">
        <f>F96*F97*F98*F99</f>
        <v>2.0911284521189189E-3</v>
      </c>
    </row>
    <row r="101" spans="2:6" ht="12" thickBot="1" x14ac:dyDescent="0.25">
      <c r="B101" s="26"/>
      <c r="C101" s="45" t="s">
        <v>46</v>
      </c>
      <c r="D101" s="46"/>
      <c r="E101" s="47"/>
      <c r="F101" s="52">
        <f>F100/F102</f>
        <v>0.77377580978632898</v>
      </c>
    </row>
    <row r="102" spans="2:6" ht="12" thickBot="1" x14ac:dyDescent="0.25">
      <c r="C102" s="48" t="s">
        <v>50</v>
      </c>
      <c r="D102" s="49"/>
      <c r="E102" s="50"/>
      <c r="F102" s="63">
        <f>F100+F108</f>
        <v>2.7024991291681303E-3</v>
      </c>
    </row>
    <row r="103" spans="2:6" ht="12" thickBot="1" x14ac:dyDescent="0.25">
      <c r="B103" s="86" t="s">
        <v>66</v>
      </c>
      <c r="C103" s="87"/>
      <c r="D103" s="87"/>
      <c r="E103" s="88"/>
    </row>
    <row r="104" spans="2:6" x14ac:dyDescent="0.2">
      <c r="B104" s="27"/>
      <c r="C104" s="28" t="s">
        <v>47</v>
      </c>
      <c r="D104" s="28"/>
      <c r="E104" s="29"/>
      <c r="F104" s="40">
        <f>F63</f>
        <v>0.8</v>
      </c>
    </row>
    <row r="105" spans="2:6" x14ac:dyDescent="0.2">
      <c r="B105" s="30"/>
      <c r="C105" s="31" t="s">
        <v>48</v>
      </c>
      <c r="D105" s="31"/>
      <c r="E105" s="32"/>
      <c r="F105" s="44">
        <f>F64</f>
        <v>0.52500000000000002</v>
      </c>
    </row>
    <row r="106" spans="2:6" x14ac:dyDescent="0.2">
      <c r="B106" s="30"/>
      <c r="C106" s="31" t="s">
        <v>49</v>
      </c>
      <c r="D106" s="31"/>
      <c r="E106" s="32"/>
      <c r="F106" s="44">
        <f>F65</f>
        <v>0.32500000000000001</v>
      </c>
    </row>
    <row r="107" spans="2:6" x14ac:dyDescent="0.2">
      <c r="B107" s="30"/>
      <c r="C107" s="31" t="s">
        <v>70</v>
      </c>
      <c r="D107" s="31"/>
      <c r="E107" s="32"/>
      <c r="F107" s="62">
        <f>_xlfn.NORM.DIST(D95,D91,D92,FALSE)</f>
        <v>4.4789060589685804E-3</v>
      </c>
    </row>
    <row r="108" spans="2:6" ht="12" thickBot="1" x14ac:dyDescent="0.25">
      <c r="B108" s="30"/>
      <c r="C108" s="31" t="s">
        <v>35</v>
      </c>
      <c r="D108" s="31"/>
      <c r="E108" s="32"/>
      <c r="F108" s="62">
        <f>F104*F105*F106*F107</f>
        <v>6.1137067704921126E-4</v>
      </c>
    </row>
    <row r="109" spans="2:6" ht="12" thickBot="1" x14ac:dyDescent="0.25">
      <c r="B109" s="26"/>
      <c r="C109" s="45" t="s">
        <v>46</v>
      </c>
      <c r="D109" s="46"/>
      <c r="E109" s="47"/>
      <c r="F109" s="52">
        <f>F108/F102</f>
        <v>0.22622419021367096</v>
      </c>
    </row>
    <row r="110" spans="2:6" ht="12" thickBot="1" x14ac:dyDescent="0.25"/>
    <row r="111" spans="2:6" ht="12" thickBot="1" x14ac:dyDescent="0.25">
      <c r="B111" s="86" t="s">
        <v>67</v>
      </c>
      <c r="C111" s="87"/>
      <c r="D111" s="87"/>
      <c r="E111" s="88"/>
    </row>
    <row r="112" spans="2:6" ht="12" thickBot="1" x14ac:dyDescent="0.25">
      <c r="B112" s="27"/>
      <c r="C112" s="28" t="s">
        <v>64</v>
      </c>
      <c r="D112" s="93">
        <v>32</v>
      </c>
      <c r="E112" s="94"/>
    </row>
    <row r="113" spans="2:6" x14ac:dyDescent="0.2">
      <c r="B113" s="27"/>
      <c r="C113" s="28" t="s">
        <v>34</v>
      </c>
      <c r="D113" s="28"/>
      <c r="E113" s="29"/>
      <c r="F113" s="40">
        <f>F70</f>
        <v>0.2</v>
      </c>
    </row>
    <row r="114" spans="2:6" x14ac:dyDescent="0.2">
      <c r="B114" s="30"/>
      <c r="C114" s="31" t="s">
        <v>55</v>
      </c>
      <c r="D114" s="31"/>
      <c r="E114" s="32"/>
      <c r="F114" s="44">
        <f>F71</f>
        <v>0.55000000000000004</v>
      </c>
    </row>
    <row r="115" spans="2:6" x14ac:dyDescent="0.2">
      <c r="B115" s="30"/>
      <c r="C115" s="31" t="s">
        <v>56</v>
      </c>
      <c r="D115" s="31"/>
      <c r="E115" s="32"/>
      <c r="F115" s="44">
        <f>F72</f>
        <v>0.15</v>
      </c>
    </row>
    <row r="116" spans="2:6" x14ac:dyDescent="0.2">
      <c r="B116" s="30"/>
      <c r="C116" s="31" t="s">
        <v>69</v>
      </c>
      <c r="D116" s="31"/>
      <c r="E116" s="32"/>
      <c r="F116" s="62">
        <f>_xlfn.NORM.DIST(D112,D87,D88,FALSE)</f>
        <v>2.7335012445998938E-2</v>
      </c>
    </row>
    <row r="117" spans="2:6" ht="12" thickBot="1" x14ac:dyDescent="0.25">
      <c r="B117" s="30"/>
      <c r="C117" s="31" t="s">
        <v>35</v>
      </c>
      <c r="D117" s="31"/>
      <c r="E117" s="32"/>
      <c r="F117" s="62">
        <f>F113*F114*F115*F116</f>
        <v>4.5102770535898249E-4</v>
      </c>
    </row>
    <row r="118" spans="2:6" ht="12" thickBot="1" x14ac:dyDescent="0.25">
      <c r="B118" s="26"/>
      <c r="C118" s="45" t="s">
        <v>46</v>
      </c>
      <c r="D118" s="46"/>
      <c r="E118" s="47"/>
      <c r="F118" s="52">
        <f>F117/F119</f>
        <v>0.28191573080362387</v>
      </c>
    </row>
    <row r="119" spans="2:6" ht="12" thickBot="1" x14ac:dyDescent="0.25">
      <c r="C119" s="48" t="s">
        <v>50</v>
      </c>
      <c r="D119" s="49"/>
      <c r="E119" s="50"/>
      <c r="F119" s="63">
        <f>F117+F125</f>
        <v>1.5998671094844233E-3</v>
      </c>
    </row>
    <row r="120" spans="2:6" ht="12" thickBot="1" x14ac:dyDescent="0.25">
      <c r="B120" s="86" t="s">
        <v>68</v>
      </c>
      <c r="C120" s="87"/>
      <c r="D120" s="87"/>
      <c r="E120" s="88"/>
    </row>
    <row r="121" spans="2:6" x14ac:dyDescent="0.2">
      <c r="B121" s="27"/>
      <c r="C121" s="28" t="s">
        <v>47</v>
      </c>
      <c r="D121" s="28"/>
      <c r="E121" s="29"/>
      <c r="F121" s="40">
        <f>F77</f>
        <v>0.8</v>
      </c>
    </row>
    <row r="122" spans="2:6" x14ac:dyDescent="0.2">
      <c r="B122" s="30"/>
      <c r="C122" s="31" t="s">
        <v>57</v>
      </c>
      <c r="D122" s="31"/>
      <c r="E122" s="32"/>
      <c r="F122" s="44">
        <f>F78</f>
        <v>0.47499999999999998</v>
      </c>
    </row>
    <row r="123" spans="2:6" x14ac:dyDescent="0.2">
      <c r="B123" s="30"/>
      <c r="C123" s="31" t="s">
        <v>58</v>
      </c>
      <c r="D123" s="31"/>
      <c r="E123" s="32"/>
      <c r="F123" s="44">
        <f>F79</f>
        <v>0.67500000000000004</v>
      </c>
    </row>
    <row r="124" spans="2:6" x14ac:dyDescent="0.2">
      <c r="B124" s="30"/>
      <c r="C124" s="31" t="s">
        <v>70</v>
      </c>
      <c r="D124" s="31"/>
      <c r="E124" s="32"/>
      <c r="F124" s="62">
        <f>_xlfn.NORM.DIST(D112,D91,D92,FALSE)</f>
        <v>4.4789060589685804E-3</v>
      </c>
    </row>
    <row r="125" spans="2:6" ht="12" thickBot="1" x14ac:dyDescent="0.25">
      <c r="B125" s="30"/>
      <c r="C125" s="31" t="s">
        <v>35</v>
      </c>
      <c r="D125" s="31"/>
      <c r="E125" s="32"/>
      <c r="F125" s="62">
        <f>F121*F122*F123*F124</f>
        <v>1.1488394041254408E-3</v>
      </c>
    </row>
    <row r="126" spans="2:6" ht="12" thickBot="1" x14ac:dyDescent="0.25">
      <c r="B126" s="26"/>
      <c r="C126" s="45" t="s">
        <v>46</v>
      </c>
      <c r="D126" s="46"/>
      <c r="E126" s="47"/>
      <c r="F126" s="52">
        <f>F125/F119</f>
        <v>0.71808426919637613</v>
      </c>
    </row>
  </sheetData>
  <mergeCells count="48">
    <mergeCell ref="B69:E69"/>
    <mergeCell ref="B76:E76"/>
    <mergeCell ref="B55:E55"/>
    <mergeCell ref="B62:E62"/>
    <mergeCell ref="B50:E50"/>
    <mergeCell ref="B94:E94"/>
    <mergeCell ref="B103:E103"/>
    <mergeCell ref="B111:E111"/>
    <mergeCell ref="B120:E120"/>
    <mergeCell ref="D87:E87"/>
    <mergeCell ref="D88:E88"/>
    <mergeCell ref="D91:E91"/>
    <mergeCell ref="D92:E92"/>
    <mergeCell ref="D95:E95"/>
    <mergeCell ref="D112:E112"/>
    <mergeCell ref="B22:E22"/>
    <mergeCell ref="B5:B6"/>
    <mergeCell ref="D3:E3"/>
    <mergeCell ref="D31:E31"/>
    <mergeCell ref="B33:B34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21:E21"/>
    <mergeCell ref="B23:E23"/>
    <mergeCell ref="B24:E24"/>
    <mergeCell ref="B25:E25"/>
    <mergeCell ref="B26:E26"/>
    <mergeCell ref="B49:E49"/>
    <mergeCell ref="B43:E43"/>
    <mergeCell ref="B44:E44"/>
    <mergeCell ref="B45:E45"/>
    <mergeCell ref="B46:E46"/>
    <mergeCell ref="B47:E47"/>
    <mergeCell ref="B48:E48"/>
    <mergeCell ref="B51:E51"/>
    <mergeCell ref="B52:E52"/>
    <mergeCell ref="B38:E38"/>
    <mergeCell ref="B39:E39"/>
    <mergeCell ref="B41:E41"/>
    <mergeCell ref="B42:E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Javier Gustavo Diaz Cely</cp:lastModifiedBy>
  <dcterms:created xsi:type="dcterms:W3CDTF">2017-05-10T13:09:22Z</dcterms:created>
  <dcterms:modified xsi:type="dcterms:W3CDTF">2017-11-10T16:49:54Z</dcterms:modified>
</cp:coreProperties>
</file>