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GitHub\paper_1\data\"/>
    </mc:Choice>
  </mc:AlternateContent>
  <xr:revisionPtr revIDLastSave="0" documentId="13_ncr:1_{33F7F6DD-6D91-478E-A899-13DD5C113DE5}" xr6:coauthVersionLast="47" xr6:coauthVersionMax="47" xr10:uidLastSave="{00000000-0000-0000-0000-000000000000}"/>
  <bookViews>
    <workbookView xWindow="-28920" yWindow="-120" windowWidth="29040" windowHeight="15840" firstSheet="4" activeTab="8" xr2:uid="{00000000-000D-0000-FFFF-FFFF00000000}"/>
  </bookViews>
  <sheets>
    <sheet name="components" sheetId="1" r:id="rId1"/>
    <sheet name="components_df" sheetId="2" r:id="rId2"/>
    <sheet name="components_pd" sheetId="3" r:id="rId3"/>
    <sheet name="SimaPro LCA Data" sheetId="4" r:id="rId4"/>
    <sheet name="BEES LCA Data" sheetId="5" r:id="rId5"/>
    <sheet name="All LCA Data" sheetId="6" r:id="rId6"/>
    <sheet name="USEEIO Data" sheetId="13" r:id="rId7"/>
    <sheet name="useeio_results" sheetId="12" r:id="rId8"/>
    <sheet name="Cost Data" sheetId="7" r:id="rId9"/>
    <sheet name="RS Means Cost Data" sheetId="11" r:id="rId10"/>
    <sheet name="LCA Data Source Priority" sheetId="8" r:id="rId11"/>
    <sheet name="floor_plans" sheetId="9" r:id="rId1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1" i="9" l="1"/>
  <c r="W50" i="9"/>
  <c r="W48" i="9"/>
  <c r="Y47" i="9"/>
  <c r="W47" i="9"/>
  <c r="W46" i="9"/>
  <c r="Y45" i="9"/>
  <c r="W45" i="9"/>
  <c r="Y44" i="9"/>
  <c r="W44" i="9"/>
  <c r="W43" i="9"/>
  <c r="Y42" i="9"/>
  <c r="W42" i="9"/>
  <c r="Y41" i="9"/>
  <c r="W41" i="9"/>
  <c r="Y40" i="9"/>
  <c r="W40" i="9"/>
  <c r="W39" i="9"/>
  <c r="W38" i="9"/>
  <c r="W37" i="9"/>
  <c r="W36" i="9"/>
  <c r="W35" i="9"/>
  <c r="W34" i="9"/>
  <c r="W33" i="9"/>
  <c r="W31" i="9"/>
  <c r="W30" i="9"/>
  <c r="W29" i="9"/>
  <c r="W28" i="9"/>
  <c r="W27" i="9"/>
  <c r="W26" i="9"/>
  <c r="W25" i="9"/>
  <c r="W24" i="9"/>
  <c r="W23" i="9"/>
  <c r="W22" i="9"/>
  <c r="W21" i="9"/>
  <c r="W20" i="9"/>
  <c r="W19" i="9"/>
  <c r="W14" i="9"/>
  <c r="W12" i="9"/>
  <c r="C69" i="11"/>
  <c r="B69" i="11"/>
  <c r="C68" i="11"/>
  <c r="B68" i="11"/>
  <c r="C67" i="11"/>
  <c r="B67" i="11"/>
  <c r="C66" i="11"/>
  <c r="B66" i="11"/>
  <c r="C65" i="11"/>
  <c r="B65" i="11"/>
  <c r="C64" i="11"/>
  <c r="B64" i="11"/>
  <c r="C63" i="11"/>
  <c r="B63" i="11"/>
  <c r="C62" i="11"/>
  <c r="B62" i="11"/>
  <c r="C61" i="11"/>
  <c r="B61" i="11"/>
  <c r="C60" i="11"/>
  <c r="B60" i="11"/>
  <c r="C59" i="11"/>
  <c r="B59" i="11"/>
  <c r="C58" i="11"/>
  <c r="B58" i="11"/>
  <c r="C57" i="11"/>
  <c r="B57" i="11"/>
  <c r="C56" i="11"/>
  <c r="B56" i="11"/>
  <c r="C55" i="11"/>
  <c r="B55" i="11"/>
  <c r="C54" i="11"/>
  <c r="B54" i="11"/>
  <c r="C53" i="11"/>
  <c r="B53" i="11"/>
  <c r="C52" i="11"/>
  <c r="B52" i="11"/>
  <c r="C51" i="11"/>
  <c r="B51" i="11"/>
  <c r="C50" i="11"/>
  <c r="B50" i="11"/>
  <c r="C49" i="11"/>
  <c r="B49" i="11"/>
  <c r="C48" i="11"/>
  <c r="B48" i="11"/>
  <c r="C47" i="11"/>
  <c r="B47" i="11"/>
  <c r="C46" i="11"/>
  <c r="B46" i="11"/>
  <c r="C45" i="11"/>
  <c r="B45" i="11"/>
  <c r="C44" i="11"/>
  <c r="B44" i="11"/>
  <c r="C43" i="11"/>
  <c r="B43" i="11"/>
  <c r="C42" i="11"/>
  <c r="B42" i="11"/>
  <c r="C41" i="11"/>
  <c r="B41" i="11"/>
  <c r="C40" i="11"/>
  <c r="B40" i="11"/>
  <c r="C39" i="11"/>
  <c r="B39" i="11"/>
  <c r="C38" i="11"/>
  <c r="B38" i="11"/>
  <c r="C37" i="11"/>
  <c r="B37" i="11"/>
  <c r="C36" i="11"/>
  <c r="B36" i="11"/>
  <c r="C35" i="11"/>
  <c r="B35" i="11"/>
  <c r="C34" i="11"/>
  <c r="B34" i="11"/>
  <c r="C33" i="11"/>
  <c r="B33" i="11"/>
  <c r="C32" i="11"/>
  <c r="B32" i="11"/>
  <c r="C31" i="11"/>
  <c r="B31" i="1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H334" i="13"/>
  <c r="H333" i="13"/>
  <c r="H332" i="13"/>
  <c r="H331" i="13"/>
  <c r="H330" i="13"/>
  <c r="H329" i="13"/>
  <c r="H328" i="13"/>
  <c r="H327" i="13"/>
  <c r="H326" i="13"/>
  <c r="H325" i="13"/>
  <c r="H324" i="13"/>
  <c r="H323" i="13"/>
  <c r="H322" i="13"/>
  <c r="H321" i="13"/>
  <c r="H320" i="13"/>
  <c r="H319" i="13"/>
  <c r="H318" i="13"/>
  <c r="H317" i="13"/>
  <c r="H316" i="13"/>
  <c r="H315" i="13"/>
  <c r="H314" i="13"/>
  <c r="H313" i="13"/>
  <c r="H312" i="13"/>
  <c r="H311" i="13"/>
  <c r="H310" i="13"/>
  <c r="H309" i="13"/>
  <c r="H308" i="13"/>
  <c r="H307" i="13"/>
  <c r="H306" i="13"/>
  <c r="H305" i="13"/>
  <c r="H304" i="13"/>
  <c r="H303" i="13"/>
  <c r="H302" i="13"/>
  <c r="H301" i="13"/>
  <c r="H300" i="13"/>
  <c r="H299" i="13"/>
  <c r="H298" i="13"/>
  <c r="H297" i="13"/>
  <c r="H296" i="13"/>
  <c r="H295" i="13"/>
  <c r="H294" i="13"/>
  <c r="H293" i="13"/>
  <c r="H292" i="13"/>
  <c r="H291" i="13"/>
  <c r="H290" i="13"/>
  <c r="H289" i="13"/>
  <c r="H288" i="13"/>
  <c r="H287" i="13"/>
  <c r="H286" i="13"/>
  <c r="H285" i="13"/>
  <c r="H284" i="13"/>
  <c r="H283" i="13"/>
  <c r="H282" i="13"/>
  <c r="H281" i="13"/>
  <c r="H280" i="13"/>
  <c r="H279" i="13"/>
  <c r="H278" i="13"/>
  <c r="H277" i="13"/>
  <c r="H276" i="13"/>
  <c r="H275" i="13"/>
  <c r="H274" i="13"/>
  <c r="H273" i="13"/>
  <c r="H272" i="13"/>
  <c r="H271" i="13"/>
  <c r="H270" i="13"/>
  <c r="H269" i="13"/>
  <c r="H268" i="13"/>
  <c r="H267" i="13"/>
  <c r="H266" i="13"/>
  <c r="H265" i="13"/>
  <c r="H264" i="13"/>
  <c r="H263" i="13"/>
  <c r="H262" i="13"/>
  <c r="H261" i="13"/>
  <c r="H260" i="13"/>
  <c r="H259" i="13"/>
  <c r="H258" i="13"/>
  <c r="H257" i="13"/>
  <c r="H256" i="13"/>
  <c r="H255" i="13"/>
  <c r="H254" i="13"/>
  <c r="H253" i="13"/>
  <c r="H252" i="13"/>
  <c r="H251" i="13"/>
  <c r="H250" i="13"/>
  <c r="H249" i="13"/>
  <c r="H248" i="13"/>
  <c r="H247" i="13"/>
  <c r="H246" i="13"/>
  <c r="H245" i="13"/>
  <c r="H244" i="13"/>
  <c r="H243" i="13"/>
  <c r="H242" i="13"/>
  <c r="H241" i="13"/>
  <c r="H240" i="13"/>
  <c r="H239" i="13"/>
  <c r="H238" i="13"/>
  <c r="H237" i="13"/>
  <c r="H236" i="13"/>
  <c r="H235" i="13"/>
  <c r="H234" i="13"/>
  <c r="H233" i="13"/>
  <c r="H232" i="13"/>
  <c r="H231" i="13"/>
  <c r="H230" i="13"/>
  <c r="H229" i="13"/>
  <c r="H228" i="13"/>
  <c r="H227" i="13"/>
  <c r="H226" i="13"/>
  <c r="H225" i="13"/>
  <c r="H224" i="13"/>
  <c r="H223" i="13"/>
  <c r="H222" i="13"/>
  <c r="H221" i="13"/>
  <c r="H220" i="13"/>
  <c r="H219" i="13"/>
  <c r="H218" i="13"/>
  <c r="H217" i="13"/>
  <c r="H216" i="13"/>
  <c r="H215" i="13"/>
  <c r="H214" i="13"/>
  <c r="H213" i="13"/>
  <c r="H212" i="13"/>
  <c r="H211" i="13"/>
  <c r="H210" i="13"/>
  <c r="H209" i="13"/>
  <c r="H208" i="13"/>
  <c r="H207" i="13"/>
  <c r="H206" i="13"/>
  <c r="H205" i="13"/>
  <c r="H204" i="13"/>
  <c r="H203" i="13"/>
  <c r="H202" i="13"/>
  <c r="H201" i="13"/>
  <c r="H200" i="13"/>
  <c r="H199" i="13"/>
  <c r="H198" i="13"/>
  <c r="H197" i="13"/>
  <c r="H196" i="13"/>
  <c r="H195" i="13"/>
  <c r="H194" i="13"/>
  <c r="H193" i="13"/>
  <c r="H192" i="13"/>
  <c r="H191" i="13"/>
  <c r="H190" i="13"/>
  <c r="H189" i="13"/>
  <c r="H188" i="13"/>
  <c r="H187" i="13"/>
  <c r="H186" i="13"/>
  <c r="H185" i="13"/>
  <c r="H184" i="13"/>
  <c r="H183" i="13"/>
  <c r="H182" i="13"/>
  <c r="H181" i="13"/>
  <c r="H180" i="13"/>
  <c r="H179" i="13"/>
  <c r="H178" i="13"/>
  <c r="H177" i="13"/>
  <c r="H176" i="13"/>
  <c r="H175" i="13"/>
  <c r="H174" i="13"/>
  <c r="H173" i="13"/>
  <c r="H172" i="13"/>
  <c r="H171" i="13"/>
  <c r="H170" i="13"/>
  <c r="H169" i="13"/>
  <c r="H168" i="13"/>
  <c r="H167" i="13"/>
  <c r="H166" i="13"/>
  <c r="H165" i="13"/>
  <c r="H164" i="13"/>
  <c r="H163" i="13"/>
  <c r="H162" i="13"/>
  <c r="H161" i="13"/>
  <c r="H160" i="13"/>
  <c r="H159" i="13"/>
  <c r="H158" i="13"/>
  <c r="H157" i="13"/>
  <c r="H156" i="13"/>
  <c r="H155" i="13"/>
  <c r="H154" i="13"/>
  <c r="H153" i="13"/>
  <c r="H152" i="13"/>
  <c r="H151" i="13"/>
  <c r="H150" i="13"/>
  <c r="H149" i="13"/>
  <c r="H148" i="13"/>
  <c r="H147" i="13"/>
  <c r="H146" i="13"/>
  <c r="H145" i="13"/>
  <c r="H144" i="13"/>
  <c r="H143" i="13"/>
  <c r="H142" i="13"/>
  <c r="H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tc={6C595800-68F6-4998-A18C-2AAC3E1117DD}</author>
    <author>tc={2B7264F4-9A06-4E4F-84D1-4B4133680FFD}</author>
    <author>tc={3A856133-6A93-4F62-9789-F5F7EE8E13CA}</author>
    <author>tc={06ABC172-D1E1-441E-8386-99B2BEB354D2}</author>
  </authors>
  <commentList>
    <comment ref="Y1" authorId="0" shapeId="0" xr:uid="{6C595800-68F6-4998-A18C-2AAC3E1117DD}">
      <text>
        <t>[Threaded comment]
Your version of Excel allows you to read this threaded comment; however, any edits to it will get removed if the file is opened in a newer version of Excel. Learn more: https://go.microsoft.com/fwlink/?linkid=870924
Comment:
    Anything that has NA here didn’t have a ridge height on the plan</t>
      </text>
    </comment>
    <comment ref="X39" authorId="1" shapeId="0" xr:uid="{2B7264F4-9A06-4E4F-84D1-4B4133680FFD}">
      <text>
        <t>[Threaded comment]
Your version of Excel allows you to read this threaded comment; however, any edits to it will get removed if the file is opened in a newer version of Excel. Learn more: https://go.microsoft.com/fwlink/?linkid=870924
Comment:
    This one has a lot of ridges
Reply:
    Yeah, this style of roof is difficult, and I will have to note this as a limitation of this method. In this case I'll just assume the roof length equals the structure length, but I am not sure this would apply to other complicated roofs, so if you run into others like this please continue to note them.
Thanks!</t>
      </text>
    </comment>
    <comment ref="S40" authorId="2" shapeId="0" xr:uid="{3A856133-6A93-4F62-9789-F5F7EE8E13CA}">
      <text>
        <t>[Threaded comment]
Your version of Excel allows you to read this threaded comment; however, any edits to it will get removed if the file is opened in a newer version of Excel. Learn more: https://go.microsoft.com/fwlink/?linkid=870924
Comment:
    4 feet of brick wall, not sure if I should add that in here</t>
      </text>
    </comment>
    <comment ref="A45" authorId="3" shapeId="0" xr:uid="{06ABC172-D1E1-441E-8386-99B2BEB354D2}">
      <text>
        <t>[Threaded comment]
Your version of Excel allows you to read this threaded comment; however, any edits to it will get removed if the file is opened in a newer version of Excel. Learn more: https://go.microsoft.com/fwlink/?linkid=870924
Comment:
    These two plans were almost identical, they just had different exterior features which increased the size of the second floor.</t>
      </text>
    </comment>
  </commentList>
</comments>
</file>

<file path=xl/sharedStrings.xml><?xml version="1.0" encoding="utf-8"?>
<sst xmlns="http://schemas.openxmlformats.org/spreadsheetml/2006/main" count="12884" uniqueCount="1907">
  <si>
    <t>component_id</t>
  </si>
  <si>
    <t>component_name</t>
  </si>
  <si>
    <t>unit</t>
  </si>
  <si>
    <t>type</t>
  </si>
  <si>
    <t>damage_assumption</t>
  </si>
  <si>
    <t>quantity_assumption</t>
  </si>
  <si>
    <t>quantity_calculation</t>
  </si>
  <si>
    <t>cost_calculation</t>
  </si>
  <si>
    <t>failure_type</t>
  </si>
  <si>
    <t>quantity_type</t>
  </si>
  <si>
    <t>min</t>
  </si>
  <si>
    <t>max</t>
  </si>
  <si>
    <t>mode</t>
  </si>
  <si>
    <t>depends_on</t>
  </si>
  <si>
    <t>slab</t>
  </si>
  <si>
    <t>pier</t>
  </si>
  <si>
    <t>crawl</t>
  </si>
  <si>
    <t>basement</t>
  </si>
  <si>
    <t>mobile</t>
  </si>
  <si>
    <t>naics</t>
  </si>
  <si>
    <t>ecoinvent_id</t>
  </si>
  <si>
    <t>ecoinvent_co2e</t>
  </si>
  <si>
    <t>damage reference</t>
  </si>
  <si>
    <t>code reference</t>
  </si>
  <si>
    <t>1</t>
  </si>
  <si>
    <t>Piers/Slab/Foundation</t>
  </si>
  <si>
    <t>na</t>
  </si>
  <si>
    <t>structure</t>
  </si>
  <si>
    <t>Assume not damaged or not damaged to level of needed replacement</t>
  </si>
  <si>
    <t>Not Calculated</t>
  </si>
  <si>
    <t>deterministic</t>
  </si>
  <si>
    <t>fixed</t>
  </si>
  <si>
    <t>998</t>
  </si>
  <si>
    <t>999</t>
  </si>
  <si>
    <t>Yes</t>
  </si>
  <si>
    <t>No</t>
  </si>
  <si>
    <t>2</t>
  </si>
  <si>
    <t>Underfloor Insulation</t>
  </si>
  <si>
    <t>Totaled when touched by water</t>
  </si>
  <si>
    <t>4'x8' pieces</t>
  </si>
  <si>
    <t>math.ceiling(footprint/32) x kg per unit</t>
  </si>
  <si>
    <t>-0.5</t>
  </si>
  <si>
    <t>-0.499</t>
  </si>
  <si>
    <t>3</t>
  </si>
  <si>
    <t>Underfloor Ductwork</t>
  </si>
  <si>
    <t>1 linear foor of duct per 10 sqft of home (https://www.blackhillsinc.com/blog/how-much-should-hvac-ductwork-installation-cost/) (https://www.homeadvisor.com/cost/heating-and-cooling/install-ducts-and-vents/)</t>
  </si>
  <si>
    <t>sqft/10</t>
  </si>
  <si>
    <t>4</t>
  </si>
  <si>
    <t>Heating/Cooling Unit or HVAC</t>
  </si>
  <si>
    <t>totaled when wetted. Located outside +/- 1ft from FFE</t>
  </si>
  <si>
    <t>(https://hvacdirect.com/sizing-air-conditioner-and-heater.html) (https://www.hvactrainingsolutions.net/airflow-calculation/)</t>
  </si>
  <si>
    <t>probabalistic</t>
  </si>
  <si>
    <t>-1</t>
  </si>
  <si>
    <t>0</t>
  </si>
  <si>
    <t>6</t>
  </si>
  <si>
    <t>Wood Subfloor</t>
  </si>
  <si>
    <t>Sustains total damage when touched</t>
  </si>
  <si>
    <t>0.01</t>
  </si>
  <si>
    <t>7</t>
  </si>
  <si>
    <t>Finished Floor Underlayment</t>
  </si>
  <si>
    <t>8</t>
  </si>
  <si>
    <t>Finished Flood - Carpet</t>
  </si>
  <si>
    <t>Assume % carpeted</t>
  </si>
  <si>
    <t>9</t>
  </si>
  <si>
    <t>Finished Floor - Tile</t>
  </si>
  <si>
    <t>Assume % tiled</t>
  </si>
  <si>
    <t>10</t>
  </si>
  <si>
    <t>Finished Floor Vinyl</t>
  </si>
  <si>
    <t>Choose Vinyl or wood, % = 100 - (%carpet + %tile)</t>
  </si>
  <si>
    <t>11</t>
  </si>
  <si>
    <t>Finished Floor - Wood</t>
  </si>
  <si>
    <t>12</t>
  </si>
  <si>
    <t>Bottom Cabinets</t>
  </si>
  <si>
    <t>usually made of particle board, destroyed when wet, higher quality can resist up to 1ft</t>
  </si>
  <si>
    <t>13</t>
  </si>
  <si>
    <t>Top Cabinets</t>
  </si>
  <si>
    <t>4.5</t>
  </si>
  <si>
    <t>5.5</t>
  </si>
  <si>
    <t>14</t>
  </si>
  <si>
    <t>Bathroom Cabinets</t>
  </si>
  <si>
    <t>15</t>
  </si>
  <si>
    <t>Counter Tops</t>
  </si>
  <si>
    <t>replaced when bottom cabinets replaced</t>
  </si>
  <si>
    <t>dependent</t>
  </si>
  <si>
    <t>bottom cabinets</t>
  </si>
  <si>
    <t>16</t>
  </si>
  <si>
    <t>Toilets</t>
  </si>
  <si>
    <t>17</t>
  </si>
  <si>
    <t>Sinks</t>
  </si>
  <si>
    <t>18</t>
  </si>
  <si>
    <t>Water Heater</t>
  </si>
  <si>
    <t>GEC assumes floor level, destroyed when touched. Gas water heaters should be 18" off ground (https://www.rotorooter.com/frequently-asked-questions/water-heaters/what-height-does-a-gas-water-heater-need-to-be-off-the-ground/).</t>
  </si>
  <si>
    <t>1.5</t>
  </si>
  <si>
    <t>19</t>
  </si>
  <si>
    <t>Wall Paint - Interior</t>
  </si>
  <si>
    <t xml:space="preserve">whole wall must be repainted when flooded due to inability to match paint color. </t>
  </si>
  <si>
    <t>2 gallons per 400 ft^2 of wall area (1 gallon primer + 1 gallon paint)</t>
  </si>
  <si>
    <t>2 * math.ceiling((interior wall length) * (ceiling height) / 400)</t>
  </si>
  <si>
    <t>0.5</t>
  </si>
  <si>
    <t>0.51</t>
  </si>
  <si>
    <t>int_wall_length1</t>
  </si>
  <si>
    <t>20</t>
  </si>
  <si>
    <t>Wall Paint - Exterior</t>
  </si>
  <si>
    <t>2 * math.ceiling((exterior wall length) * (exterior wall total height) / 400)</t>
  </si>
  <si>
    <t>ext_wall_length1</t>
  </si>
  <si>
    <t>21</t>
  </si>
  <si>
    <t>Exterior Doors</t>
  </si>
  <si>
    <t>Resist most damage up to 1.5ft, definitely destroyed at 4ft</t>
  </si>
  <si>
    <t>total number of doors is fixed, but failure is determined independently</t>
  </si>
  <si>
    <t>fail_count(int_doors1)</t>
  </si>
  <si>
    <t>ext_door1</t>
  </si>
  <si>
    <t>22</t>
  </si>
  <si>
    <t>Interior Doors</t>
  </si>
  <si>
    <t>Usually hollow core and are destroyed due to warping between 0 and 1 ft of floodwater</t>
  </si>
  <si>
    <t>fail_count(ext_doors1)</t>
  </si>
  <si>
    <t>int_door1</t>
  </si>
  <si>
    <t>23</t>
  </si>
  <si>
    <t>Sheetrock/drywall</t>
  </si>
  <si>
    <t>One 4'x8' sheet of gypsum fiberboard, 0.5" thick. 21kg, $15</t>
  </si>
  <si>
    <t>Assume replacement of only flooded portion when depth &lt;4ft, total replacement above 4ft</t>
  </si>
  <si>
    <t>math.ceiling(Interior wall length x ( (depth&gt;0)(max(depth, (8(depth&gt;4)))) ) / 32) x 21</t>
  </si>
  <si>
    <t>math.ceiling(Interior wall length x ( (depth&gt;0)(max(depth, (8(depth&gt;4)))) ) / 32) x 15</t>
  </si>
  <si>
    <t>calculated</t>
  </si>
  <si>
    <t>https://v391.ecoquery.ecoinvent.org/Details/PDF/9cd6e04e-a5d9-4b1e-a1e4-6e21e959b4cf/290c1f85-4cc4-4fa1-b0c8-2cb7f4276dce</t>
  </si>
  <si>
    <t>0.29</t>
  </si>
  <si>
    <t>24</t>
  </si>
  <si>
    <t>Wall Insulation</t>
  </si>
  <si>
    <t>assume roll is 48 sq ft</t>
  </si>
  <si>
    <t>math.ceiling(Exterior wall length x ( (depth&gt;0)(max(depth, (8(depth&gt;4)))) ) / 48) x kg per roll</t>
  </si>
  <si>
    <t>25</t>
  </si>
  <si>
    <t>Baseboard</t>
  </si>
  <si>
    <t>any length</t>
  </si>
  <si>
    <t>interior wall length * kg per foot</t>
  </si>
  <si>
    <t>26</t>
  </si>
  <si>
    <t>Refrigerator</t>
  </si>
  <si>
    <t>GEC says damage starts at 0.5ft and total loss at 1.5ft</t>
  </si>
  <si>
    <t>27</t>
  </si>
  <si>
    <t>Dishwasher</t>
  </si>
  <si>
    <t>28</t>
  </si>
  <si>
    <t>Microwave</t>
  </si>
  <si>
    <t>Sustains total damage when touched. Could be placed on counter top or wall mounted (3-5ft). Assume usually on counter</t>
  </si>
  <si>
    <t>5</t>
  </si>
  <si>
    <t>29</t>
  </si>
  <si>
    <t>Clothes Washer</t>
  </si>
  <si>
    <t>30</t>
  </si>
  <si>
    <t>Clothes Dryer</t>
  </si>
  <si>
    <t>31</t>
  </si>
  <si>
    <t>Oven/stove</t>
  </si>
  <si>
    <t>32</t>
  </si>
  <si>
    <t>Range hood</t>
  </si>
  <si>
    <t>Sustains total damage when touched. Assume 1.5 to 3 ft above standard 36" counter height</t>
  </si>
  <si>
    <t>33</t>
  </si>
  <si>
    <t>Bottom Outlets</t>
  </si>
  <si>
    <t>1 recepticle per 12 ft of interior wall</t>
  </si>
  <si>
    <t>fail_count(math.ceiling(interior_wall_length1 / 12))</t>
  </si>
  <si>
    <t>https://up.codes/s/electrical-receptacle-switch-and-control-heights
https://www.huduser.gov/portal/publications/pdf/fairhousing/fairch5.pdf</t>
  </si>
  <si>
    <t>34</t>
  </si>
  <si>
    <t>Top Outlets</t>
  </si>
  <si>
    <t>3 recepticles per kitchen and 1 recepticle per bathroom</t>
  </si>
  <si>
    <t>fail_count(n_bath1+3)</t>
  </si>
  <si>
    <t>n_bath1</t>
  </si>
  <si>
    <t>35</t>
  </si>
  <si>
    <t>Light Switches</t>
  </si>
  <si>
    <t>Assume 2 light switches for every door in structure (one switch per room entrance, plus paired switch inside each room)</t>
  </si>
  <si>
    <t>fail_count(2 x (int_door1 + ext_door1))</t>
  </si>
  <si>
    <t>int_door1, ext_door1</t>
  </si>
  <si>
    <t>36</t>
  </si>
  <si>
    <t>Bottom Outlet Wiring</t>
  </si>
  <si>
    <t>Must be replaced when ends wetted (i.e., when bottom outlets wetted)</t>
  </si>
  <si>
    <t>Assume 13ft. Per outlet</t>
  </si>
  <si>
    <t>bottom outlets</t>
  </si>
  <si>
    <t>37</t>
  </si>
  <si>
    <t>Top Outlet Wiring</t>
  </si>
  <si>
    <t>Must be replaced when ends wetted</t>
  </si>
  <si>
    <t>top outlets</t>
  </si>
  <si>
    <t>38</t>
  </si>
  <si>
    <t>Light Switch Wiring</t>
  </si>
  <si>
    <t>Assume 13ft. Per switch</t>
  </si>
  <si>
    <t>light switches</t>
  </si>
  <si>
    <t>39</t>
  </si>
  <si>
    <t>Electrical Panel</t>
  </si>
  <si>
    <t>replaced when water reaches bottom of panel. Always assume panel is on first floor, not in basement even if possible</t>
  </si>
  <si>
    <t>40</t>
  </si>
  <si>
    <t>Windows</t>
  </si>
  <si>
    <t>GEC (2006) not clear on replacement. FEMA SDE also not clear, but says normal height windows won't need replacement below 1ft depth. Use triangular distribution with max value set above actual max window height so that windows are not guaranteed to be replaced when fully inundated. Max set to 20ft to allow some windows to not need replacement event at max simulated depth of 15ft</t>
  </si>
  <si>
    <t>total number of windows is fixed, but failure is determined independently</t>
  </si>
  <si>
    <t>fail_count(n_window1)</t>
  </si>
  <si>
    <t>n_window1</t>
  </si>
  <si>
    <t>41</t>
  </si>
  <si>
    <t>Ceiling</t>
  </si>
  <si>
    <t>math.ceiling(floor_area1/32) x 21</t>
  </si>
  <si>
    <t>8.01</t>
  </si>
  <si>
    <t>ceiling-height</t>
  </si>
  <si>
    <t>42</t>
  </si>
  <si>
    <t>Ceiling Insulation</t>
  </si>
  <si>
    <t>Sustains total damage when touched. Only present on top floor</t>
  </si>
  <si>
    <t>math.ceiling(footprint/48) x kg per unit</t>
  </si>
  <si>
    <t>n_floors, ceiling-height</t>
  </si>
  <si>
    <t>43</t>
  </si>
  <si>
    <t>Roof Cover - Underlayment</t>
  </si>
  <si>
    <t>simple calculation based on pitch. Add 15% to account for waste and hips</t>
  </si>
  <si>
    <t>44</t>
  </si>
  <si>
    <t>Roof Cover - Shingle</t>
  </si>
  <si>
    <t>One bundle of shingles covers 33 sqft.
simple calculation based on pitch. Add 15% to account for waste and hips</t>
  </si>
  <si>
    <t>h = depth - 8
Q = math.ceiling(sqrt(h^2 + (h/pitch)^2)*roof_length*1.15 / 33) x kg per unit</t>
  </si>
  <si>
    <t>45</t>
  </si>
  <si>
    <t>Roof Cover - Metal</t>
  </si>
  <si>
    <t>Assume 8x2 ft sheets (16 sqft).
simple calculation based on pitch. Add 15% to account for waste and hips</t>
  </si>
  <si>
    <t>h = depth - 8
Q = math.ceiling(sqrt(h^2 + (h/pitch)^2)*roof_length*1.15 / 16) x kg per unit</t>
  </si>
  <si>
    <t>46</t>
  </si>
  <si>
    <t>Roof Sheathing</t>
  </si>
  <si>
    <t>Assume replacement of flooded portion</t>
  </si>
  <si>
    <t>h = depth - 8
Q = math.ceiling(sqrt(h^2 + (h/pitch)^2)*roof_length*1.15 / 32) x kg per unit</t>
  </si>
  <si>
    <t>roof_height</t>
  </si>
  <si>
    <t>ridge_height</t>
  </si>
  <si>
    <t>FEMA SDE</t>
  </si>
  <si>
    <t>47</t>
  </si>
  <si>
    <t>Facade - Vinyl siding</t>
  </si>
  <si>
    <t>Assume replacement up to flood depth</t>
  </si>
  <si>
    <t>100 sqft. Unit</t>
  </si>
  <si>
    <t>math.ceiling(Exterior wall length x depth / 100) x kg per unit &lt;- no need for separate calculation for 2nd floor</t>
  </si>
  <si>
    <t>(n_floor * ceiling_height)+1</t>
  </si>
  <si>
    <t>48</t>
  </si>
  <si>
    <t>Facade - Wood siding</t>
  </si>
  <si>
    <t>49</t>
  </si>
  <si>
    <t>Facade - Stucco</t>
  </si>
  <si>
    <t>Assume 1 80lb (36kg) bag will cover 24 sqft. (https://www.homedepot.com/p/questions/Quikrete-80-lb-Base-Coat-Stucco-113980/100318473/3)</t>
  </si>
  <si>
    <t>math.ceiling(Exterior wall length x depth / 24) x 36kg per unit &lt;- no need for separate calculation for 2nd floor</t>
  </si>
  <si>
    <t>50</t>
  </si>
  <si>
    <t>Facade - Brick</t>
  </si>
  <si>
    <t>Assume not damaged</t>
  </si>
  <si>
    <t>51</t>
  </si>
  <si>
    <t>Structural Frame</t>
  </si>
  <si>
    <t>Assume appropriate action taken to allow drying, preventing damage to frame</t>
  </si>
  <si>
    <t>52</t>
  </si>
  <si>
    <t>Exterior Wall Sheathing</t>
  </si>
  <si>
    <t>math.ceiling(Exterior wall length x depth / 32) x kg per unit &lt;- no need for separate calculation for 2nd floor</t>
  </si>
  <si>
    <t>53</t>
  </si>
  <si>
    <t>Bookcase</t>
  </si>
  <si>
    <t>contents</t>
  </si>
  <si>
    <t>particle board - destoyed when water touches. Some bookcases have feet lifting them up about 6 inches</t>
  </si>
  <si>
    <t>1 in living room + 1 per bedroom</t>
  </si>
  <si>
    <t>fail_count(n_bed1+1)</t>
  </si>
  <si>
    <t>n_bedroom1</t>
  </si>
  <si>
    <t>54</t>
  </si>
  <si>
    <t>Books</t>
  </si>
  <si>
    <t>destroyed when water touches. Assume can be placed at any height. Most likely on book shelf so set c=4. max set to 20 because not all homes will have 103 books</t>
  </si>
  <si>
    <t xml:space="preserve">According to scholastic, average home with children 6-17y.o. has 103 books. </t>
  </si>
  <si>
    <t>fail_count(103)</t>
  </si>
  <si>
    <t>55</t>
  </si>
  <si>
    <t>Entertainment Center</t>
  </si>
  <si>
    <t>Lower quality ECs will be particle board and be destroyed at 0 ft (assume this is most common). Higher quality ECs will resist flooding longer (assume up to 2 ft)</t>
  </si>
  <si>
    <t>56</t>
  </si>
  <si>
    <t>Couch/Sofa</t>
  </si>
  <si>
    <t>Destroyed once water touches fabric. Occurs at 0 or 6" depending on if couch has feet</t>
  </si>
  <si>
    <t>0.25</t>
  </si>
  <si>
    <t>57</t>
  </si>
  <si>
    <t>Coffee Table/End Table</t>
  </si>
  <si>
    <t>lower quality ones destroyed at 0 ft, all destroyed by 2 ft</t>
  </si>
  <si>
    <t>58</t>
  </si>
  <si>
    <t>Lamps</t>
  </si>
  <si>
    <t>destroyed once water touches base. Can be on floor or placed on an end table/night stand</t>
  </si>
  <si>
    <t>3 in living room, plus 1 per bedroom</t>
  </si>
  <si>
    <t>fail_count(n_bed1+3)</t>
  </si>
  <si>
    <t>GEC; https://www-statista-com.unh.idm.oclc.org/statistics/805114/average-number-of-lamps-per-household-in-the-united-states/</t>
  </si>
  <si>
    <t>59</t>
  </si>
  <si>
    <t>Blinds</t>
  </si>
  <si>
    <t>destroyed once water touches. Assume blinds are lifted before flood occurs (to height between 6 or 7 feet)</t>
  </si>
  <si>
    <t>1 set per window</t>
  </si>
  <si>
    <t>6.5</t>
  </si>
  <si>
    <t>60</t>
  </si>
  <si>
    <t>Curtains/Drapes</t>
  </si>
  <si>
    <t>destroyed once water touches. May go all the way to floor, but may also be rolled up prior to flood to prevent damage. Assume failure could happen at any depth between 0 and ceiling height</t>
  </si>
  <si>
    <t>1 panel per window</t>
  </si>
  <si>
    <t>61</t>
  </si>
  <si>
    <t>A/V equipment</t>
  </si>
  <si>
    <t>destroyed once water touches. Assume all items are placed on elevated surface before flood (2-4 ft)</t>
  </si>
  <si>
    <t>Assume 4 components: TV Box, gaming console, speakers/soundbar, dvd player</t>
  </si>
  <si>
    <t>fail_count(4)</t>
  </si>
  <si>
    <t>62</t>
  </si>
  <si>
    <t>Television</t>
  </si>
  <si>
    <t>destroyed once water touches. Assume all items are placed on elevated surface before flood (2-6 ft (could be wall mounted))</t>
  </si>
  <si>
    <t>63</t>
  </si>
  <si>
    <t>Dinner Table</t>
  </si>
  <si>
    <t xml:space="preserve">assume legs resist flooding, but destoyed once water reaches table top. </t>
  </si>
  <si>
    <t>2.33</t>
  </si>
  <si>
    <t>2.5</t>
  </si>
  <si>
    <t>64</t>
  </si>
  <si>
    <t>Dinner Chair</t>
  </si>
  <si>
    <t>assume legs resist flooding, but destroyed once depth reaches seat</t>
  </si>
  <si>
    <t>3.33</t>
  </si>
  <si>
    <t>65</t>
  </si>
  <si>
    <t>China Cabinet/Buffet</t>
  </si>
  <si>
    <t>damage begins at 0.5ft, GEC says total loss at 1ft. I will allow range 0.5 - 1.5ft with 1 as most likely value</t>
  </si>
  <si>
    <t>66</t>
  </si>
  <si>
    <t>Small Kitchen Appliances</t>
  </si>
  <si>
    <t>Destroyed when water touches. Can be placed in bottom cabinets, on counter top, or in upper cabinets</t>
  </si>
  <si>
    <t>fail_count(5)</t>
  </si>
  <si>
    <t>67</t>
  </si>
  <si>
    <t>Dishes/Silverware/Cookware</t>
  </si>
  <si>
    <t>68</t>
  </si>
  <si>
    <t>Bed Frame</t>
  </si>
  <si>
    <t>The typical height of a bed frame is knee-level, or about 12 to 16 inches tall. (https://www.sleepfoundation.org/bed-frame-sizes)</t>
  </si>
  <si>
    <t>1 per bedroom</t>
  </si>
  <si>
    <t>fail_count(n_bed1)</t>
  </si>
  <si>
    <t>69</t>
  </si>
  <si>
    <t>Box Spring and Mattress</t>
  </si>
  <si>
    <t xml:space="preserve">Assume if box spring get wet, water will absorb and reach mattress. Will use same distribution as bed frame, but keep them independent because it's possible one might choose to not replace the bedframe, or if the bed frame is metal, it could survive even when the mattress fails. </t>
  </si>
  <si>
    <t>70</t>
  </si>
  <si>
    <t>Bedding</t>
  </si>
  <si>
    <t>Assume same failure distribution as mattress</t>
  </si>
  <si>
    <t>71</t>
  </si>
  <si>
    <t>Chest of Drawers/Dresser</t>
  </si>
  <si>
    <t>1 per bedroom + 1 (assume master bedroom has 2)</t>
  </si>
  <si>
    <t>72</t>
  </si>
  <si>
    <t>Night stand</t>
  </si>
  <si>
    <t>fail_count(n_bed1) +1</t>
  </si>
  <si>
    <t>73</t>
  </si>
  <si>
    <t>Bedroom Television</t>
  </si>
  <si>
    <t>Destroyed when water touches. Assume it is placed on top of a dresser which can be 3-5 ft tall.</t>
  </si>
  <si>
    <t>74</t>
  </si>
  <si>
    <t>Desk</t>
  </si>
  <si>
    <t>GEC (2006) says repair possible below 1.5 ft. However, many desks may be particle board, therefore following previous GEC assumptions some desks should be destroyed at 0 ft flooding. Some desks may have metal legs which would resist flooding until it reaches desktop. therefor fail depth will range from 0 to 36" (assumed max desktop height). most likely value will be 1.5 ft which is depth at which GEC says desk is total loss.</t>
  </si>
  <si>
    <t>75</t>
  </si>
  <si>
    <t>Computer</t>
  </si>
  <si>
    <t>destroyed once water touches. Assume it is placed on desktop. Assume most likely desktop height 30" with range from 24-36"</t>
  </si>
  <si>
    <t>1 (assume when home has more than 1 pc, all but 1 are laptop that can be removed before flood)</t>
  </si>
  <si>
    <t>76</t>
  </si>
  <si>
    <t>Clothing</t>
  </si>
  <si>
    <t xml:space="preserve">Assume items could be located anywhere from 0ft (on floor) to 7 ft top shelf in closet </t>
  </si>
  <si>
    <t>Assume 100 items of clothing per person (https://www.nytimes.com/2022/10/10/style/clothes-wardrobe-need.html) (num bedrooms + 1): 100 * (num. bedrooms + 1)</t>
  </si>
  <si>
    <t>fail_count(100)</t>
  </si>
  <si>
    <t>3.5</t>
  </si>
  <si>
    <t>77</t>
  </si>
  <si>
    <t>Towels/Linens</t>
  </si>
  <si>
    <t>10 items per 1st floor bedroom</t>
  </si>
  <si>
    <t>fail_count(10*n_bed1)</t>
  </si>
  <si>
    <t>78</t>
  </si>
  <si>
    <t>2nd Floor Bed Frame</t>
  </si>
  <si>
    <t>same assumptions as first floor, but 9 feet higher</t>
  </si>
  <si>
    <t>1 per 2nd floor bedroom</t>
  </si>
  <si>
    <t>fail_count(n_bed2)</t>
  </si>
  <si>
    <t>10.5</t>
  </si>
  <si>
    <t>n_bedroom2</t>
  </si>
  <si>
    <t>79</t>
  </si>
  <si>
    <t>2nd Floor Box Spring and Mattress</t>
  </si>
  <si>
    <t>80</t>
  </si>
  <si>
    <t>2nd Floor Bedding</t>
  </si>
  <si>
    <t>81</t>
  </si>
  <si>
    <t>2nd Floor Chest of Drawers/Dresser</t>
  </si>
  <si>
    <t>9.5</t>
  </si>
  <si>
    <t>82</t>
  </si>
  <si>
    <t>2nd Floor Night stand</t>
  </si>
  <si>
    <t>83</t>
  </si>
  <si>
    <t>2nd Floor Bedroom Television</t>
  </si>
  <si>
    <t>84</t>
  </si>
  <si>
    <t>2nd Floor Desk</t>
  </si>
  <si>
    <t>85</t>
  </si>
  <si>
    <t>2nd Floor Clothing</t>
  </si>
  <si>
    <t>100 items per 2nd floor bedroom</t>
  </si>
  <si>
    <t>12.5</t>
  </si>
  <si>
    <t>86</t>
  </si>
  <si>
    <t>2nd Floor Towels/Linens</t>
  </si>
  <si>
    <t>10 items per 2st floor bedroom</t>
  </si>
  <si>
    <t>fail_count(10*n_bed2)</t>
  </si>
  <si>
    <t>87</t>
  </si>
  <si>
    <t>2nd Floor Lamps</t>
  </si>
  <si>
    <t>88</t>
  </si>
  <si>
    <t>2nd Floor Blinds</t>
  </si>
  <si>
    <t>1 set per 2nd floor window</t>
  </si>
  <si>
    <t>fail_count(n_window2)</t>
  </si>
  <si>
    <t>16.5</t>
  </si>
  <si>
    <t>n_window2</t>
  </si>
  <si>
    <t>89</t>
  </si>
  <si>
    <t>2nd Floor Curtains/Drapes</t>
  </si>
  <si>
    <t>1 panel per 2nd floor window</t>
  </si>
  <si>
    <t>90</t>
  </si>
  <si>
    <t>2nd Floor Bookcase</t>
  </si>
  <si>
    <t>91</t>
  </si>
  <si>
    <t>2nd Floor Windows</t>
  </si>
  <si>
    <t>92</t>
  </si>
  <si>
    <t>2nd Floor Ceiling</t>
  </si>
  <si>
    <t>17.01</t>
  </si>
  <si>
    <t>93</t>
  </si>
  <si>
    <t>2nd Floor Ceiling Insulation</t>
  </si>
  <si>
    <t>n_floors</t>
  </si>
  <si>
    <t>94</t>
  </si>
  <si>
    <t>2nd Floor Bottom Outlets</t>
  </si>
  <si>
    <t>fail_count(math.ceiling(interior_wall_length2 / 12))</t>
  </si>
  <si>
    <t>int_wall_length2</t>
  </si>
  <si>
    <t>95</t>
  </si>
  <si>
    <t>2nd Floor Top Outlets</t>
  </si>
  <si>
    <t>fail_count(n_bath2)</t>
  </si>
  <si>
    <t>n_bath2</t>
  </si>
  <si>
    <t>96</t>
  </si>
  <si>
    <t>2nd Floor Light Switches</t>
  </si>
  <si>
    <t>fail_count(2 x (int_door2 + ext_door2))</t>
  </si>
  <si>
    <t>int_door2, ext_door2</t>
  </si>
  <si>
    <t>97</t>
  </si>
  <si>
    <t>2nd Floor Bottom Outlet Wiring</t>
  </si>
  <si>
    <t>bottom outlets 2nd floor</t>
  </si>
  <si>
    <t>98</t>
  </si>
  <si>
    <t>2nd Floor Top Outlet Wiring</t>
  </si>
  <si>
    <t>top outlets 2nd floor</t>
  </si>
  <si>
    <t>99</t>
  </si>
  <si>
    <t>2nd Floor Light Switch Wiring</t>
  </si>
  <si>
    <t>light switches 2nd floor</t>
  </si>
  <si>
    <t>100</t>
  </si>
  <si>
    <t>2nd Floor Between floor Ductwork</t>
  </si>
  <si>
    <t>1 linear foor of duct per 10 sqft of home (https://www.blackhillsinc.com/blog/how-much-should-hvac-ductwork-installation-cost/)</t>
  </si>
  <si>
    <t>8.5</t>
  </si>
  <si>
    <t>8.51</t>
  </si>
  <si>
    <t>101</t>
  </si>
  <si>
    <t>2nd Floor Wood Subfloor</t>
  </si>
  <si>
    <t>9.01</t>
  </si>
  <si>
    <t>102</t>
  </si>
  <si>
    <t>2nd Floor Finished Floor Underlayment</t>
  </si>
  <si>
    <t>103</t>
  </si>
  <si>
    <t>2nd Floor Finished Flood - Carpet</t>
  </si>
  <si>
    <t>104</t>
  </si>
  <si>
    <t>2nd Floor Finished Floor - Tile</t>
  </si>
  <si>
    <t>105</t>
  </si>
  <si>
    <t>2nd Floor Finished Floor Vinyl</t>
  </si>
  <si>
    <t>106</t>
  </si>
  <si>
    <t>2nd Floor Finished Floor - Wood</t>
  </si>
  <si>
    <t>107</t>
  </si>
  <si>
    <t>2nd Floor Bathroom Cabinets</t>
  </si>
  <si>
    <t>1 per 2nd floor bathroom</t>
  </si>
  <si>
    <t>108</t>
  </si>
  <si>
    <t>2nd Floor Wall Paint - Interior</t>
  </si>
  <si>
    <t>9.51</t>
  </si>
  <si>
    <t>109</t>
  </si>
  <si>
    <t>2nd Floor Exterior Doors</t>
  </si>
  <si>
    <t>ext_door2</t>
  </si>
  <si>
    <t>110</t>
  </si>
  <si>
    <t>2nd Floor Interior Doors</t>
  </si>
  <si>
    <t>int_door2</t>
  </si>
  <si>
    <t>111</t>
  </si>
  <si>
    <t>2nd Floor Sheetrock/drywall</t>
  </si>
  <si>
    <t>math.ceiling(Interior wall length x ( ((depth-9)&gt;0)(max((depth-9), (8((depth-9)&gt;4)))) ) / 32) x kg per sheet</t>
  </si>
  <si>
    <t>112</t>
  </si>
  <si>
    <t>2nd Floor Wall Insulation</t>
  </si>
  <si>
    <t>math.ceiling(Interior wall length x ( ((depth-9)&gt;0)(max((depth-9), (8((depth-9)&gt;4)))) ) / 48) x kg per sheet</t>
  </si>
  <si>
    <t>ext_wall_length2</t>
  </si>
  <si>
    <t>113</t>
  </si>
  <si>
    <t>2nd Floor Baseboard</t>
  </si>
  <si>
    <t>component</t>
  </si>
  <si>
    <t>functional_unit</t>
  </si>
  <si>
    <t>ft2</t>
  </si>
  <si>
    <t>ft</t>
  </si>
  <si>
    <t>ea</t>
  </si>
  <si>
    <t>Finished Floor</t>
  </si>
  <si>
    <t>Bathroom Bottom Cabinets</t>
  </si>
  <si>
    <t>Bathroom Top Cabinets</t>
  </si>
  <si>
    <t>Wiring</t>
  </si>
  <si>
    <t>4m</t>
  </si>
  <si>
    <t>Ceiling Paint</t>
  </si>
  <si>
    <t>Roof Cover Underlayment</t>
  </si>
  <si>
    <t>Roof Cover</t>
  </si>
  <si>
    <t>Roof Cover and underlayment combined</t>
  </si>
  <si>
    <t>Facade</t>
  </si>
  <si>
    <t>unit_cost</t>
  </si>
  <si>
    <t>failure_calculation</t>
  </si>
  <si>
    <t>quantity</t>
  </si>
  <si>
    <t>naics_code</t>
  </si>
  <si>
    <t>useeio_co2e</t>
  </si>
  <si>
    <t>(component, type, unit, unit_cost, failure_calculation, quantity, min, max, mode, slab, pier, crawl, basement, mobile, naics_code, ecoinvent_id, ecoinvent_co2e, useeio_co2e),</t>
  </si>
  <si>
    <t>'Underfloor Insulation'</t>
  </si>
  <si>
    <t>'structure'</t>
  </si>
  <si>
    <t>'sqft'</t>
  </si>
  <si>
    <t>'fail_count'</t>
  </si>
  <si>
    <t xml:space="preserve"> plan['floor_area1']</t>
  </si>
  <si>
    <t>'No'</t>
  </si>
  <si>
    <t>'Yes'</t>
  </si>
  <si>
    <t>('Underfloor Insulation', 'structure', 'sqft', 0, 'fail_count',  plan['floor_area1'], -0.5, -0.499, -0.5, 'No', 'Yes', 'Yes', 'No', 'No', 0, 0, 0, 0),</t>
  </si>
  <si>
    <t>'Underfloor Ductwork'</t>
  </si>
  <si>
    <t>'ft'</t>
  </si>
  <si>
    <t xml:space="preserve"> plan['floor_area1']/10</t>
  </si>
  <si>
    <t>('Underfloor Ductwork', 'structure', 'ft', 0, 'fail_count',  plan['floor_area1']/10, -0.5, -0.499, -0.5, 'No', 'Yes', 'Yes', 'Yes', 'Yes', 0, 0, 0, 0),</t>
  </si>
  <si>
    <t>'Heating/Cooling Unit or HVAC'</t>
  </si>
  <si>
    <t>'ea'</t>
  </si>
  <si>
    <t>('Heating/Cooling Unit or HVAC', 'structure', 'ea', 0, 'fail_count', 1, -1, 1, 0, 'Yes', 'Yes', 'Yes', 'Yes', 'Yes', 0, 0, 0, 0),</t>
  </si>
  <si>
    <t>'Wood Subfloor'</t>
  </si>
  <si>
    <t>('Wood Subfloor', 'structure', 'sqft', 0, 'fail_count',  plan['floor_area1'], 0, 0.01, 0, 'Yes', 'Yes', 'Yes', 'Yes', 'Yes', 0, 0, 0, 0),</t>
  </si>
  <si>
    <t>'Finished Floor Underlayment'</t>
  </si>
  <si>
    <t>('Finished Floor Underlayment', 'structure', 'sqft', 0, 'fail_count',  plan['floor_area1'], 0, 0.01, 0, 'Yes', 'Yes', 'Yes', 'Yes', 'Yes', 0, 0, 0, 0),</t>
  </si>
  <si>
    <t>'Finished Floor'</t>
  </si>
  <si>
    <t>('Finished Floor', 'structure', 'sqft', 0, 'fail_count',  plan['floor_area1'], 0, 0.01, 0, 'Yes', 'Yes', 'Yes', 'Yes', 'Yes', 0, 0, 0, 0),</t>
  </si>
  <si>
    <t>'Bottom Cabinets'</t>
  </si>
  <si>
    <t>('Bottom Cabinets', 'structure', 'ea', 0, 'fail_count', 1, 0, 1, 0, 'Yes', 'Yes', 'Yes', 'Yes', 'Yes', 0, 0, 0, 0),</t>
  </si>
  <si>
    <t>'Top Cabinets'</t>
  </si>
  <si>
    <t>('Top Cabinets', 'structure', 'ea', 0, 'fail_count', 1, 4.5, 5.5, 4.5, 'Yes', 'Yes', 'Yes', 'Yes', 'Yes', 0, 0, 0, 0),</t>
  </si>
  <si>
    <t>'Bathroom Bottom Cabinets'</t>
  </si>
  <si>
    <t>plan['n_bath1']</t>
  </si>
  <si>
    <t>('Bathroom Bottom Cabinets', 'structure', 'ea', 0, 'fail_count', plan['n_bath1'], 0, 1, 0, 'Yes', 'Yes', 'Yes', 'Yes', 'Yes', 0, 0, 0, 0),</t>
  </si>
  <si>
    <t>'Bathroom Top Cabinets'</t>
  </si>
  <si>
    <t>('Bathroom Top Cabinets', 'structure', 'ea', 0, 'fail_count', plan['n_bath1'], 4.5, 5.5, 4.5, 'Yes', 'Yes', 'Yes', 'Yes', 'Yes', 0, 0, 0, 0),</t>
  </si>
  <si>
    <t>'Counter Tops'</t>
  </si>
  <si>
    <t>('Counter Tops', 'structure', 'ea', 0, 'fail_count', 1, 0, 1, 0, 'Yes', 'Yes', 'Yes', 'Yes', 'Yes', 0, 0, 0, 0),</t>
  </si>
  <si>
    <t>'Water Heater'</t>
  </si>
  <si>
    <t>('Water Heater', 'structure', 'ea', 0, 'fail_count', 1, 0, 2, 1.5, 'Yes', 'Yes', 'Yes', 'Yes', 'Yes', 0, 0, 0, 0),</t>
  </si>
  <si>
    <t>'Wall Paint - Interior'</t>
  </si>
  <si>
    <t xml:space="preserve"> plan['int_wall_len1']*plan['ceiling_height1']</t>
  </si>
  <si>
    <t>('Wall Paint - Interior', 'structure', 'sqft', 0, 'fail_count',  plan['int_wall_len1']*plan['ceiling_height1'], 0.5, 0.51, 0.5, 'Yes', 'Yes', 'Yes', 'Yes', 'Yes', 0, 0, 0, 0),</t>
  </si>
  <si>
    <t>'Wall Paint - Exterior'</t>
  </si>
  <si>
    <t xml:space="preserve"> plan['ext_wall_len1']*plan['ceiling_height1']*plan['num_floors']</t>
  </si>
  <si>
    <t>('Wall Paint - Exterior', 'structure', 'sqft', 0, 'fail_count',  plan['ext_wall_len1']*plan['ceiling_height1']*plan['num_floors'], 0, 0.01, 0, 'Yes', 'Yes', 'Yes', 'Yes', 'Yes', 0, 0, 0, 0),</t>
  </si>
  <si>
    <t>'Exterior Doors'</t>
  </si>
  <si>
    <t xml:space="preserve"> plan['n_ext_door1']</t>
  </si>
  <si>
    <t>('Exterior Doors', 'structure', 'ea', 0, 'fail_count',  plan['n_ext_door1'], 1, 4, 2, 'Yes', 'Yes', 'Yes', 'Yes', 'Yes', 0, 0, 0, 0),</t>
  </si>
  <si>
    <t>'Interior Doors'</t>
  </si>
  <si>
    <t xml:space="preserve"> plan['n_int_door1']</t>
  </si>
  <si>
    <t>('Interior Doors', 'structure', 'ea', 0, 'fail_count',  plan['n_int_door1'], 0, 2, 0.5, 'Yes', 'Yes', 'Yes', 'Yes', 'Yes', 0, 0, 0, 0),</t>
  </si>
  <si>
    <t>'Sheetrock/drywall'</t>
  </si>
  <si>
    <t>'calc_drywall_insulation'</t>
  </si>
  <si>
    <t>'https://v391.ecoquery.ecoinvent.org/Details/PDF/9cd6e04e-a5d9-4b1e-a1e4-6e21e959b4cf/290c1f85-4cc4-4fa1-b0c8-2cb7f4276dce'</t>
  </si>
  <si>
    <t>('Sheetrock/drywall', 'structure', 'sqft', 0, 'calc_drywall_insulation',  plan['int_wall_len1']*plan['ceiling_height1'], 0, 4, 4, 'Yes', 'Yes', 'Yes', 'Yes', 'Yes', 0, 'https://v391.ecoquery.ecoinvent.org/Details/PDF/9cd6e04e-a5d9-4b1e-a1e4-6e21e959b4cf/290c1f85-4cc4-4fa1-b0c8-2cb7f4276dce', 0.29, 0),</t>
  </si>
  <si>
    <t>'Wall Insulation'</t>
  </si>
  <si>
    <t xml:space="preserve"> plan['ext_wall_len1']*plan['ceiling_height1']</t>
  </si>
  <si>
    <t>('Wall Insulation', 'structure', 'sqft', 0, 'calc_drywall_insulation',  plan['ext_wall_len1']*plan['ceiling_height1'], 0, 4, 4, 'Yes', 'Yes', 'Yes', 'Yes', 'Yes', 0, 0, 0, 0),</t>
  </si>
  <si>
    <t>'Baseboard'</t>
  </si>
  <si>
    <t xml:space="preserve"> plan['int_wall_len1']</t>
  </si>
  <si>
    <t>('Baseboard', 'structure', 'ft', 0, 'fail_count',  plan['int_wall_len1'], 0, 0.01, 0, 'Yes', 'Yes', 'Yes', 'Yes', 'Yes', 0, 0, 0, 0),</t>
  </si>
  <si>
    <t>'Refrigerator'</t>
  </si>
  <si>
    <t>('Refrigerator', 'structure', 'ea', 0, 'fail_count', 1, 0.5, 1.5, 1, 'Yes', 'Yes', 'Yes', 'Yes', 'Yes', 0, 0, 0, 0),</t>
  </si>
  <si>
    <t>'Dishwasher'</t>
  </si>
  <si>
    <t>('Dishwasher', 'structure', 'ea', 0, 'fail_count', 1, 0.5, 1.5, 1, 'Yes', 'Yes', 'Yes', 'Yes', 'Yes', 0, 0, 0, 0),</t>
  </si>
  <si>
    <t>'Microwave'</t>
  </si>
  <si>
    <t>('Microwave', 'structure', 'ea', 0, 'fail_count', 1, 3, 5, 3, 'Yes', 'Yes', 'Yes', 'Yes', 'Yes', 0, 0, 0, 0),</t>
  </si>
  <si>
    <t>'Clothes Washer'</t>
  </si>
  <si>
    <t>('Clothes Washer', 'structure', 'ea', 0, 'fail_count', 1, 0.5, 1.5, 1, 'Yes', 'Yes', 'Yes', 'Yes', 'Yes', 0, 0, 0, 0),</t>
  </si>
  <si>
    <t>'Clothes Dryer'</t>
  </si>
  <si>
    <t>('Clothes Dryer', 'structure', 'ea', 0, 'fail_count', 1, 0.5, 1.5, 1, 'Yes', 'Yes', 'Yes', 'Yes', 'Yes', 0, 0, 0, 0),</t>
  </si>
  <si>
    <t>'Oven/stove'</t>
  </si>
  <si>
    <t>('Oven/stove', 'structure', 'ea', 0, 'fail_count', 1, 0.5, 1.5, 1, 'Yes', 'Yes', 'Yes', 'Yes', 'Yes', 0, 0, 0, 0),</t>
  </si>
  <si>
    <t>'Range hood'</t>
  </si>
  <si>
    <t>('Range hood', 'structure', 'ea', 0, 'fail_count', 1, 4.5, 6, 5, 'Yes', 'Yes', 'Yes', 'Yes', 'Yes', 0, 0, 0, 0),</t>
  </si>
  <si>
    <t>'Bottom Outlets'</t>
  </si>
  <si>
    <t xml:space="preserve"> math.ceil(plan['int_wall_len1']/12)</t>
  </si>
  <si>
    <t>('Bottom Outlets', 'structure', 'ea', 0, 'fail_count',  math.ceil(plan['int_wall_len1']/12), 1, 2, 1.5, 'Yes', 'Yes', 'Yes', 'Yes', 'Yes', 0, 0, 0, 0),</t>
  </si>
  <si>
    <t>'Top Outlets'</t>
  </si>
  <si>
    <t xml:space="preserve"> plan['n_bath1'] + 3</t>
  </si>
  <si>
    <t>('Top Outlets', 'structure', 'ea', 0, 'fail_count',  plan['n_bath1'] + 3, 3, 4, 4, 'Yes', 'Yes', 'Yes', 'Yes', 'Yes', 0, 0, 0, 0),</t>
  </si>
  <si>
    <t>'Light Switches'</t>
  </si>
  <si>
    <t xml:space="preserve"> 2 * (plan['n_int_door1'] + plan['n_ext_door1'])</t>
  </si>
  <si>
    <t>('Light Switches', 'structure', 'ea', 0, 'fail_count',  2 * (plan['n_int_door1'] + plan['n_ext_door1']), 3, 4, 4, 'Yes', 'Yes', 'Yes', 'Yes', 'Yes', 0, 0, 0, 0),</t>
  </si>
  <si>
    <t>'Electrical Panel'</t>
  </si>
  <si>
    <t>('Electrical Panel', 'structure', 'ea', 0, 'fail_count', 1, 3, 5, 4.5, 'Yes', 'Yes', 'Yes', 'Yes', 'Yes', 0, 0, 0, 0),</t>
  </si>
  <si>
    <t>'Windows'</t>
  </si>
  <si>
    <t xml:space="preserve"> plan['n_window1']</t>
  </si>
  <si>
    <t>('Windows', 'structure', 'ea', 0, 'fail_count',  plan['n_window1'], 2, 20, 5, 'Yes', 'Yes', 'Yes', 'Yes', 'Yes', 0, 0, 0, 0),</t>
  </si>
  <si>
    <t>'Ceiling Paint'</t>
  </si>
  <si>
    <t>plan['ceiling_height1']</t>
  </si>
  <si>
    <t>plan['ceiling_height1'] + 0.01</t>
  </si>
  <si>
    <t>('Ceiling Paint', 'structure', 'sqft', 0, 'fail_count',  plan['floor_area1'], plan['ceiling_height1'], plan['ceiling_height1'] + 0.01, plan['ceiling_height1'], 'Yes', 'Yes', 'Yes', 'Yes', 'Yes', 0, 0, 0, 0),</t>
  </si>
  <si>
    <t>'Ceiling'</t>
  </si>
  <si>
    <t>('Ceiling', 'structure', 'sqft', 0, 'fail_count',  plan['floor_area1'], plan['ceiling_height1'], plan['ceiling_height1'] + 0.01, plan['ceiling_height1'], 'Yes', 'Yes', 'Yes', 'Yes', 'Yes', 0, 0, 0, 0),</t>
  </si>
  <si>
    <t>'Ceiling Insulation'</t>
  </si>
  <si>
    <t xml:space="preserve"> (plan['floor_area1'] if plan['num_floors'] == 1 else 0)</t>
  </si>
  <si>
    <t>('Ceiling Insulation', 'structure', 'sqft', 0, 'fail_count',  (plan['floor_area1'] if plan['num_floors'] == 1 else 0), plan['ceiling_height1'], plan['ceiling_height1'] + 0.01, plan['ceiling_height1'], 'Yes', 'Yes', 'Yes', 'Yes', 'Yes', 0, 0, 0, 0),</t>
  </si>
  <si>
    <t>'Roof Cover Underlayment'</t>
  </si>
  <si>
    <t xml:space="preserve"> plan['roof_area']</t>
  </si>
  <si>
    <t>plan['roof_height']</t>
  </si>
  <si>
    <t>plan['ridge_height']</t>
  </si>
  <si>
    <t>('Roof Cover Underlayment', 'structure', 'sqft', 0, 'fail_count',  plan['roof_area'], plan['roof_height'], plan['ridge_height'], plan['roof_height'], 'Yes', 'Yes', 'Yes', 'Yes', 'Yes', 0, 0, 0, 0),</t>
  </si>
  <si>
    <t>'Roof Cover'</t>
  </si>
  <si>
    <t>('Roof Cover', 'structure', 'sqft', 0, 'fail_count',  plan['roof_area'], plan['roof_height'], plan['ridge_height'], plan['roof_height'], 'Yes', 'Yes', 'Yes', 'Yes', 'Yes', 0, 0, 0, 0),</t>
  </si>
  <si>
    <t>'Roof Cover and underlayment combined'</t>
  </si>
  <si>
    <t>('Roof Cover and underlayment combined', 'structure', 'sqft', 0, 'fail_count',  plan['roof_area'], plan['roof_height'], plan['ridge_height'], plan['roof_height'], 'Yes', 'Yes', 'Yes', 'Yes', 'Yes', 0, 0, 0, 0),</t>
  </si>
  <si>
    <t>'Roof Sheathing'</t>
  </si>
  <si>
    <t>'calc_facade'</t>
  </si>
  <si>
    <t>('Roof Sheathing', 'structure', 'sqft', 0, 'calc_facade',  plan['roof_area'], plan['roof_height'], plan['ridge_height'], plan['roof_height'], 'Yes', 'Yes', 'Yes', 'Yes', 'Yes', 0, 0, 0, 0),</t>
  </si>
  <si>
    <t>'Facade'</t>
  </si>
  <si>
    <t>('Facade', 'structure', 'sqft', 0, 'calc_facade',  plan['ext_wall_len1']*plan['ceiling_height1']*plan['num_floors'], 0, plan['roof_height'], 0, 'Yes', 'Yes', 'Yes', 'Yes', 'Yes', 0, 0, 0, 0),</t>
  </si>
  <si>
    <t>'Exterior Wall Sheathing'</t>
  </si>
  <si>
    <t>('Exterior Wall Sheathing', 'structure', 'sqft', 0, 'calc_facade',  plan['ext_wall_len1']*plan['ceiling_height1']*plan['num_floors'], 0, plan['roof_height'], 0, 'Yes', 'Yes', 'Yes', 'Yes', 'Yes', 0, 0, 0, 0),</t>
  </si>
  <si>
    <t>'Bookcase'</t>
  </si>
  <si>
    <t>'contents'</t>
  </si>
  <si>
    <t xml:space="preserve"> plan['n_bed1'] + 1</t>
  </si>
  <si>
    <t>('Bookcase', 'contents', 'ea', 0, 'fail_count',  plan['n_bed1'] + 1, 0, 6, 0, 'Yes', 'Yes', 'Yes', 'Yes', 'Yes', 0, 0, 0, 0),</t>
  </si>
  <si>
    <t>'Books'</t>
  </si>
  <si>
    <t>('Books', 'contents', 'ea', 0, 'fail_count', 103, 0, 20, 4, 'Yes', 'Yes', 'Yes', 'Yes', 'Yes', 0, 0, 0, 0),</t>
  </si>
  <si>
    <t>'Entertainment Center'</t>
  </si>
  <si>
    <t>('Entertainment Center', 'contents', 'ea', 0, 'fail_count', 1, 0, 2, 0, 'Yes', 'Yes', 'Yes', 'Yes', 'Yes', 0, 0, 0, 0),</t>
  </si>
  <si>
    <t>'Couch/Sofa'</t>
  </si>
  <si>
    <t>('Couch/Sofa', 'contents', 'ea', 0, 'fail_count', 1, 0, 0.5, 0.25, 'Yes', 'Yes', 'Yes', 'Yes', 'Yes', 0, 0, 0, 0),</t>
  </si>
  <si>
    <t>'Coffee Table/End Table'</t>
  </si>
  <si>
    <t>('Coffee Table/End Table', 'contents', 'ea', 0, 'fail_count', 3, 0, 2, 0, 'Yes', 'Yes', 'Yes', 'Yes', 'Yes', 0, 0, 0, 0),</t>
  </si>
  <si>
    <t>'Lamps'</t>
  </si>
  <si>
    <t xml:space="preserve"> plan['n_bed1'] + 3</t>
  </si>
  <si>
    <t>('Lamps', 'contents', 'ea', 0, 'fail_count',  plan['n_bed1'] + 3, 0, 2, 0, 'Yes', 'Yes', 'Yes', 'Yes', 'Yes', 0, 0, 0, 0),</t>
  </si>
  <si>
    <t>'Blinds'</t>
  </si>
  <si>
    <t>('Blinds', 'contents', 'ea', 0, 'fail_count',  plan['n_window1'], 6, 7, 6.5, 'Yes', 'Yes', 'Yes', 'Yes', 'Yes', 0, 0, 0, 0),</t>
  </si>
  <si>
    <t>'Curtains/Drapes'</t>
  </si>
  <si>
    <t>('Curtains/Drapes', 'contents', 'ea', 0, 'fail_count',  plan['n_window1'], 0, 8, 4, 'Yes', 'Yes', 'Yes', 'Yes', 'Yes', 0, 0, 0, 0),</t>
  </si>
  <si>
    <t>'A/V equipment'</t>
  </si>
  <si>
    <t>('A/V equipment', 'contents', 'ea', 0, 'fail_count', 4, 2, 4, 3, 'Yes', 'Yes', 'Yes', 'Yes', 'Yes', 0, 0, 0, 0),</t>
  </si>
  <si>
    <t>'Television'</t>
  </si>
  <si>
    <t>('Television', 'contents', 'ea', 0, 'fail_count', 1, 2, 6, 4, 'Yes', 'Yes', 'Yes', 'Yes', 'Yes', 0, 0, 0, 0),</t>
  </si>
  <si>
    <t>'Dinner Table'</t>
  </si>
  <si>
    <t>('Dinner Table', 'contents', 'ea', 0, 'fail_count', 1, 2.33, 4, 2.5, 'Yes', 'Yes', 'Yes', 'Yes', 'Yes', 0, 0, 0, 0),</t>
  </si>
  <si>
    <t>'Dinner Chair'</t>
  </si>
  <si>
    <t>('Dinner Chair', 'contents', 'ea', 0, 'fail_count', 1, 1.5, 3.33, 2, 'Yes', 'Yes', 'Yes', 'Yes', 'Yes', 0, 0, 0, 0),</t>
  </si>
  <si>
    <t>'China Cabinet/Buffet'</t>
  </si>
  <si>
    <t>('China Cabinet/Buffet', 'contents', 'ea', 0, 'fail_count', 1, 0.5, 1.5, 1, 'Yes', 'Yes', 'Yes', 'Yes', 'Yes', 0, 0, 0, 0),</t>
  </si>
  <si>
    <t>'Small Kitchen Appliances'</t>
  </si>
  <si>
    <t>('Small Kitchen Appliances', 'contents', 'ea', 0, 'fail_count', 5, 1, 5, 3, 'Yes', 'Yes', 'Yes', 'Yes', 'Yes', 0, 0, 0, 0),</t>
  </si>
  <si>
    <t>'Bed Frame'</t>
  </si>
  <si>
    <t xml:space="preserve"> plan['n_bed1']</t>
  </si>
  <si>
    <t>('Bed Frame', 'contents', 'ea', 0, 'fail_count',  plan['n_bed1'], 1, 2, 1.5, 'Yes', 'Yes', 'Yes', 'Yes', 'Yes', 0, 0, 0, 0),</t>
  </si>
  <si>
    <t>'Box Spring and Mattress'</t>
  </si>
  <si>
    <t>('Box Spring and Mattress', 'contents', 'ea', 0, 'fail_count',  plan['n_bed1'], 1, 2, 1.5, 'Yes', 'Yes', 'Yes', 'Yes', 'Yes', 0, 0, 0, 0),</t>
  </si>
  <si>
    <t>'Bedding'</t>
  </si>
  <si>
    <t>('Bedding', 'contents', 'ea', 0, 'fail_count',  plan['n_bed1'], 1, 2, 1.5, 'Yes', 'Yes', 'Yes', 'Yes', 'Yes', 0, 0, 0, 0),</t>
  </si>
  <si>
    <t>'Chest of Drawers/Dresser'</t>
  </si>
  <si>
    <t>('Chest of Drawers/Dresser', 'contents', 'ea', 0, 'fail_count',  plan['n_bed1'], 0.5, 1.5, 1, 'Yes', 'Yes', 'Yes', 'Yes', 'Yes', 0, 0, 0, 0),</t>
  </si>
  <si>
    <t>'Night stand'</t>
  </si>
  <si>
    <t>('Night stand', 'contents', 'ea', 0, 'fail_count',  plan['n_bed1'] + 1, 0.5, 1.5, 1, 'Yes', 'Yes', 'Yes', 'Yes', 'Yes', 0, 0, 0, 0),</t>
  </si>
  <si>
    <t>'Bedroom Television'</t>
  </si>
  <si>
    <t>('Bedroom Television', 'contents', 'ea', 0, 'fail_count',  plan['n_bed1'], 3, 5, 4, 'Yes', 'Yes', 'Yes', 'Yes', 'Yes', 0, 0, 0, 0),</t>
  </si>
  <si>
    <t>'Desk'</t>
  </si>
  <si>
    <t>('Desk', 'contents', 'ea', 0, 'fail_count',  plan['n_bed1'], 0, 3, 1.5, 'Yes', 'Yes', 'Yes', 'Yes', 'Yes', 0, 0, 0, 0),</t>
  </si>
  <si>
    <t>'Computer'</t>
  </si>
  <si>
    <t>('Computer', 'contents', 'ea', 0, 'fail_count', 1, 2, 3, 2.5, 'Yes', 'Yes', 'Yes', 'Yes', 'Yes', 0, 0, 0, 0),</t>
  </si>
  <si>
    <t>'Clothing'</t>
  </si>
  <si>
    <t xml:space="preserve"> 100 * (plan['n_bed1'] + 1)</t>
  </si>
  <si>
    <t>('Clothing', 'contents', 'ea', 0, 'fail_count',  100 * (plan['n_bed1'] + 1), 0, 7, 3.5, 'Yes', 'Yes', 'Yes', 'Yes', 'Yes', 0, 0, 0, 0),</t>
  </si>
  <si>
    <t>'Towels/Linens'</t>
  </si>
  <si>
    <t xml:space="preserve"> plan['n_bed1'] * 10</t>
  </si>
  <si>
    <t>('Towels/Linens', 'contents', 'ea', 0, 'fail_count',  plan['n_bed1'] * 10, 0, 7, 3.5, 'Yes', 'Yes', 'Yes', 'Yes', 'Yes', 0, 0, 0, 0),</t>
  </si>
  <si>
    <t>'2nd Floor Bed Frame'</t>
  </si>
  <si>
    <t xml:space="preserve"> plan['n_bed2']</t>
  </si>
  <si>
    <t>('2nd Floor Bed Frame', 'contents', 'ea', 0, 'fail_count',  plan['n_bed2'], 10, 11, 10.5, 'Yes', 'Yes', 'Yes', 'Yes', 'Yes', 0, 0, 0, 0),</t>
  </si>
  <si>
    <t>'2nd Floor Box Spring and Mattress'</t>
  </si>
  <si>
    <t>('2nd Floor Box Spring and Mattress', 'contents', 'ea', 0, 'fail_count',  plan['n_bed2'], 10, 11, 10.5, 'Yes', 'Yes', 'Yes', 'Yes', 'Yes', 0, 0, 0, 0),</t>
  </si>
  <si>
    <t>'2nd Floor Bedding'</t>
  </si>
  <si>
    <t>('2nd Floor Bedding', 'contents', 'ea', 0, 'fail_count',  plan['n_bed2'], 10, 11, 10.5, 'Yes', 'Yes', 'Yes', 'Yes', 'Yes', 0, 0, 0, 0),</t>
  </si>
  <si>
    <t>'2nd Floor Chest of Drawers/Dresser'</t>
  </si>
  <si>
    <t>('2nd Floor Chest of Drawers/Dresser', 'contents', 'ea', 0, 'fail_count',  plan['n_bed2'], 9.5, 10.5, 10, 'Yes', 'Yes', 'Yes', 'Yes', 'Yes', 0, 0, 0, 0),</t>
  </si>
  <si>
    <t>'2nd Floor Night stand'</t>
  </si>
  <si>
    <t>('2nd Floor Night stand', 'contents', 'ea', 0, 'fail_count',  plan['n_bed2'], 9.5, 10.5, 10, 'Yes', 'Yes', 'Yes', 'Yes', 'Yes', 0, 0, 0, 0),</t>
  </si>
  <si>
    <t>'2nd Floor Bedroom Television'</t>
  </si>
  <si>
    <t>('2nd Floor Bedroom Television', 'contents', 'ea', 0, 'fail_count',  plan['n_bed2'], 12, 14, 13, 'Yes', 'Yes', 'Yes', 'Yes', 'Yes', 0, 0, 0, 0),</t>
  </si>
  <si>
    <t>'2nd Floor Desk'</t>
  </si>
  <si>
    <t>('2nd Floor Desk', 'contents', 'ea', 0, 'fail_count',  plan['n_bed2'], 9, 12, 10.5, 'Yes', 'Yes', 'Yes', 'Yes', 'Yes', 0, 0, 0, 0),</t>
  </si>
  <si>
    <t>'2nd Floor Clothing'</t>
  </si>
  <si>
    <t xml:space="preserve"> 100 * (plan['n_bed2'])</t>
  </si>
  <si>
    <t>('2nd Floor Clothing', 'contents', 'ea', 0, 'fail_count',  100 * (plan['n_bed2']), 9, 16, 12.5, 'Yes', 'Yes', 'Yes', 'Yes', 'Yes', 0, 0, 0, 0),</t>
  </si>
  <si>
    <t>'2nd Floor Towels/Linens'</t>
  </si>
  <si>
    <t xml:space="preserve"> plan['n_bed2'] * 10</t>
  </si>
  <si>
    <t>('2nd Floor Towels/Linens', 'contents', 'ea', 0, 'fail_count',  plan['n_bed2'] * 10, 9, 16, 12.5, 'Yes', 'Yes', 'Yes', 'Yes', 'Yes', 0, 0, 0, 0),</t>
  </si>
  <si>
    <t>'2nd Floor Lamps'</t>
  </si>
  <si>
    <t>('2nd Floor Lamps', 'contents', 'ea', 0, 'fail_count',  plan['n_bed2'], 9, 11, 10, 'Yes', 'Yes', 'Yes', 'Yes', 'Yes', 0, 0, 0, 0),</t>
  </si>
  <si>
    <t>'2nd Floor Blinds'</t>
  </si>
  <si>
    <t>('2nd Floor Blinds', 'contents', 'ea', 0, 'fail_count',  plan['n_bed2'], 15, 16.5, 16, 'Yes', 'Yes', 'Yes', 'Yes', 'Yes', 0, 0, 0, 0),</t>
  </si>
  <si>
    <t>'2nd Floor Curtains/Drapes'</t>
  </si>
  <si>
    <t xml:space="preserve"> plan['n_window2']</t>
  </si>
  <si>
    <t>('2nd Floor Curtains/Drapes', 'contents', 'ea', 0, 'fail_count',  plan['n_window2'], 9, 17, 13, 'Yes', 'Yes', 'Yes', 'Yes', 'Yes', 0, 0, 0, 0),</t>
  </si>
  <si>
    <t>'2nd Floor Bookcase'</t>
  </si>
  <si>
    <t>('2nd Floor Bookcase', 'contents', 'ea', 0, 'fail_count',  plan['n_bed2'], 9, 9.5, 9, 'Yes', 'Yes', 'Yes', 'Yes', 'Yes', 0, 0, 0, 0),</t>
  </si>
  <si>
    <t>'2nd Floor Windows'</t>
  </si>
  <si>
    <t>('2nd Floor Windows', 'structure', 'ea', 0, 'fail_count',  plan['n_window2'], 9, 20, 13, 'Yes', 'Yes', 'Yes', 'Yes', 'Yes', 0, 0, 0, 0),</t>
  </si>
  <si>
    <t>'2nd Floor Ceiling'</t>
  </si>
  <si>
    <t xml:space="preserve"> plan['floor_area2']</t>
  </si>
  <si>
    <t>plan['ceiling_height1'] + 1 + plan['ceiling_height2']</t>
  </si>
  <si>
    <t>plan['ceiling_height1'] + 1.01 + plan['ceiling_height2']</t>
  </si>
  <si>
    <t>('2nd Floor Ceiling', 'structure', 'ea', 0, 'fail_count',  plan['floor_area2'], plan['ceiling_height1'] + 1 + plan['ceiling_height2'], plan['ceiling_height1'] + 1.01 + plan['ceiling_height2'], plan['ceiling_height1'] + 1 + plan['ceiling_height2'], 'Yes', 'Yes', 'Yes', 'Yes', 'Yes', 0, 0, 0, 0),</t>
  </si>
  <si>
    <t>'2nd Floor Ceiling Insulation'</t>
  </si>
  <si>
    <t xml:space="preserve"> (plan['floor_area2'] if plan['num_floors'] == 2 else 0)</t>
  </si>
  <si>
    <t>('2nd Floor Ceiling Insulation', 'structure', 'ea', 0, 'fail_count',  (plan['floor_area2'] if plan['num_floors'] == 2 else 0), plan['ceiling_height1'] + 1 + plan['ceiling_height2'], plan['ceiling_height1'] + 1.01 + plan['ceiling_height2'], plan['ceiling_height1'] + 1 + plan['ceiling_height2'], 'Yes', 'Yes', 'Yes', 'Yes', 'Yes', 0, 0, 0, 0),</t>
  </si>
  <si>
    <t>'2nd Floor Bottom Outlets'</t>
  </si>
  <si>
    <t xml:space="preserve"> math.ceil(plan['int_wall_len2']/12)</t>
  </si>
  <si>
    <t>plan['ceiling_height1'] + 1 + 1</t>
  </si>
  <si>
    <t>plan['ceiling_height1'] + 1 + 2</t>
  </si>
  <si>
    <t>plan['ceiling_height1'] + 1 + 1.5</t>
  </si>
  <si>
    <t>('2nd Floor Bottom Outlets', 'structure', 'ea', 0, 'fail_count',  math.ceil(plan['int_wall_len2']/12), plan['ceiling_height1'] + 1 + 1, plan['ceiling_height1'] + 1 + 2, plan['ceiling_height1'] + 1 + 1.5, 'Yes', 'Yes', 'Yes', 'Yes', 'Yes', 0, 0, 0, 0),</t>
  </si>
  <si>
    <t>'2nd Floor Top Outlets'</t>
  </si>
  <si>
    <t xml:space="preserve"> plan['n_bath2']</t>
  </si>
  <si>
    <t>plan['ceiling_height1'] + 1 + 3</t>
  </si>
  <si>
    <t>plan['ceiling_height1'] + 1 + 4</t>
  </si>
  <si>
    <t>('2nd Floor Top Outlets', 'structure', 'ea', 0, 'fail_count',  plan['n_bath2'], plan['ceiling_height1'] + 1 + 3, plan['ceiling_height1'] + 1 + 4, plan['ceiling_height1'] + 1 + 4, 'Yes', 'Yes', 'Yes', 'Yes', 'Yes', 0, 0, 0, 0),</t>
  </si>
  <si>
    <t>'2nd Floor Light Switches'</t>
  </si>
  <si>
    <t xml:space="preserve"> 2 * (plan['n_int_door2'] + plan['n_ext_door2'])</t>
  </si>
  <si>
    <t>('2nd Floor Light Switches', 'structure', 'ea', 0, 'fail_count',  2 * (plan['n_int_door2'] + plan['n_ext_door2']), plan['ceiling_height1'] + 1 + 3, plan['ceiling_height1'] + 1 + 4, plan['ceiling_height1'] + 1 + 4, 'Yes', 'Yes', 'Yes', 'Yes', 'Yes', 0, 0, 0, 0),</t>
  </si>
  <si>
    <t>'2nd Floor Underfloor Ductwork'</t>
  </si>
  <si>
    <t xml:space="preserve"> plan['floor_area2']/10</t>
  </si>
  <si>
    <t>plan['ceiling_height1'] + 0.5</t>
  </si>
  <si>
    <t>plan['ceiling_height1'] + 0.51</t>
  </si>
  <si>
    <t xml:space="preserve">plan['ceiling_height1'] + 0.5 </t>
  </si>
  <si>
    <t>('2nd Floor Underfloor Ductwork', 'structure', 'ft', 0, 'fail_count',  plan['floor_area2']/10, plan['ceiling_height1'] + 0.5, plan['ceiling_height1'] + 0.51, plan['ceiling_height1'] + 0.5 , 'Yes', 'Yes', 'Yes', 'Yes', 'Yes', 0, 0, 0, 0),</t>
  </si>
  <si>
    <t>'2nd Floor Wood Subfloor'</t>
  </si>
  <si>
    <t>plan['ceiling_height1'] + 1</t>
  </si>
  <si>
    <t>plan['ceiling_height1'] + 1.01</t>
  </si>
  <si>
    <t xml:space="preserve">plan['ceiling_height1'] + 1 </t>
  </si>
  <si>
    <t>('2nd Floor Wood Subfloor', 'structure', 'sqft', 0, 'fail_count',  plan['floor_area2'], plan['ceiling_height1'] + 1, plan['ceiling_height1'] + 1.01, plan['ceiling_height1'] + 1 , 'Yes', 'Yes', 'Yes', 'Yes', 'Yes', 0, 0, 0, 0),</t>
  </si>
  <si>
    <t>'2nd Floor Finished Floor Underlayment'</t>
  </si>
  <si>
    <t>('2nd Floor Finished Floor Underlayment', 'structure', 'sqft', 0, 'fail_count',  plan['floor_area2'], plan['ceiling_height1'] + 1, plan['ceiling_height1'] + 1.01, plan['ceiling_height1'] + 1 , 'Yes', 'Yes', 'Yes', 'Yes', 'Yes', 0, 0, 0, 0),</t>
  </si>
  <si>
    <t>'2nd Floor Finished Floor'</t>
  </si>
  <si>
    <t>('2nd Floor Finished Floor', 'structure', 'sqft', 0, 'fail_count',  plan['floor_area2'], plan['ceiling_height1'] + 1, plan['ceiling_height1'] + 1.01, plan['ceiling_height1'] + 1 , 'Yes', 'Yes', 'Yes', 'Yes', 'Yes', 0, 0, 0, 0),</t>
  </si>
  <si>
    <t>'2nd Floor Bathroom Bottom Cabinets'</t>
  </si>
  <si>
    <t>plan['ceiling_height1'] + 2</t>
  </si>
  <si>
    <t>('2nd Floor Bathroom Bottom Cabinets', 'structure', 'ea', 0, 'fail_count',  plan['n_bath2'], plan['ceiling_height1'] + 1, plan['ceiling_height1'] + 2, plan['ceiling_height1'] + 1, 'Yes', 'Yes', 'Yes', 'Yes', 'Yes', 0, 0, 0, 0),</t>
  </si>
  <si>
    <t>'2nd Floor Bathroom Top Cabinets'</t>
  </si>
  <si>
    <t>plan['ceiling_height1'] + 1+4.5</t>
  </si>
  <si>
    <t>plan['ceiling_height1'] + 1 + 5.5</t>
  </si>
  <si>
    <t>plan['ceiling_height1'] + 1 + 4.5</t>
  </si>
  <si>
    <t>('2nd Floor Bathroom Top Cabinets', 'structure', 'ea', 0, 'fail_count',  plan['n_bath2'], plan['ceiling_height1'] + 1+4.5, plan['ceiling_height1'] + 1 + 5.5, plan['ceiling_height1'] + 1 + 4.5, 'Yes', 'Yes', 'Yes', 'Yes', 'Yes', 0, 0, 0, 0),</t>
  </si>
  <si>
    <t>'2nd Floor Wall Paint - Interior'</t>
  </si>
  <si>
    <t xml:space="preserve"> plan['int_wall_len2'] * plan['ceiling_height2']</t>
  </si>
  <si>
    <t>plan['ceiling_height1'] + 1.5</t>
  </si>
  <si>
    <t>plan['ceiling_height1'] + 1.51</t>
  </si>
  <si>
    <t>('2nd Floor Wall Paint - Interior', 'structure', 'sqft', 0, 'fail_count',  plan['int_wall_len2'] * plan['ceiling_height2'], plan['ceiling_height1'] + 1.5, plan['ceiling_height1'] + 1.51, plan['ceiling_height1'] + 1.5, 'Yes', 'Yes', 'Yes', 'Yes', 'Yes', 0, 0, 0, 0),</t>
  </si>
  <si>
    <t>'2nd Floor Exterior Doors'</t>
  </si>
  <si>
    <t xml:space="preserve"> plan['n_ext_door2']</t>
  </si>
  <si>
    <t>plan['ceiling_height1'] + 1 +1</t>
  </si>
  <si>
    <t>('2nd Floor Exterior Doors', 'structure', 'ea', 0, 'fail_count',  plan['n_ext_door2'], plan['ceiling_height1'] + 1 +1, plan['ceiling_height1'] + 1 + 4, plan['ceiling_height1'] + 1 + 2, 'Yes', 'Yes', 'Yes', 'Yes', 'Yes', 0, 0, 0, 0),</t>
  </si>
  <si>
    <t>'2nd Floor Interior Doors'</t>
  </si>
  <si>
    <t xml:space="preserve"> plan['n_int_door2'] </t>
  </si>
  <si>
    <t>plan['ceiling_height1'] + 1 + 0.5</t>
  </si>
  <si>
    <t>('2nd Floor Interior Doors', 'structure', 'ea', 0, 'fail_count',  plan['n_int_door2'] , plan['ceiling_height1'] + 1, plan['ceiling_height1'] + 1 + 2, plan['ceiling_height1'] + 1 + 0.5, 'Yes', 'Yes', 'Yes', 'Yes', 'Yes', 0, 0, 0, 0),</t>
  </si>
  <si>
    <t>'2nd Floor Sheetrock/drywall'</t>
  </si>
  <si>
    <t>('2nd Floor Sheetrock/drywall', 'structure', 'sqft', 0, 'calc_drywall_insulation',  plan['int_wall_len2'] * plan['ceiling_height2'], plan['ceiling_height1'] + 1, plan['ceiling_height1'] + 1 + 4, plan['ceiling_height1'] + 1 + 4, 'Yes', 'Yes', 'Yes', 'Yes', 'Yes', 0, 0, 0, 0),</t>
  </si>
  <si>
    <t>'2nd Floor Wall Insulation'</t>
  </si>
  <si>
    <t>('2nd Floor Wall Insulation', 'structure', 'sqft', 0, 'calc_drywall_insulation',  plan['int_wall_len2'] * plan['ceiling_height2'], plan['ceiling_height1'] + 1, plan['ceiling_height1'] + 1 + 4, plan['ceiling_height1'] + 1 + 4, 'Yes', 'Yes', 'Yes', 'Yes', 'Yes', 0, 0, 0, 0),</t>
  </si>
  <si>
    <t>'2nd Floor Baseboard'</t>
  </si>
  <si>
    <t xml:space="preserve"> plan['int_wall_len2']</t>
  </si>
  <si>
    <t>plan['ceiling_height1'] + 1 + .01</t>
  </si>
  <si>
    <t>('2nd Floor Baseboard', 'structure', 'ft', 0, 'fail_count',  plan['int_wall_len2'], plan['ceiling_height1'] + 1, plan['ceiling_height1'] + 1 + .01, plan['ceiling_height1'] + 1, 'Yes', 'Yes', 'Yes', 'Yes', 'Yes', 0, 0, 0, 0),</t>
  </si>
  <si>
    <t>eco_invent_process</t>
  </si>
  <si>
    <t>simapro_functional_unit</t>
  </si>
  <si>
    <t>kg_CO2e_spfu</t>
  </si>
  <si>
    <t>common_functional_unit</t>
  </si>
  <si>
    <t>conversion_factor</t>
  </si>
  <si>
    <t>fu_conversion_note</t>
  </si>
  <si>
    <t>Polystyrene foam slab {GLO}| market for polystyrene foam slab | Cut-off, S</t>
  </si>
  <si>
    <t>kg</t>
  </si>
  <si>
    <t>4.03</t>
  </si>
  <si>
    <t>Polystyrene foam slab, 10% recycled {GLO}| market for polystyrene foam slab, 10% recycled | Cut-off, S</t>
  </si>
  <si>
    <t>3.66</t>
  </si>
  <si>
    <t>Polystyrene foam slab for perimeter insulation {GLO}| market for polystyrene foam slab for perimeter insulation | Cut-off, S</t>
  </si>
  <si>
    <t>4.64</t>
  </si>
  <si>
    <t>Polystyrene foam slab with graphite, 6% recycled {GLO}| market for polystyrene foam slab with graphite, 6% recycled | Cut-off, S</t>
  </si>
  <si>
    <t>Polyurethane, rigid foam {RoW}| market for polyurethane, rigid foam | Cut-off, S</t>
  </si>
  <si>
    <t>5.96</t>
  </si>
  <si>
    <t>spiral-seam duct, steel, DN 125</t>
  </si>
  <si>
    <t>m</t>
  </si>
  <si>
    <t>9.35</t>
  </si>
  <si>
    <t>0.304785126</t>
  </si>
  <si>
    <t>spiral-seam duct, steel, DN 400</t>
  </si>
  <si>
    <t>28.6</t>
  </si>
  <si>
    <t>flexible duct, aluminium/PET, DN of 125</t>
  </si>
  <si>
    <t>1.35</t>
  </si>
  <si>
    <t>polyethylene pipe, corrugated, DN 75</t>
  </si>
  <si>
    <t>1.11</t>
  </si>
  <si>
    <t>polyethylene pipe, DN 200, SDR 41</t>
  </si>
  <si>
    <t>10.1</t>
  </si>
  <si>
    <t>ventilation duct, steel, 100x50 mm</t>
  </si>
  <si>
    <t>7.11</t>
  </si>
  <si>
    <t>Heat pump, 30kW {GLO}| market for heat pump, 30kW | Cut-off, S</t>
  </si>
  <si>
    <t>5040</t>
  </si>
  <si>
    <t>Ventilation system, decentralized, 6 x 120 m3/h, polyethylene ducts {GLO}| market for ventilation system, decentralized, 6 x 120 m3/h, polyethylene ducts | Cut-off, S</t>
  </si>
  <si>
    <t>800</t>
  </si>
  <si>
    <t>SimaPro vlaue divided by six as value represents 6 units in combination</t>
  </si>
  <si>
    <t>(https://www.proquest.com/docview/1318509034?parentSessionId=X%2Bok2qQaOIN9DI2LbcbIBVw6%2BUT6WbDiJpmykVYnF4g%3D&amp;accountid=14612) page 34</t>
  </si>
  <si>
    <t>1559</t>
  </si>
  <si>
    <t>Oriented strand board {RoW}| market for oriented strand board | Cut-off, S</t>
  </si>
  <si>
    <t>m3</t>
  </si>
  <si>
    <t>332</t>
  </si>
  <si>
    <t>Oriented strand board product, US SE/kg/US</t>
  </si>
  <si>
    <t>0.593</t>
  </si>
  <si>
    <t>640</t>
  </si>
  <si>
    <t>from ecoinvent record for osb: "Typical densities are 600-680 kg/m3" =&gt; assume 640</t>
  </si>
  <si>
    <t>Plywood {RoW}| market for plywood | Cut-off, S</t>
  </si>
  <si>
    <t>690</t>
  </si>
  <si>
    <t>Plywood, at plywood plant, US SE/kg/US</t>
  </si>
  <si>
    <t>0.2</t>
  </si>
  <si>
    <t>Plywood, at plywood plant, US PNW/kg/US</t>
  </si>
  <si>
    <t>0.26</t>
  </si>
  <si>
    <t>Fibreboard, soft {RoW}| market for fibreboard, soft | Cut-off, S</t>
  </si>
  <si>
    <t>178</t>
  </si>
  <si>
    <t>315</t>
  </si>
  <si>
    <t>AKA softboard. Density 230-400kg/m3. (assume 315) (https://www.dataholz.eu/en/building-materials/fibre-composites/softboard.htm)</t>
  </si>
  <si>
    <t>Fibreboard, soft, latex bonded {RER}| market for fibreboard, soft, latex bonded | Cut-off, S</t>
  </si>
  <si>
    <t>96.6</t>
  </si>
  <si>
    <t>Fibreboard, soft, without adhesives {RER}| market for fibreboard, soft, without adhesives | Cut-off, S</t>
  </si>
  <si>
    <t>58.1</t>
  </si>
  <si>
    <t>Polyurethane, flexible foam {RoW}| market for polyurethane, flexible foam | Cut-off, S</t>
  </si>
  <si>
    <t>5.38</t>
  </si>
  <si>
    <t>376</t>
  </si>
  <si>
    <t>(https://images.thdstatic.com/catalog/pdfImages/51/51b9d619-e605-4b79-8fdf-e760c03aa3f4.pdf)</t>
  </si>
  <si>
    <t>Polyurethane, flexible foam Polyurethane flexible foam (PU) - TDI-based, with flame retardant</t>
  </si>
  <si>
    <t>3.59</t>
  </si>
  <si>
    <t>Polyurethane flexible foam (PU) - TDI-based, no flame retardant, high density/EU-27</t>
  </si>
  <si>
    <t>3.24</t>
  </si>
  <si>
    <t>from ecoinvent record: "Typical densities are 600-680 kg/m3" =&gt; assume 640</t>
  </si>
  <si>
    <t>Furniture, wooden {GLO}| market for furniture, wooden | Cut-off, S</t>
  </si>
  <si>
    <t>2.12</t>
  </si>
  <si>
    <t>Door, outer, wood-aluminium {GLO}| market for door, outer, wood-aluminium | Cut-off, S</t>
  </si>
  <si>
    <t>m2</t>
  </si>
  <si>
    <t>Door, outer, wood-glass {GLO}| market for door, outer, wood-glass | Cut-off, S</t>
  </si>
  <si>
    <t>Door, inner, glass-wood {GLO}| market for door, inner, glass-wood | Cut-off, S</t>
  </si>
  <si>
    <t>67.8</t>
  </si>
  <si>
    <t>Door, inner, wood {GLO}| market for door, inner, wood | Cut-off, S</t>
  </si>
  <si>
    <t>55.8</t>
  </si>
  <si>
    <t>Refrigerator {GLO}| market for refrigerator | Cut-off, S</t>
  </si>
  <si>
    <t>291</t>
  </si>
  <si>
    <t>Dishwasher {GLO}| market for dishwasher | Cut-off, S</t>
  </si>
  <si>
    <t>146</t>
  </si>
  <si>
    <t>Microwave oven {GLO}| market for microwave oven | Cut-off, S</t>
  </si>
  <si>
    <t>58.9</t>
  </si>
  <si>
    <t>Washing machine {GLO}| market for washing machine | Cut-off, S</t>
  </si>
  <si>
    <t>382</t>
  </si>
  <si>
    <t>Dryer {GLO}| market for dryer | Cut-off, S</t>
  </si>
  <si>
    <t>210</t>
  </si>
  <si>
    <t>Cookstove {GLO}| market for cookstove | Cut-off, S</t>
  </si>
  <si>
    <t>180</t>
  </si>
  <si>
    <t>Exhaust air roof hood, steel, DN 400 {GLO}| market for exhaust air roof hood, steel, DN 400 | Cut-off, S</t>
  </si>
  <si>
    <t>63.8</t>
  </si>
  <si>
    <t>(Window frame, aluminium, U=1.6 W/m2K {GLO}| market for window frame, aluminium, U=1.6 W/m2K | Cut-off, S) + (Glazing, double, U&lt;1.1 W/m2K {GLO}| market for glazing, double, U&lt;1.1 W/m2K | Cut-off, S)</t>
  </si>
  <si>
    <t>724.7</t>
  </si>
  <si>
    <t>Assume a window is 1m2</t>
  </si>
  <si>
    <t>(Window frame, poly vinyl chloride, U=1.6 W/m2K {GLO}| market for window frame, poly vinyl chloride, U=1.6 W/m2K | Cut-off, S) + (Glazing, double, U&lt;1.1 W/m2K {GLO}| market for glazing, double, U&lt;1.1 W/m2K | Cut-off, S)</t>
  </si>
  <si>
    <t>334.7</t>
  </si>
  <si>
    <t>(Window frame, wood-metal, U=1.6 W/m2K {GLO}| market for window frame, wood-metal, U=1.6 W/m2K | Cut-off, S) + (Glazing, double, U&lt;1.1 W/m2K {GLO}| market for glazing, double, U&lt;1.1 W/m2K | Cut-off, S)</t>
  </si>
  <si>
    <t>369.7</t>
  </si>
  <si>
    <t>(Window frame, wood, U=1.5 W/m2K {GLO}| market for window frame, wood, U=1.5 W/m2K | Cut-off, S) + (Glazing, double, U&lt;1.1 W/m2K {GLO}| market for glazing, double, U&lt;1.1 W/m2K | Cut-off, S)</t>
  </si>
  <si>
    <t>210.7</t>
  </si>
  <si>
    <t>(Window frame, aluminium, U=1.6 W/m2K {GLO}| market for window frame, aluminium, U=1.6 W/m2K | Cut-off, S) + (Flat glass, coated {RoW}| market for flat glass, coated | Cut-off, S)</t>
  </si>
  <si>
    <t>688.24</t>
  </si>
  <si>
    <t>(Window frame, poly vinyl chloride, U=1.6 W/m2K {GLO}| market for window frame, poly vinyl chloride, U=1.6 W/m2K | Cut-off, S) + (Flat glass, coated {RoW}| market for flat glass, coated | Cut-off, S)</t>
  </si>
  <si>
    <t>298.24</t>
  </si>
  <si>
    <t>(Window frame, wood-metal, U=1.6 W/m2K {GLO}| market for window frame, wood-metal, U=1.6 W/m2K | Cut-off, S) + (Flat glass, coated {RoW}| market for flat glass, coated | Cut-off, S)</t>
  </si>
  <si>
    <t>333.24</t>
  </si>
  <si>
    <t>(Window frame, wood, U=1.5 W/m2K {GLO}| market for window frame, wood, U=1.5 W/m2K | Cut-off, S) + (Flat glass, coated {RoW}| market for flat glass, coated | Cut-off, S)</t>
  </si>
  <si>
    <t>174.24</t>
  </si>
  <si>
    <t>Printed paper, offset {GLO}| market for printed paper, offset | Cut-off, S</t>
  </si>
  <si>
    <t>Assume a typical paperback book weighs 0.5 kg</t>
  </si>
  <si>
    <t>Television {GLO}| market for television | Cut-off, S</t>
  </si>
  <si>
    <t>377</t>
  </si>
  <si>
    <t>Electric kettle {GLO}| market for electric kettle | Cut-off, S</t>
  </si>
  <si>
    <t>6.38</t>
  </si>
  <si>
    <t>Hair dryer {GLO}| market for hair dryer | Cut-off, S</t>
  </si>
  <si>
    <t>6.6</t>
  </si>
  <si>
    <t>Vacuum cleaner {GLO}| market for vacuum cleaner | Cut-off, S</t>
  </si>
  <si>
    <t>32.1</t>
  </si>
  <si>
    <t>Coffee maker {GLO}| market for coffee maker | Cut-off, S</t>
  </si>
  <si>
    <t>41.7</t>
  </si>
  <si>
    <t>Mattress {GLO}| market for mattress | Cut-off, S</t>
  </si>
  <si>
    <t>153</t>
  </si>
  <si>
    <t>Mattress {GLO}| market for mattress | Cut-off, S (Doubled the value here because bed may or may not include box spring)</t>
  </si>
  <si>
    <t>306</t>
  </si>
  <si>
    <t>(Computer, desktop, without screen {GLO}| market for computer, desktop, without screen | Cut-off, S) + (Display, liquid crystal, 17 inches {GLO}| market for display, liquid crystal, 17 inches | Cut-off, S) + (Keyboard {GLO}| market for keyboard | Cut-off, S) + (Pointing device, optical mouse, with cable {GLO}| market for pointing device, optical mouse, with cable | Cut-off, S) + (Printer, laser, colour {GLO}| market for printer, laser, colour | Cut-off, S)</t>
  </si>
  <si>
    <t>672.79</t>
  </si>
  <si>
    <t>bees_category</t>
  </si>
  <si>
    <t>bees_item</t>
  </si>
  <si>
    <t>source_functional_unit</t>
  </si>
  <si>
    <t>kg_co2e</t>
  </si>
  <si>
    <t>BEES Version</t>
  </si>
  <si>
    <t>Raw Mat.</t>
  </si>
  <si>
    <t>Manuf.</t>
  </si>
  <si>
    <t>Transp.</t>
  </si>
  <si>
    <t>Install</t>
  </si>
  <si>
    <t>EOL</t>
  </si>
  <si>
    <t>Total</t>
  </si>
  <si>
    <t>Generic Blown Cellulose R-30</t>
  </si>
  <si>
    <t>0.126298059</t>
  </si>
  <si>
    <t>2.1</t>
  </si>
  <si>
    <t>Generic Blown Cellulose R-38</t>
  </si>
  <si>
    <t>0.160025381</t>
  </si>
  <si>
    <t>Generic Blown Cellulose R-49</t>
  </si>
  <si>
    <t>0.20643035</t>
  </si>
  <si>
    <t>Generic Blown Cellulose R-60</t>
  </si>
  <si>
    <t>0.252763558</t>
  </si>
  <si>
    <t>Generic Fiberglass Batt R-30</t>
  </si>
  <si>
    <t>0.289591301</t>
  </si>
  <si>
    <t>Generic Fiberglass Batt R-38</t>
  </si>
  <si>
    <t>0.389765437</t>
  </si>
  <si>
    <t>Generic Fiberglass Batt R-49</t>
  </si>
  <si>
    <t>0.477068035</t>
  </si>
  <si>
    <t>Generic Fiberglass Batt R-60</t>
  </si>
  <si>
    <t>0.575003642</t>
  </si>
  <si>
    <t>Generic Blown Fiberglass R-30</t>
  </si>
  <si>
    <t>0.487133411</t>
  </si>
  <si>
    <t>Generic Blown Fiberglass R-38</t>
  </si>
  <si>
    <t>0.616986467</t>
  </si>
  <si>
    <t>Generic Blown Fiberglass R-49</t>
  </si>
  <si>
    <t>0.795626645</t>
  </si>
  <si>
    <t>Generic Blown Fiberglass R-60</t>
  </si>
  <si>
    <t>0.974174597</t>
  </si>
  <si>
    <t>Average Blown Mineral Wool R-30</t>
  </si>
  <si>
    <t>0.454519245</t>
  </si>
  <si>
    <t>Average Blown Mineral Wool R-38</t>
  </si>
  <si>
    <t>0.59437132</t>
  </si>
  <si>
    <t>Average Blown Mineral Wool R-49</t>
  </si>
  <si>
    <t>0.769186414</t>
  </si>
  <si>
    <t>Average Blown Mineral Wool R-60</t>
  </si>
  <si>
    <t>0.909038489</t>
  </si>
  <si>
    <t>3/8" OSB sheathing - roof</t>
  </si>
  <si>
    <t>3.43E-01</t>
  </si>
  <si>
    <t>3/8" Plywood sheathing - roof</t>
  </si>
  <si>
    <t>3.15E-01</t>
  </si>
  <si>
    <t>Floor Coverings</t>
  </si>
  <si>
    <t>Average Hardwood</t>
  </si>
  <si>
    <t>-0.25453343</t>
  </si>
  <si>
    <t>Average Hardwood Low-VOC Adhesive</t>
  </si>
  <si>
    <t>-0.67708943</t>
  </si>
  <si>
    <t>Average Engineered Hardwood</t>
  </si>
  <si>
    <t>-0.21368595</t>
  </si>
  <si>
    <t>Average Engineered Hardwood Low-VOC Adhesive</t>
  </si>
  <si>
    <t>Generic Terrazzo</t>
  </si>
  <si>
    <t>3.187057132</t>
  </si>
  <si>
    <t>Average Ceramic Tile</t>
  </si>
  <si>
    <t>1.619582845</t>
  </si>
  <si>
    <t>Generic Marble Tile</t>
  </si>
  <si>
    <t>2.70961955</t>
  </si>
  <si>
    <t>Generic Cork Plank</t>
  </si>
  <si>
    <t>0.874577429</t>
  </si>
  <si>
    <t xml:space="preserve">Forbo Marmoleum - 2.5 mm </t>
  </si>
  <si>
    <t>0.843276986</t>
  </si>
  <si>
    <t xml:space="preserve">Forbo Marmoleum - 2.0 mm </t>
  </si>
  <si>
    <t>0.742869023</t>
  </si>
  <si>
    <t>Forbo Eternal</t>
  </si>
  <si>
    <t>0.875132459</t>
  </si>
  <si>
    <t>Generic Resid. Broadloom Carpet - Nylon</t>
  </si>
  <si>
    <t>1.743210364</t>
  </si>
  <si>
    <t>Generic Resid. Broadloom Carpet - Nylon Low-VOC Adhesive</t>
  </si>
  <si>
    <t>Generic Resid. Broadloom Carpet - Wool</t>
  </si>
  <si>
    <t>3.650138088</t>
  </si>
  <si>
    <t>Generic Resid. Broadloom Carpet - Wool Low-VOC Adhesive</t>
  </si>
  <si>
    <t>Generic Resid. Broadloom Carpet - Polyester</t>
  </si>
  <si>
    <t>1.134791378</t>
  </si>
  <si>
    <t>Generic Resid. Broadloom Carpet - Polyester Low-VOC Adhesive</t>
  </si>
  <si>
    <t>Wall Finishes to Interior Walls</t>
  </si>
  <si>
    <t>Generic Virgin Latex Paint</t>
  </si>
  <si>
    <t>0.205067768</t>
  </si>
  <si>
    <t>Generic Reprocessed Latex Paint</t>
  </si>
  <si>
    <t>0.095010164</t>
  </si>
  <si>
    <t>Generic Consolidated Latex Paint</t>
  </si>
  <si>
    <t>0.156390784</t>
  </si>
  <si>
    <t>Partitions</t>
  </si>
  <si>
    <t>Gypsum Wallboard Regular (1/2")</t>
  </si>
  <si>
    <t>3.22E-01</t>
  </si>
  <si>
    <t>Gypsum Wallboard Type X (5/8")</t>
  </si>
  <si>
    <t>4.36E-01</t>
  </si>
  <si>
    <t>Generic Blown Cellulose R-13</t>
  </si>
  <si>
    <t>0.1186342</t>
  </si>
  <si>
    <t>Generic Blown Cellulose R-19</t>
  </si>
  <si>
    <t>0.173378481</t>
  </si>
  <si>
    <t>Generic Fiberglass Batt R-13</t>
  </si>
  <si>
    <t>0.172068573</t>
  </si>
  <si>
    <t>Generic Fiberglass Batt R-19</t>
  </si>
  <si>
    <t>0.191655695</t>
  </si>
  <si>
    <t>Average Mineral Wool Board R-13</t>
  </si>
  <si>
    <t>0.5594039</t>
  </si>
  <si>
    <t>Average Mineral Wool Board R-19</t>
  </si>
  <si>
    <t>0.598987175</t>
  </si>
  <si>
    <t>Average Blown Mineral Wool R-13</t>
  </si>
  <si>
    <t>0.209778113</t>
  </si>
  <si>
    <t>Average Blown Mineral Wool R-19</t>
  </si>
  <si>
    <t>0.27970415</t>
  </si>
  <si>
    <t>Ceiling Finishes</t>
  </si>
  <si>
    <t>Roof Coverings</t>
  </si>
  <si>
    <t>1 layer felt underlay</t>
  </si>
  <si>
    <t>2 layer felt underlay</t>
  </si>
  <si>
    <t>fiberglass-felt underlay</t>
  </si>
  <si>
    <t>synthetic underlay</t>
  </si>
  <si>
    <t>Asphalt Shingles</t>
  </si>
  <si>
    <t>Clay Tiles</t>
  </si>
  <si>
    <t>Asphalt Shingles &amp; 1 layer felt underlay</t>
  </si>
  <si>
    <t>0.594974033</t>
  </si>
  <si>
    <t>Asphalt Shingles &amp; 2 layers felt underlay</t>
  </si>
  <si>
    <t>0.625108249</t>
  </si>
  <si>
    <t>Asphalt Shingles &amp; fiberglass-felt underlay</t>
  </si>
  <si>
    <t>0.622448396</t>
  </si>
  <si>
    <t>Asphalt Shingles &amp; synthetic underlay</t>
  </si>
  <si>
    <t>0.589045304</t>
  </si>
  <si>
    <t>Clay Tiles &amp; 1 layer felt underlay</t>
  </si>
  <si>
    <t>1.778839847</t>
  </si>
  <si>
    <t>Clay Tiles &amp; 2 layers felt underlay</t>
  </si>
  <si>
    <t>1.818869813</t>
  </si>
  <si>
    <t>Clay Tiles &amp; fiberglass-felt underlay</t>
  </si>
  <si>
    <t>1.787249159</t>
  </si>
  <si>
    <t>Clay Tiles &amp; synthetic underlay</t>
  </si>
  <si>
    <t>1.542327064</t>
  </si>
  <si>
    <t>Exterior Wall Finishes</t>
  </si>
  <si>
    <t>Generic Brick &amp; Mortar</t>
  </si>
  <si>
    <t>3.368067977</t>
  </si>
  <si>
    <t>Anonymous Brick &amp; Mortar Product 1</t>
  </si>
  <si>
    <t>3.483650077</t>
  </si>
  <si>
    <t>Anonymous Brick &amp; Mortar Product 2</t>
  </si>
  <si>
    <t>3.622013697</t>
  </si>
  <si>
    <t>Generic Aluminum Siding</t>
  </si>
  <si>
    <t>0.585697938</t>
  </si>
  <si>
    <t>CertainTeed Vinyl Siding</t>
  </si>
  <si>
    <t>0.528034163</t>
  </si>
  <si>
    <t>CertainTeed Cedar Impressions Siding</t>
  </si>
  <si>
    <t>0.829223669</t>
  </si>
  <si>
    <t>CertainTeed WeatherBoards Siding</t>
  </si>
  <si>
    <t>1.76036933</t>
  </si>
  <si>
    <t>CertainTeed RecycledContentWeatherBoards</t>
  </si>
  <si>
    <t>1.429562916</t>
  </si>
  <si>
    <t>Generic Stucco Traditional (Residential)</t>
  </si>
  <si>
    <t>1.729229549</t>
  </si>
  <si>
    <t>Generic Cedar Siding</t>
  </si>
  <si>
    <t>1.055966894</t>
  </si>
  <si>
    <t>Average Vinyl Siding</t>
  </si>
  <si>
    <t>0.495670735</t>
  </si>
  <si>
    <t>Average Polypropylene Siding</t>
  </si>
  <si>
    <t>1.250203837</t>
  </si>
  <si>
    <t>Dryvit EIFS Cladding Outsulation MD (CA)</t>
  </si>
  <si>
    <t>0.919439233</t>
  </si>
  <si>
    <t>Generic Stucco (1-Coat) Insulated Siding</t>
  </si>
  <si>
    <t>1.708920107</t>
  </si>
  <si>
    <t xml:space="preserve">Average Insulated Vinyl Siding </t>
  </si>
  <si>
    <t>0.633425475</t>
  </si>
  <si>
    <t>CertainTeed Recycled Content CedarBoards</t>
  </si>
  <si>
    <t>0.424825153</t>
  </si>
  <si>
    <t>Dryvit EIFS Cladding Outsulation Plus (CA)</t>
  </si>
  <si>
    <t>1.185756249</t>
  </si>
  <si>
    <t>Wall Sheathing</t>
  </si>
  <si>
    <t>product</t>
  </si>
  <si>
    <t>source_process</t>
  </si>
  <si>
    <t>kg_co2e_source</t>
  </si>
  <si>
    <t>kg_co2e_fu</t>
  </si>
  <si>
    <t>source</t>
  </si>
  <si>
    <t>conversion_details</t>
  </si>
  <si>
    <t>source_note</t>
  </si>
  <si>
    <t>BEES 2.1</t>
  </si>
  <si>
    <t>Polystyrene Foam Board R-5</t>
  </si>
  <si>
    <t>0.251875</t>
  </si>
  <si>
    <t>EcoInvent</t>
  </si>
  <si>
    <t>32 sqft. Board weighs 2kg (https://www.homedepot.com/p/Owens-Corning-FOAMULAR-NGX-F-150-1-in-x-4-ft-x-8-ft-SSE-R-5-XPS-Rigid-Foam-Board-Insulation-20WENGX/315197840)</t>
  </si>
  <si>
    <t>Polystyrene Foam Board R-10</t>
  </si>
  <si>
    <t>0.44078125</t>
  </si>
  <si>
    <t>32 sqft. Board weighs 3.5kg (https://www.homedepot.com/p/Owens-Corning-FOAMULAR-NGX-F-250-2-in-x-4-ft-x-8-ft-SSE-R-10-XPS-Rigid-Foam-Board-Insulation-52DDNGX/315197962)</t>
  </si>
  <si>
    <t>Polyurethane Foam Board R-13.1</t>
  </si>
  <si>
    <t>0.894</t>
  </si>
  <si>
    <t>32 sqft Board weighs 4.8kg (https://www.homedepot.com/p/RMAX-Pro-Select-R-Matte-Plus-3-2-in-x-4-ft-x-8-ft-R-13-1-Foam-Insulation-Board-637898/313501510)</t>
  </si>
  <si>
    <t>Spiral-seam duct, steel, DN 125</t>
  </si>
  <si>
    <t>2.849740928</t>
  </si>
  <si>
    <t>0.304 ft per m</t>
  </si>
  <si>
    <t>Spiral-seam duct, steel, DN 400</t>
  </si>
  <si>
    <t>8.716854604</t>
  </si>
  <si>
    <t>Flexible duct, aluminium/PET, DN of 125</t>
  </si>
  <si>
    <t>0.41145992</t>
  </si>
  <si>
    <t>Polyethylene pipe, corrugated, DN 75</t>
  </si>
  <si>
    <t>0.33831149</t>
  </si>
  <si>
    <t>Polyethylene pipe, DN 200, SDR 41</t>
  </si>
  <si>
    <t>3.078329773</t>
  </si>
  <si>
    <t>Ventilation duct, steel, 100x50 mm</t>
  </si>
  <si>
    <t>2.167022246</t>
  </si>
  <si>
    <t>Gas Furnace + Air Conditioner</t>
  </si>
  <si>
    <t>Other</t>
  </si>
  <si>
    <t>Li, M. (2012). Life Cycle Assessment of Residential Heating and Cooling Systems in Minnesota A comprehensive analysis on life cycle greenhouse gas (GHG) emissions and cost-effectiveness of ground source heat pump (GSHP) systems compared to the conventional gas furnace and air conditioner system [M.S., University of Minnesota]. Retrieved October 4, 2023, from https://www.proquest.com/docview/1318509034/abstract/E2FBFF94D3E54008PQ/1</t>
  </si>
  <si>
    <t>3/8" OSB sheathing</t>
  </si>
  <si>
    <t>35.3 ft3 per m3. 4'x8'x(3/8)"=1 ft3 --&gt; One 32ft2 sheet = 0.0283m3</t>
  </si>
  <si>
    <t>Check (not ecoinvent)</t>
  </si>
  <si>
    <t>35.3 ft3 per m3. 4'x8'x(3/8)"=1 ft3 --&gt; One 32ft2 sheet = 0.0283m3. Assume 600kg/m3</t>
  </si>
  <si>
    <t>Check if this includes transportation to consumer. If not, exclude or add transportation portion from BEES</t>
  </si>
  <si>
    <t>35.3 ft3 per m3. 4'x8'x(3/8)"=1 ft3 --&gt; One 32ft2 sheet = 0.0283m3. Assume 680kg/m3</t>
  </si>
  <si>
    <t>3/8" Plywood sheathing</t>
  </si>
  <si>
    <t>1/8" Wood Fiber Underlayment</t>
  </si>
  <si>
    <t>35.3 ft3 per m3. 1ft2 x (1/8)/12ft = 0.0104ft3 --&gt; 1ft2 = 2.95e-4m3</t>
  </si>
  <si>
    <t>1/4" Wood Fiber Underlayment</t>
  </si>
  <si>
    <t>35.3 ft3 per m3. 1ft2 x (2/8)/12ft = 0.0208ft3 --&gt; 1ft2 = 5.9e-4m3</t>
  </si>
  <si>
    <t>10ft cabinets, 15kg per foot</t>
  </si>
  <si>
    <t>318</t>
  </si>
  <si>
    <t>Assume weight of 15-30kg per linear foot of cabinets (https://www.homeforemost.com/how-much-does-a-kitchen-cabinet-weigh/).</t>
  </si>
  <si>
    <t>10ft cabinets, 30kg per foot</t>
  </si>
  <si>
    <t>636</t>
  </si>
  <si>
    <t>20ft cabinets, 15kg per foot</t>
  </si>
  <si>
    <t>20ft cabinets, 30kg per foot</t>
  </si>
  <si>
    <t>1272</t>
  </si>
  <si>
    <t>3ft cabinets, 15kg per foot</t>
  </si>
  <si>
    <t>95.4</t>
  </si>
  <si>
    <t>3ft cabinets, 30kg per foot</t>
  </si>
  <si>
    <t>190.8</t>
  </si>
  <si>
    <t>Natural Stone Countertop, 10ft</t>
  </si>
  <si>
    <t>Natural Stone Countertop</t>
  </si>
  <si>
    <t>51.59</t>
  </si>
  <si>
    <t>Assume 3ft wide counter. 1m2 = 10.764ft2</t>
  </si>
  <si>
    <t>Adhikari, T., Mellentine, J., &amp; Lewis, K. (2022). Life Cycle Assessment (LCA) of Natural Stone Countertops by Natural Stone Institute (NSI). Sustainable Minds. https://transparencycatalog.com/assets/uploads/pdf/Final_LCA-report_Stone-Countertop_Oct252022.pdf</t>
  </si>
  <si>
    <t>Natural Stone Countertop, 20ft</t>
  </si>
  <si>
    <t>Ceramic/Polymer Countertop, 10ft</t>
  </si>
  <si>
    <t>Ceramic/Polymer Countertop</t>
  </si>
  <si>
    <t>85.40</t>
  </si>
  <si>
    <t>Silva, L., Silva, M., Bras, I., Domingos, I., Wessel, D., &amp; Ferreira, J. (2021). A Cradle-to-Grave Life Cycle Assessment Study on a New Countertop Material. Journal of Ecological Engineering, 22(11), 239–245. https://doi.org/10.12911/22998993/142947</t>
  </si>
  <si>
    <t>Ceramic/Polymer Countertop, 20ft</t>
  </si>
  <si>
    <t>Gas Water Heater</t>
  </si>
  <si>
    <t>55.70</t>
  </si>
  <si>
    <t>55.7</t>
  </si>
  <si>
    <t>Raluy, R. G., &amp; Dias, A. C. (2020). Life cycle assessment of a domestic gas-fired water heater: Influence of fuel used and its origin. Journal of Environmental Management, 254, 109786. https://doi.org/10.1016/j.jenvman.2019.109786</t>
  </si>
  <si>
    <t>Exterior Door, Wood-Aluminum</t>
  </si>
  <si>
    <t>220</t>
  </si>
  <si>
    <t>Assume a door is 2m2</t>
  </si>
  <si>
    <t>Exterior Door, Wood-Glass</t>
  </si>
  <si>
    <t>222</t>
  </si>
  <si>
    <t>Interior Door, Wood-Glass</t>
  </si>
  <si>
    <t>135.6</t>
  </si>
  <si>
    <t>Interior Door, Wood</t>
  </si>
  <si>
    <t>111.6</t>
  </si>
  <si>
    <t>Assume 6" high baseboard --&gt; 1 linear ft = 0.5ft2</t>
  </si>
  <si>
    <t>Outlet</t>
  </si>
  <si>
    <t>Switch, toggle type {GLO}| market for switch, toggle type | Cut-off, S</t>
  </si>
  <si>
    <t>22.8</t>
  </si>
  <si>
    <t>Assume 1 switch weight 0.05kg</t>
  </si>
  <si>
    <t>Cable, three-conductor cable {GLO}| market for cable, three-conductor cable | Cut-off, S</t>
  </si>
  <si>
    <t>5.3</t>
  </si>
  <si>
    <t>21.2</t>
  </si>
  <si>
    <t>Assume 4m of cable per outlet/lightswitch</t>
  </si>
  <si>
    <t>Aluminum Window Frame with Double Glazing glass</t>
  </si>
  <si>
    <t>PVC Window Frame with Double Glazing glass</t>
  </si>
  <si>
    <t>Wood-Metal Window Frame with Double Glazing glass</t>
  </si>
  <si>
    <t>Wood Window Frame with Double Glazing glass</t>
  </si>
  <si>
    <t>Aluminum Window Frame with Flat glass</t>
  </si>
  <si>
    <t>PVC Window Frame with Flat glass</t>
  </si>
  <si>
    <t>Wood-Metal Window Frame with Flat glass</t>
  </si>
  <si>
    <t>Wood Window Frame with Flat glass</t>
  </si>
  <si>
    <t>??</t>
  </si>
  <si>
    <t>Paperback books</t>
  </si>
  <si>
    <t>Mattress without box spring</t>
  </si>
  <si>
    <t>Mattress with box spring</t>
  </si>
  <si>
    <t>details</t>
  </si>
  <si>
    <t>37 bags needed for 1000 ft2., 1 bag is $14.42 at Home Depot.</t>
  </si>
  <si>
    <t>(https://www.homedepot.com/p/Greenfiber-25-lbs-Cellulose-Blown-In-Insulation-or-Spray-Applied-Insulation-INSSANC/311574454) (https://images.thdstatic.com/catalog/pdfImages/e5/e52cd6ab-b01b-4e9b-a2db-1aef7feb9b8e.pdf)</t>
  </si>
  <si>
    <t>0.74</t>
  </si>
  <si>
    <t>51 bags needed for 1000 ft2., 1 bag is $14.42 at Home Depot.</t>
  </si>
  <si>
    <t>1.02</t>
  </si>
  <si>
    <t>71 bags needed for 1000 ft2., 1 bag is $14.42 at Home Depot.</t>
  </si>
  <si>
    <t>1.31</t>
  </si>
  <si>
    <t>91 bags needed for 1000 ft2., 1 bag is $14.42 at Home Depot.</t>
  </si>
  <si>
    <t xml:space="preserve">34 bags needed for 1000 ft2., 36 bags is $899 at Home Depot. </t>
  </si>
  <si>
    <t>(https://www.homedepot.com/p/TAP-Pest-Control-Insulation-TAP-EPA-Registered-Pest-Control-Cellulose-Blown-In-Insulation-30-lbs-36-Bags-INSTAPLD/305501160) (https://images.thdstatic.com/catalog/pdfImages/f1/f1f43399-a141-45b9-aeda-58bc343fc852.pdf)</t>
  </si>
  <si>
    <t>1.1</t>
  </si>
  <si>
    <t xml:space="preserve">44 bags needed for 1000 ft2., 36 bags is $899 at Home Depot. </t>
  </si>
  <si>
    <t>1.42</t>
  </si>
  <si>
    <t xml:space="preserve">57 bags needed for 1000 ft2., 36 bags is $899 at Home Depot. </t>
  </si>
  <si>
    <t>1.75</t>
  </si>
  <si>
    <t xml:space="preserve">70 bags needed for 1000 ft2., 36 bags is $899 at Home Depot. </t>
  </si>
  <si>
    <t>1.47</t>
  </si>
  <si>
    <t>$86 per bag, covers 58.67 ft2</t>
  </si>
  <si>
    <t>(https://www.homedepot.com/p/Owens-Corning-R-30-Faced-Fiberglass-Insulation-Batt-16-in-x-48-in-1-Bag-ME24/100320328)</t>
  </si>
  <si>
    <t>1.25</t>
  </si>
  <si>
    <t>$879.28 per pallet, covers 704 ft2</t>
  </si>
  <si>
    <t>(https://www.homedepot.com/p/Knauf-Insulation-R-30-EcoBatt-Kraft-Faced-Fiberglass-Insulation-Batt-10-in-x-24-in-x-48-in-8-Bags-690987/313646736)</t>
  </si>
  <si>
    <t>1.65</t>
  </si>
  <si>
    <t>$1162 per pallet, covers 704 ft2</t>
  </si>
  <si>
    <t>(https://www.homedepot.com/p/Knauf-Insulation-R-38-EcoBatt-Kraft-Faced-Fiberglass-Insulation-Batt-12-in-x-16-in-x-48-in-12-Bags-690988/313646737)</t>
  </si>
  <si>
    <t>1.6</t>
  </si>
  <si>
    <t>$574.74 per pallet, covers 341.36 ft2</t>
  </si>
  <si>
    <t>https://www.homedepot.com/p/Owens-Corning-R-38-Kraft-Faced-Fiberglass-Insulation-Batt-16-in-x-48-in-8-Bags-ME25/315273898</t>
  </si>
  <si>
    <t>2.37</t>
  </si>
  <si>
    <t>$909.29 per pallet, covers 384 ft2</t>
  </si>
  <si>
    <t>https://www.homedepot.com/p/Knauf-Insulation-R-49-EcoBatt-Unfaced-Fiberglass-Insulation-Batt-13-3-4-in-x-24-in-x-48-in-8-Bags-691004/313646777</t>
  </si>
  <si>
    <t>2.94</t>
  </si>
  <si>
    <t>$86 per bag, covers 58.67 ft2 (double layer to get to r60)</t>
  </si>
  <si>
    <t>$879.28 per pallet, covers 704 ft2 (double layer to get to r60)</t>
  </si>
  <si>
    <t>0.94</t>
  </si>
  <si>
    <t>$64.20/bag. 1 bag covers 68.5ft2 @ R30</t>
  </si>
  <si>
    <t>https://www.homedepot.com/p/Owens-Corning-R-19-R-60-AttiCat-PINK-Fiberglass-Blown-in-Insulation-27-5-lb-1-Bag-L38A/100541755</t>
  </si>
  <si>
    <t>1.17</t>
  </si>
  <si>
    <t>$64.20/bag. 1 bag covers 54.75ft2 @ R38</t>
  </si>
  <si>
    <t>1.62</t>
  </si>
  <si>
    <t>$64.20/bag. 1 bag covers 39.5ft2 @ R49</t>
  </si>
  <si>
    <t>1.87</t>
  </si>
  <si>
    <t>$64.20/bag. 1 bag covers 34.3ft2 @ R60</t>
  </si>
  <si>
    <t>1.34</t>
  </si>
  <si>
    <t>$25/bag, 18.68 ft2 per bag at r30</t>
  </si>
  <si>
    <t>(https://www.menards.com/main/b-1618255.htm?tid=1933377313178910852&amp;ipos=9) (https://dcpd6wotaa0mb.cloudfront.net/mdms/dms/EIS/10021306/10021306-Thermafiber-INSUL-FILL-Blown-In-Attic-Insulation-Data-Sheet.pdf.pdf?v=1630913714000)</t>
  </si>
  <si>
    <t>1.69</t>
  </si>
  <si>
    <t>$25/bag, 14.75 ft2 per bag at r38</t>
  </si>
  <si>
    <t>2.19</t>
  </si>
  <si>
    <t>$25/bag, 11.44 ft2 per bag at r49</t>
  </si>
  <si>
    <t>2.68</t>
  </si>
  <si>
    <t>$25/bag, 9.34 ft2 per bag at r60</t>
  </si>
  <si>
    <t>0.92</t>
  </si>
  <si>
    <t>32 sqft. Board costs $29.38</t>
  </si>
  <si>
    <t>https://www.homedepot.com/p/Owens-Corning-FOAMULAR-NGX-F-150-1-in-x-4-ft-x-8-ft-SSE-R-5-XPS-Rigid-Foam-Board-Insulation-20WENGX/315197840</t>
  </si>
  <si>
    <t>https://www.homedepot.com/p/Owens-Corning-FOAMULAR-NGX-F-250-2-in-x-4-ft-x-8-ft-SSE-R-10-XPS-Rigid-Foam-Board-Insulation-52DDNGX/315197962</t>
  </si>
  <si>
    <t>1.48</t>
  </si>
  <si>
    <t>https://www.homedepot.com/p/RMAX-Pro-Select-R-Matte-Plus-3-2-in-x-4-ft-x-8-ft-R-13-1-Foam-Insulation-Board-637898/313501510</t>
  </si>
  <si>
    <t>2.08</t>
  </si>
  <si>
    <t>$52 per 25 ft</t>
  </si>
  <si>
    <t>https://www.homedepot.com/p/Master-Flow-6-in-x-25-ft-Insulated-Flexible-Duct-R6-Silver-Jacket-F6IFD6X300/100396935</t>
  </si>
  <si>
    <t>2.21</t>
  </si>
  <si>
    <t>$55.33 per 25 ft</t>
  </si>
  <si>
    <t>https://www.homedepot.com/p/Master-Flow-5-in-x-25-ft-Insulated-Flexible-Duct-R6-Silver-Jacket-F6IFD5X300/100536641</t>
  </si>
  <si>
    <t>https://www.homedepot.com/p/Master-Flow-4-in-x-25-ft-Insulated-Flexible-Duct-R6-Silver-Jacket-F6IFD4X300/100396934</t>
  </si>
  <si>
    <t>3.2</t>
  </si>
  <si>
    <t>$16 per 5 ft,  (not rectangular as ecoinvent record specifies, but approximately same perimeter)</t>
  </si>
  <si>
    <t>2.563333333</t>
  </si>
  <si>
    <t>$15.38 per 3 ft, but perimeter ~2x that specified in ecoinvent record</t>
  </si>
  <si>
    <t>https://www.homedepot.com/p/Master-Flow-3-25-in-x-10-in-x-3-ft-Half-Section-Rectangular-Stack-Duct-RD3-25X10X36/100139237</t>
  </si>
  <si>
    <t>heat pump - 36,000 btu</t>
  </si>
  <si>
    <t>1843</t>
  </si>
  <si>
    <t>https://www.homedepot.com/p/Pioneer-YH-Series-Universal-Match-36000-BTU-Ducted-Central-Air-Conditioner-Split-Outside-Condenser-Section-Inverter-w-Heat-Pump-YH3036GHFD18R2/324721002</t>
  </si>
  <si>
    <t>natural gas furnace - 88,000 btu</t>
  </si>
  <si>
    <t>1776</t>
  </si>
  <si>
    <t>https://www.homedepot.com/p/ROYALTON-88-000-BTU-80-AFUE-Single-Stage-Upflow-Horizntal-Forced-Air-Natural-Gas-Furnace-with-4-Ton-ECM-Blower-Motor-80G1UH090BE16/307689685</t>
  </si>
  <si>
    <t>natural gas furnace - 110,000 btu</t>
  </si>
  <si>
    <t>3583</t>
  </si>
  <si>
    <t>https://www.homedepot.com/p/ROYALTON-110-000-BTU-96-2-Stage-Variable-Speed-Upflow-and-Horizontal-Gas-Furnace-96G2UH110CV20/313931472</t>
  </si>
  <si>
    <t>natural gas furnace - 66,000 btu</t>
  </si>
  <si>
    <t>2576</t>
  </si>
  <si>
    <t>https://www.homedepot.com/p/ROYALTON-66-000-BTU-96-2-Stage-Variable-Speed-Upflow-and-Horizontal-Gas-Furnace-96G2UH070BV12/313931475</t>
  </si>
  <si>
    <t>natural gas furnace - 44,000 btu</t>
  </si>
  <si>
    <t>1647</t>
  </si>
  <si>
    <t>https://www.homedepot.com/p/ROYALTON-44-000-BTU-80-AFUE-Single-Stage-Upflow-Horizntal-Forced-Air-Natural-Gas-Furnace-with-ECM-Blower-Motor-80G1UH045AE12/307689705</t>
  </si>
  <si>
    <t>electric furnace - 68,242 btu</t>
  </si>
  <si>
    <t>1952</t>
  </si>
  <si>
    <t>https://www.homedepot.com/p/Winchester-68-242-BTU-2-3-5-Ton-Mobile-Home-Electric-Furnace-with-ECM-Blower-Motor-WE30B4D-20/311651038</t>
  </si>
  <si>
    <t>electric furnace - 51,182 btu</t>
  </si>
  <si>
    <t>1727</t>
  </si>
  <si>
    <t>https://www.homedepot.com/p/Winchester-51-182-BTU-2-3-5-Ton-Mobile-Home-Electric-Furnace-with-ECM-Blower-Motor-WE30B4D-15/311655899</t>
  </si>
  <si>
    <t>electric furnace - 40,878 btu</t>
  </si>
  <si>
    <t>1677</t>
  </si>
  <si>
    <t>https://www.homedepot.com/p/Winchester-40-878-BTU-2-3-5-Ton-Mobile-Home-Electric-Furnace-with-EMC-Blower-Motor-WE30B4D-12/311650308</t>
  </si>
  <si>
    <t>electric furnace - 34,121 btu</t>
  </si>
  <si>
    <t>1630</t>
  </si>
  <si>
    <t>https://www.homedepot.com/p/Winchester-34-121-BTU-2-3-5-Ton-Mobile-Home-Electric-Furnace-With-ECM-Blower-Motor-WE30B4D-10/311650282</t>
  </si>
  <si>
    <t>oil furnace - 84,000 - 140,000 btu</t>
  </si>
  <si>
    <t>3724</t>
  </si>
  <si>
    <t>https://hvacdirect.com/thermo-pride-85-84-000-140-000-btu-lowboy-oil-furnace-spirit-vl.html</t>
  </si>
  <si>
    <t>oil furnace - 70,000 - 106,250 btu</t>
  </si>
  <si>
    <t>2885</t>
  </si>
  <si>
    <t>https://hvacdirect.com/thermo-pride-85-70-000-106-250-btu-highboy-oil-furnace-spirit-vhf-abp.html</t>
  </si>
  <si>
    <t>oil furnace - 119,000 - 156,250 btu</t>
  </si>
  <si>
    <t>3087</t>
  </si>
  <si>
    <t>https://hvacdirect.com/thermo-pride-85-119-000-156-250-btu-highboy-oil-furnace-spirit-vhf-8fa119p60b.html</t>
  </si>
  <si>
    <t xml:space="preserve">3/8" OSB </t>
  </si>
  <si>
    <t>0.860625</t>
  </si>
  <si>
    <t>$27.54 per sheet. 32ft2 per sheet.</t>
  </si>
  <si>
    <t>https://www.homedepot.com/p/23-32-in-T-G-OSB-Subfloor-Common-23-32-in-x-4-ft-x-8-ft-Actual-0-703-in-x-47-875-in-x-95-875-in-920924/100054132</t>
  </si>
  <si>
    <t>0.984375</t>
  </si>
  <si>
    <t>$31.5 per sheet. 32ft2 per sheet.</t>
  </si>
  <si>
    <t>https://www.homedepot.com/p/Georgia-Pacific-23-32-in-x-4-ft-x-8-ft-DryGuard-Oriented-Strand-Board-1366248/308986837</t>
  </si>
  <si>
    <t>1.291875</t>
  </si>
  <si>
    <t>$41.34 per sheet. 32ft2 per sheet.</t>
  </si>
  <si>
    <t>https://www.homedepot.com/p/Legacy-LP-Premium-23-32-in-Application-as-4-ft-x-8-ft-Tongue-and-Groove-OSB-Sub-Floor-41499/304947013</t>
  </si>
  <si>
    <t>1.794375</t>
  </si>
  <si>
    <t>$57.42 per sheet. 32ft2 per sheet.</t>
  </si>
  <si>
    <t>https://www.homedepot.com/p/Advantech-23-32-in-x-4-ft-x-8-ft-T-G-OSB-Underlayment-Panel-1012405/202084475</t>
  </si>
  <si>
    <t>3/8" Plywood</t>
  </si>
  <si>
    <t>1.209375</t>
  </si>
  <si>
    <t>$38.7 per sheet. 32ft2 per sheet.</t>
  </si>
  <si>
    <t>https://www.homedepot.com/p/23-32-in-x-4-ft-x-8-ft-RTD-Sheathing-Syp-129323/303564747</t>
  </si>
  <si>
    <t>1.55875</t>
  </si>
  <si>
    <t>$49.88 per sheet. 32ft2 per sheet.</t>
  </si>
  <si>
    <t>https://www.homedepot.com/p/23-32-in-x-4-ft-x-8-ft-Cabinet-Grade-Plywood-Panel-Actual-0-688-in-x-48-in-x-96-in-1077486/302610611</t>
  </si>
  <si>
    <t>1.203125</t>
  </si>
  <si>
    <t>$38.5 per sheet. 32ft2 per sheet.</t>
  </si>
  <si>
    <t>https://www.homedepot.com/p/23-32-in-x-4-ft-x-8-ft-Fir-Sheathing-Plywood-Actual-0-688-in-x-48-in-x-96-in-439614/100034683</t>
  </si>
  <si>
    <t>1.603125</t>
  </si>
  <si>
    <t>$51.3 per sheet. 32ft2 per sheet.</t>
  </si>
  <si>
    <t>https://www.homedepot.com/p/23-32-in-x-4-ft-x-8-ft-Southern-Pine-Tongue-and-Groove-Plywood-Sheathing-605189/100003769</t>
  </si>
  <si>
    <t>1.65625</t>
  </si>
  <si>
    <t>$53 per sheet. 32ft2 per sheet.</t>
  </si>
  <si>
    <t>https://www.homedepot.com/p/23-32in-x-4-ft-x-8-ft-T-G-Dryply-Plywood-Actual-0-703-in-x-48-in-x-96-in-673014/202522977</t>
  </si>
  <si>
    <t>1.674375</t>
  </si>
  <si>
    <t>$53.58 per sheet. 32ft2 per sheet.</t>
  </si>
  <si>
    <t>https://www.homedepot.com/p/23-32-in-x-4-ft-x-8-ft-BC-Sanded-Pine-Plywood-201428/100061386</t>
  </si>
  <si>
    <t>0.417149758</t>
  </si>
  <si>
    <t>$1727 per 4140 sqft. Pack</t>
  </si>
  <si>
    <t>https://www.homedepot.com/p/STEICO-4-140-sq-ft-2-ft-x-3-ft-x-3-mm-Wood-Fiber-Underlayment-Sound-Barrier-for-Laminate-Vinyl-LVT-Hardwood-Floors-341928-C/323338464</t>
  </si>
  <si>
    <t>0.533333333</t>
  </si>
  <si>
    <t>$144 per 270 sqft. Pack</t>
  </si>
  <si>
    <t>https://www.homedepot.com/p/STEICO-270-sq-ft-2-ft-x-3-ft-x-1-8-in-Wood-Fiber-Underlayment-Sound-Barrier-for-Laminate-Vinyl-LVT-Hardwood-Floors-341928-B/323338213</t>
  </si>
  <si>
    <t>0.861342593</t>
  </si>
  <si>
    <t>$1860.5 per 2160 sqft. Pack</t>
  </si>
  <si>
    <t>https://www.homedepot.com/p/STEICO-2-160-sq-ft-2-ft-x-3-ft-x-6-mm-Wood-Fiber-Underlayment-Sound-Barrier-for-Laminate-Vinyl-LVT-Hardwood-Floors-361231-B/323338492</t>
  </si>
  <si>
    <t>6.99</t>
  </si>
  <si>
    <t>https://www.homedepot.com/p/Bruce-Vintage-Farm-Hickory-Antique-Timbers-3-4-in-T-x-2-1-4-in-W-x-Varying-L-Solid-Hardwood-Flooring-20-sqft-case-SVF24AT/300607259</t>
  </si>
  <si>
    <t>5.99</t>
  </si>
  <si>
    <t>https://www.homedepot.com/p/ASPEN-FLOORING-Caucho-Wood-Oakcrest-3-4-in-Thick-x-4-5-in-Wide-x-Varying-Length-Solid-Hardwood-Flooring-21-82-sq-ft-case-A30002/325094469</t>
  </si>
  <si>
    <t>5.29</t>
  </si>
  <si>
    <t>https://www.homedepot.com/p/Bruce-Plano-Natural-Hickory-75-in-Thick-x-5-in-Width-x-Random-Length-Solid-Hardwood-Flooring-23-5-sqft-per-case-SHPL59M10S/307580603</t>
  </si>
  <si>
    <t>4.4</t>
  </si>
  <si>
    <t>https://www.homedepot.com/p/Lifeproof-Blanca-Peak-Oak-0-70-in-x-6-5-in-W-Engineered-Hardwood-Click-Lock-Waterproof-Flooring-21-67-sq-ft-case-VTWHDBLAP6-5X48/314745823</t>
  </si>
  <si>
    <t>6.29</t>
  </si>
  <si>
    <t>https://www.homedepot.com/p/Malibu-Wide-Plank-Nobu-French-Oak-5-8-in-T-x-9-4-in-W-Water-Resistant-Wire-Brushed-Engineered-Hardwood-Flooring-34-10-sq-ft-case-HDLCBE5692EF/326537582</t>
  </si>
  <si>
    <t>https://www.homedepot.com/p/ASPEN-FLOORING-Marigold-White-Oak-9-16-in-T-x-8-7-in-W-Engineered-Hardwood-Flooring-31-3-sqft-case-PHXCF216/314646517</t>
  </si>
  <si>
    <t>7.66</t>
  </si>
  <si>
    <t>https://www.homedepot.com/p/Ivy-Hill-Tile-Fusion-Hex-Gray-Terrazzo-9-13-in-x-10-51-in-Matte-Porcelain-Floor-and-Wall-Tile-8-07-sq-ft-Case-EXT3RD106050/315417167</t>
  </si>
  <si>
    <t>5.49</t>
  </si>
  <si>
    <t>https://www.homedepot.com/p/Roca-Casablanca-Terrazzo-Fun-Wh-8-in-x-8-in-Matte-Ceramic-Floor-and-Wall-Tile-12-7-sq-ft-Case-CAHYD015-88/316822965</t>
  </si>
  <si>
    <t>16.99</t>
  </si>
  <si>
    <t>https://www.homedepot.com/p/Ivy-Hill-Tile-Terra-Italia-Calacatta-23-62-in-x-23-62-in-Honed-Marble-Terrazzo-Floor-and-Wall-Tile-3-87-sq-ft-Each-EXT3RD106972/317977197</t>
  </si>
  <si>
    <t>8.99</t>
  </si>
  <si>
    <t>https://www.homedepot.com/p/Ivy-Hill-Tile-Saloni-Blue-2-95-in-x-11-81-in-Polished-Picket-Ceramic-Wall-Tile-5-91-sq-ft-Case-EXT3RD106377/316103024</t>
  </si>
  <si>
    <t>13.06</t>
  </si>
  <si>
    <t>https://www.homedepot.com/p/Merola-Tile-Kings-Raku-Black-7-7-8-in-x-15-3-4-in-Ceramic-Wall-Tile-10-44-sq-ft-Case-WPERAKBK/315521290</t>
  </si>
  <si>
    <t>1.2</t>
  </si>
  <si>
    <t>https://www.homedepot.com/p/Daltile-Restore-3-in-x-6-in-Ceramic-Bright-White-Subway-Tile-12-5-sq-ft-Case-RE1536MODHD1P4/302575146</t>
  </si>
  <si>
    <t>5.79</t>
  </si>
  <si>
    <t>https://www.homedepot.com/p/MSI-Alaska-Gray-Ledger-Panel-6-in-x-24-in-Natural-Marble-Wall-Tile-6-sq-ft-Case-LPNLMALAGRY624/207041865</t>
  </si>
  <si>
    <t>10.47</t>
  </si>
  <si>
    <t>https://www.homedepot.com/p/Daltile-Restore-Mist-Honed-12-in-x-12-in-Marble-Mosaic-Tile-9-7-sq-ft-Case-ST832HEXCCMS1U/319385205</t>
  </si>
  <si>
    <t>15.87</t>
  </si>
  <si>
    <t>https://www.homedepot.com/p/Daltile-Restore-Mist-Honed-12-in-x-12-in-Marble-Mosaic-Tile-0-97-sq-ft-piece-ST832HEXCCMS1U/305733196</t>
  </si>
  <si>
    <t>4.29</t>
  </si>
  <si>
    <t>https://www.llflooring.com/p/renature-10-5-mm-medina-cork-flooring-11-61-in-wide-x-35-63-in-long-10022299.html</t>
  </si>
  <si>
    <t>https://www.llflooring.com/p/renature-10.5mm-wintergreen-chestnut-click-cork-flooring-7.28-in.-wide-x-48-in.-long-10052623.html</t>
  </si>
  <si>
    <t>https://www.llflooring.com/p/renature-10.5mm-apollo-cork-flooring-11.61-in.-wide-x-35.63-in.-long-10050790.html</t>
  </si>
  <si>
    <t>5.15</t>
  </si>
  <si>
    <t>https://www.greenbuildingsupply.com/All-Products/Marmoleum-Flooring-Shop-by-Collection/Forbo-Marmoleum-Real</t>
  </si>
  <si>
    <t>4.63</t>
  </si>
  <si>
    <t>https://www.greenbuildingsupply.com/All-Products/Forbo-Marmoleum-Composition-Tile-MCT?faux=87674</t>
  </si>
  <si>
    <t>https://www.homedepot.com/p/Marmoleum-Cinch-Loc-Seal-Eternity-9-8-mm-Thick-x-11-81-in-Wide-X-35-43-in-Length-Laminate-Floor-Tile-20-34-sq-ft-Case-933866/301607308</t>
  </si>
  <si>
    <t>3.49</t>
  </si>
  <si>
    <t>https://www.homedepot.com/p/TrafficMaster-Social-Network-III-Tree-Bark-Brown-21-oz-Nylon-Loop-Installed-Carpet-0481D-26-12/205452024</t>
  </si>
  <si>
    <t>3.79</t>
  </si>
  <si>
    <t>https://www.homedepot.com/p/Lifeproof-Aura-Network-Gray-32-7-oz-Nylon-Pattern-Gray-Installed-Carpet-HDF0200590/310452090</t>
  </si>
  <si>
    <t>4.99</t>
  </si>
  <si>
    <t>https://www.homedepot.com/p/Lifeproof-Lightbourne-Pearl-Beige-39-3-oz-Nylon-Loop-Installed-Carpet-HDE8989100/307413623</t>
  </si>
  <si>
    <t>4.44</t>
  </si>
  <si>
    <t>https://www.homedepot.com/p/Natural-Harmony-Bismarck-Natural-Brown-13-2-ft-28-oz-Wool-Berber-Installed-Carpet-316622/206322564</t>
  </si>
  <si>
    <t>6.64</t>
  </si>
  <si>
    <t>https://www.homedepot.com/p/Natural-Harmony-Hampton-Rib-Cobblestone-Beige-13-2-ft-32-oz-Wool-Loop-Installed-Carpet-285768/206265567</t>
  </si>
  <si>
    <t>8.04</t>
  </si>
  <si>
    <t>https://www.homedepot.com/p/Natural-Harmony-Quintessence-Dover-Beige-13-2-ft-55-oz-Wool-Berber-Installed-Carpet-255228/314136205</t>
  </si>
  <si>
    <t>https://www.homedepot.com/p/TrafficMaster-Hartsfield-Skypoint-Beige-12-ft-Wide-x-Cut-to-Length-16-oz-SD-Polyester-Texture-Carpet-H2022-1815-1200/300824496</t>
  </si>
  <si>
    <t>2.64</t>
  </si>
  <si>
    <t>https://www.homedepot.com/p/Home-Decorators-Collection-Gemini-I-Keystone-Gray-38-oz-Polyester-Texture-Installed-Carpet-0714D-32-12/305756460</t>
  </si>
  <si>
    <t>3.69</t>
  </si>
  <si>
    <t>https://www.homedepot.com/p/Home-Decorators-Collection-Soft-Breath-II-Abbey-Gray-60-oz-SD-Polyester-Texture-Installed-Carpet-H0118-780-1200/310486297</t>
  </si>
  <si>
    <t>Home Depot lowest estimate</t>
  </si>
  <si>
    <t>400</t>
  </si>
  <si>
    <t>https://custom.homedepot.com/estimator/kitchen/</t>
  </si>
  <si>
    <t>Home Depot medium estimate</t>
  </si>
  <si>
    <t>4500</t>
  </si>
  <si>
    <t>Home Depot higher estimate</t>
  </si>
  <si>
    <t>10000</t>
  </si>
  <si>
    <t>485</t>
  </si>
  <si>
    <t>9000</t>
  </si>
  <si>
    <t>571</t>
  </si>
  <si>
    <t>2000</t>
  </si>
  <si>
    <t>5000</t>
  </si>
  <si>
    <t>24" vanity</t>
  </si>
  <si>
    <t>158</t>
  </si>
  <si>
    <t>https://www.homedepot.com/p/Hampton-Bay-Courtland-Shaker-Assembled-24-00-in-Sink-Bath-Vanity-Cabinet-Only-in-Polar-White-VSB24-CSW/314971476</t>
  </si>
  <si>
    <t>36" vanity</t>
  </si>
  <si>
    <t>549</t>
  </si>
  <si>
    <t>https://www.homedepot.com/p/Home-Decorators-Collection-Ridge-36-in-W-x-22-in-D-x-34-in-H-Bath-Vanity-Cabinet-without-Top-in-White-RG36-WH/321711932</t>
  </si>
  <si>
    <t>60" vanity</t>
  </si>
  <si>
    <t>811</t>
  </si>
  <si>
    <t>https://www.homedepot.com/p/Home-Decorators-Collection-Naples-60-in-W-x-21-63-in-D-x-34-in-H-Bath-Vanity-Cabinet-without-Top-in-Distressed-Grey-NADGA6022DS/205761236</t>
  </si>
  <si>
    <t>23" wall cabinet</t>
  </si>
  <si>
    <t>https://www.homedepot.com/p/Glacier-Bay-Shaker-Style-23-in-W-Wall-Cabinet-with-Open-Shelf-in-White-5318WWHD/308061818</t>
  </si>
  <si>
    <t>26.5" wall cabinet</t>
  </si>
  <si>
    <t>208</t>
  </si>
  <si>
    <t>https://www.homedepot.com/p/Home-Decorators-Collection-Naples-26-5-in-W-x-8-in-D-x-32-8-in-H-Bathroom-Storage-Wall-Cabinet-in-White-NAWO2633/203985030</t>
  </si>
  <si>
    <t>26" wall cabinet</t>
  </si>
  <si>
    <t>297</t>
  </si>
  <si>
    <t>https://www.homedepot.com/p/Home-Decorators-Collection-Lamport-26-in-W-x-8-in-D-x-32-in-H-Bathroom-Storage-Wall-Cabinet-in-White-LMWW2632/313495640</t>
  </si>
  <si>
    <t>electric water heater - 50 gallon</t>
  </si>
  <si>
    <t>689</t>
  </si>
  <si>
    <t>https://www.homedepot.com/p/Rheem-Gladiator-50-Gal-Tall-12-Year-5500-5500-Watt-Smart-Electric-Water-Heater-with-Leak-Detection-and-Auto-Shutoff-XE50T12CS55U1/309627202</t>
  </si>
  <si>
    <t>519</t>
  </si>
  <si>
    <t>https://www.homedepot.com/p/Rheem-Performance-50-Gal-4500-Watt-Elements-Medium-Electric-Water-Heater-with-6-Year-Tank-Warranty-and-240-Volt-XE50M06ST45U1/326434092</t>
  </si>
  <si>
    <t>electric water heater - 38 gallon</t>
  </si>
  <si>
    <t>529</t>
  </si>
  <si>
    <t>https://www.homedepot.com/p/Rheem-Performance-38-Gal-4500-Watt-Elements-Short-Electric-Water-Heater-with-6-Year-Tank-Warranty-and-240-Volt-XE38S06ST45U1/326590457</t>
  </si>
  <si>
    <t>natural gas water heater - 50 gallon</t>
  </si>
  <si>
    <t>669</t>
  </si>
  <si>
    <t>https://www.homedepot.com/p/Rheem-Performance-50-Gal-Tall-6-Year-38-000-BTU-Natural-Gas-Tank-Water-Heater-XG50T06EC38U1/205811151</t>
  </si>
  <si>
    <t>879</t>
  </si>
  <si>
    <t>https://www.homedepot.com/p/Rheem-Performance-Platinum-50-Gal-Tall-12-Year-40-000-BTU-High-Efficiency-Natural-Gas-Tank-Water-Heater-XG50T12HE40U0/204697785</t>
  </si>
  <si>
    <t>natural gas water heater - 40 gallon</t>
  </si>
  <si>
    <t>719</t>
  </si>
  <si>
    <t>https://www.homedepot.com/p/Rheem-Performance-40-Gal-Tall-6-Year-32-000-BTU-Liquid-Propane-Tank-Water-Heater-XP40T06EC32U1/205810048</t>
  </si>
  <si>
    <t>tankless natural gas water heater - 9.5 gpm</t>
  </si>
  <si>
    <t>1469</t>
  </si>
  <si>
    <t>https://www.homedepot.com/p/Rheem-Performance-Platinum-9-5-GPM-Natural-Gas-High-Efficiency-Indoor-Tankless-Water-Heater-ECOH200DVLN-2/304820618</t>
  </si>
  <si>
    <t>985</t>
  </si>
  <si>
    <t>https://www.homedepot.com/p/Rheem-Performance-Plus-9-5-GPM-Natural-Gas-Outdoor-Tankless-Water-Heater-ECO200XLN3-1/206934797</t>
  </si>
  <si>
    <t>tankless natural gas water heater - 11 gpm</t>
  </si>
  <si>
    <t>1855</t>
  </si>
  <si>
    <t>https://www.homedepot.com/p/Rinnai-Super-High-Efficiency-Plus-11-GPM-Residential-199-000-BTU-Natural-Gas-Interior-Tankless-Water-Heater-RU199iN/306655613</t>
  </si>
  <si>
    <t>tankless electric water heater - 3.5 gpm</t>
  </si>
  <si>
    <t>459</t>
  </si>
  <si>
    <t>https://www.homedepot.com/p/Rheem-Performance-18-kW-Self-Modulating-3-51-GPM-Tankless-Electric-Water-Heater-RETEX-18/300800620</t>
  </si>
  <si>
    <t>tankless electric water heater - 5.3 gpm</t>
  </si>
  <si>
    <t>559</t>
  </si>
  <si>
    <t>https://www.homedepot.com/p/Rheem-Performance-27-kw-Self-Modulating-5-27-GPM-Tankless-Electric-Water-Heater-RETEX-27/300800755</t>
  </si>
  <si>
    <t>tankless electric water heater - 7 gpm</t>
  </si>
  <si>
    <t>619</t>
  </si>
  <si>
    <t>https://www.homedepot.com/p/Rheem-Performance-36-kw-Self-Modulating-7-03-GPM-Tankless-Electric-Water-Heater-RETEX-36/300800822</t>
  </si>
  <si>
    <t>latex interior paint + primer</t>
  </si>
  <si>
    <t>0.076</t>
  </si>
  <si>
    <t>$152 for 5 gallons, 1 gallon can cover 400 ft2</t>
  </si>
  <si>
    <t>https://www.lowes.com/pd/Valspar-Ultra-White-Base-A-Satin-Tintable-Interior-Paint-Actual-Net-Contents-620-fl-oz/1000404619</t>
  </si>
  <si>
    <t>latex exterior paint + primer</t>
  </si>
  <si>
    <t>0.1675</t>
  </si>
  <si>
    <t>$335 for 5 gallons, 1 gallon can cover 400 ft2</t>
  </si>
  <si>
    <t>https://www.lowes.com/pd/HGTV-HOME-by-Sherwin-Williams-Everlast-Satin-Ultra-White-Exterior-Tintable-Paint-5-Gallon/5005916579</t>
  </si>
  <si>
    <t>wood exterior door</t>
  </si>
  <si>
    <t>708</t>
  </si>
  <si>
    <t>https://custom.homedepot.com/p/custom-blinds/Krosswood-Doors-Classic-Douglas-Fir-Exterior-Wood-Door-Collection/315188343</t>
  </si>
  <si>
    <t>855</t>
  </si>
  <si>
    <t>https://custom.homedepot.com/p/custom-blinds/Krosswood-Doors-Craftsman-Douglas-Fir-Exterior-Wood-Door-Collection/314277374</t>
  </si>
  <si>
    <t>1350</t>
  </si>
  <si>
    <t>https://www.homedepot.com/p/Krosswood-Doors-42-in-x-80-in-Rustic-Knotty-Alder-Top-Arch-V-Grooved-Right-Hand-Inswing-Unfinished-Exterior-Wood-Prehung-Front-Door-PHED-KA-002V-36-68-134-RH/307429833</t>
  </si>
  <si>
    <t>fiberglass exterior door</t>
  </si>
  <si>
    <t>597</t>
  </si>
  <si>
    <t>https://custom.homedepot.com/p/custom-storm-doors/Steves-Sons-Legacy-Collection-Customizable-Fiberglass-Prehung-Front-Door-552936/311525091</t>
  </si>
  <si>
    <t>399</t>
  </si>
  <si>
    <t>https://www.homedepot.com/p/Feather-River-Doors-36-in-x-80-in-6-Lite-Clear-Craftsman-Unfinished-Smooth-Right-Hand-Inswing-Fiberglass-Prehung-Front-Door-GK3191/204487447</t>
  </si>
  <si>
    <t>1048</t>
  </si>
  <si>
    <t>https://custom.homedepot.com/p/custom-blinds/Feather-River-Doors-Lighthouse-Collection-Customizable-Fiberglass-Door/318827538</t>
  </si>
  <si>
    <t>steel exterior door</t>
  </si>
  <si>
    <t>265</t>
  </si>
  <si>
    <t>https://www.homedepot.com/p/JELD-WEN-36-in-x-80-in-6-Panel-Primed-Steel-Prehung-Left-Hand-Inswing-Front-Door-w-Brickmould-THDJW166100275/202036442</t>
  </si>
  <si>
    <t>349</t>
  </si>
  <si>
    <t>https://www.homedepot.com/p/JELD-WEN-32-in-x-80-in-9-Lite-Primed-Steel-Prehung-Left-Hand-Inswing-Entry-Door-with-Brickmould-735641/202036412</t>
  </si>
  <si>
    <t>169</t>
  </si>
  <si>
    <t>https://www.homedepot.com/p/Masonite-32-in-x-80-in-Premium-6-Panel-Primed-Steel-Front-Door-Slab-45000/100097293</t>
  </si>
  <si>
    <t>hollow-core interior door</t>
  </si>
  <si>
    <t>https://www.homedepot.com/p/JELD-WEN-30-in-x-80-in-6-Panel-Colonist-Primed-Textured-Molded-Composite-Interior-Door-Slab-THDQC236300003/202036884</t>
  </si>
  <si>
    <t>https://www.homedepot.com/p/JELD-WEN-28-in-x-80-in-6-Panel-Colonist-Primed-Textured-Molded-Composite-Interior-Door-Slab-THDQC236300002/202036883</t>
  </si>
  <si>
    <t>https://www.homedepot.com/p/JELD-WEN-36-in-x-80-in-6-Panel-Colonist-Primed-Textured-Molded-Composite-MDF-Interior-Door-Slab-THDQC236300005/202036886</t>
  </si>
  <si>
    <t>0.366875</t>
  </si>
  <si>
    <t>$11.74 per 32sqft sheet</t>
  </si>
  <si>
    <t>https://www.homedepot.com/p/Gold-Bond-High-Strength-LITE-Gypsum-Board-1-2-in-x-4-ft-x-8-ft-50000103/202809177</t>
  </si>
  <si>
    <t>0.514375</t>
  </si>
  <si>
    <t>$16.46 per 32sqft sheet</t>
  </si>
  <si>
    <t>https://www.homedepot.com/p/Gold-Bond-PURPLE-XP-1-2-in-x-4-ft-x-8-ft-Mold-Resistant-Moisture-Resistant-Drywall-Sheet-50001464/202090534</t>
  </si>
  <si>
    <t>0.3953125</t>
  </si>
  <si>
    <t>$12.65 per 32sqft sheet</t>
  </si>
  <si>
    <t>https://www.homedepot.com/p/Gold-Bond-Kal-Kore-Lite-1-2-in-x-4-ft-x-8-ft-Plaster-Base-Drywall-Sheet-50000840/205912175</t>
  </si>
  <si>
    <t>0.40375</t>
  </si>
  <si>
    <t>$12.92 per 32sqft sheet</t>
  </si>
  <si>
    <t>https://www.homedepot.com/p/USG-Sheetrock-Brand-5-8-in-x-4-ft-x-8-ft-Firecode-X-Drywall-14211011308/100321591</t>
  </si>
  <si>
    <t>https://www.homedepot.com/p/American-Gypsum-5-8-in-x-4-ft-x-8-ft-Regular-Gypsum-Board-419109/325371299</t>
  </si>
  <si>
    <t>14 bags needed for 1000 ft2., 1 bag is $14.42 at Home Depot.</t>
  </si>
  <si>
    <t>21 bags needed for 1000 ft2., 1 bag is $14.42 at Home Depot.</t>
  </si>
  <si>
    <t xml:space="preserve">15 bags needed for 1000 ft2., 36 bags is $899 at Home Depot. </t>
  </si>
  <si>
    <t xml:space="preserve">21 bags needed for 1000 ft2., 36 bags is $899 at Home Depot. </t>
  </si>
  <si>
    <t>0.962556306</t>
  </si>
  <si>
    <t>$1025.7 per 1065.6 sqft. Pallet</t>
  </si>
  <si>
    <t>https://www.homedepot.com/p/Owens-Corning-R-13-Kraft-Faced-Fiberglass-Insulation-Fiberglass-Insulation-Batt-15-in-x-93-in-10-Bags-BF10/205470785</t>
  </si>
  <si>
    <t>0.750611979</t>
  </si>
  <si>
    <t>$1152.94 per 1536 sqft. Pallet</t>
  </si>
  <si>
    <t>https://www.homedepot.com/p/Owens-Corning-R-13-Unfaced-Fiberglass-Insulation-Batt-24-in-x-96-in-8-Bags-M65/202568740</t>
  </si>
  <si>
    <t>0.583767202</t>
  </si>
  <si>
    <t>$1018.09 per 1744 sqft. Pallet</t>
  </si>
  <si>
    <t>https://www.homedepot.com/p/Knauf-Insulation-R-13-EcoBatt-Kraft-Faced-Fiberglass-Insulation-Batt-3-1-2-in-x-15-in-x-93-in-15-Bags-690979/313646769</t>
  </si>
  <si>
    <t>Generic Fiberglass Roll R-13</t>
  </si>
  <si>
    <t>0.46675</t>
  </si>
  <si>
    <t>$18.67 per 40 sqft. roll</t>
  </si>
  <si>
    <t>https://www.homedepot.com/p/Owens-Corning-R-13-Faced-Fiberglass-Insulation-Roll-15-in-x-32-ft-1-Roll-RF10/202585857</t>
  </si>
  <si>
    <t>0.754552083</t>
  </si>
  <si>
    <t>$724.37 per 960 sqft. roll</t>
  </si>
  <si>
    <t>https://www.homedepot.com/p/Owens-Corning-R-13-Kraft-Faced-Fiberglass-Insulation-Roll-15-in-x-384-in-24-Rolls-RF10/314607544</t>
  </si>
  <si>
    <t>0.629923611</t>
  </si>
  <si>
    <t>$907.09 per 1440 sqft. roll</t>
  </si>
  <si>
    <t>https://www.homedepot.com/p/Knauf-Insulation-R-13-EcoRoll-Kraft-Faced-Fiberglass-Insulation-Roll-3-1-2-in-x-15-in-x-32-ft-36-Rolls-690975/313646780</t>
  </si>
  <si>
    <t>0.64625</t>
  </si>
  <si>
    <t>$661.76 per 1024 sqft. Pallet</t>
  </si>
  <si>
    <t>https://www.homedepot.com/p/R-19-EcoBatt-Kraft-Faced-Fiberglass-Insulation-Batt-6-1-4-in-x-24-in-x-48-in-8-Bags-690984/313646741</t>
  </si>
  <si>
    <t>1.082167742</t>
  </si>
  <si>
    <t>$838.68 per 775 sqft. Pallet</t>
  </si>
  <si>
    <t>https://www.homedepot.com/p/Owens-Corning-R-19-Kraft-Faced-Fiberglass-Insulation-Batt-15-in-x-93-in-10-Bags-E61/315132875</t>
  </si>
  <si>
    <t>0.991674376</t>
  </si>
  <si>
    <t>$1072 per 1081 sqft. Pallet</t>
  </si>
  <si>
    <t>https://www.homedepot.com/p/Knauf-Insulation-R-19-EcoBatt-Kraft-Faced-Fiberglass-Insulation-Batt-6-1-4-in-x-23-in-x-94-in-8-Bags-690983/313646740</t>
  </si>
  <si>
    <t>Generic Fiberglass Roll R-19</t>
  </si>
  <si>
    <t>0.969877913</t>
  </si>
  <si>
    <t>$873.86 per 901 sqft. roll</t>
  </si>
  <si>
    <t>https://www.homedepot.com/p/Knauf-Insulation-R-19-EcoRoll-Kraft-Faced-Fiberglass-Insulation-Roll-6-1-4-in-x-23-in-x-39-2-ft-12-Rolls-690976/313646778</t>
  </si>
  <si>
    <t>0.865947787</t>
  </si>
  <si>
    <t>$762.9 per 881 sqft. roll</t>
  </si>
  <si>
    <t>https://www.homedepot.com/p/Knauf-Insulation-R-19-EcoRoll-Kraft-Faced-Fiberglass-Insulation-Roll-6-1-4-in-x-15-in-x-39-16-ft-18-Rolls-690977/313646776</t>
  </si>
  <si>
    <t>0.868055556</t>
  </si>
  <si>
    <t>$42.50 per 48.96 sqft. roll</t>
  </si>
  <si>
    <t>https://www.homedepot.com/p/Owens-Corning-R-19-Faced-Fiberglass-Insulation-Roll-15-in-x-39-2-ft-1-Roll-RF40/202585898</t>
  </si>
  <si>
    <t>1.149234694</t>
  </si>
  <si>
    <t>$45.05 per 39.2 sqft pallet</t>
  </si>
  <si>
    <t>https://www.homedepot.com/p/Owens-Corning-R13-Thermafiber-Fire-and-Sound-Guard-Plus-Mineral-Wool-Insulation-Batt-15-in-x-47-in-1196588/319880476</t>
  </si>
  <si>
    <t>1.235969388</t>
  </si>
  <si>
    <t>$48.45 per 39.2 sqft pallet</t>
  </si>
  <si>
    <t>https://www.homedepot.com/p/Owens-Corning-15-in-x-47-in-R15-Thermafiber-Fire-and-Sound-Guard-Plus-Mineral-Wool-Insulation-Batt-1196590/319880538</t>
  </si>
  <si>
    <t>0.58</t>
  </si>
  <si>
    <t>$25/bag, 43 ft2 per bag at r13</t>
  </si>
  <si>
    <t>0.85</t>
  </si>
  <si>
    <t>$25/bag, 29.5 ft2 per bag at r13</t>
  </si>
  <si>
    <t>MDF Base Moulding</t>
  </si>
  <si>
    <t>2.4225</t>
  </si>
  <si>
    <t>$19.38 per 8ft</t>
  </si>
  <si>
    <t>https://www.homedepot.com/p/Woodgrain-Millwork-Timeless-Craftsman-55E1-5-1-2-in-x-11-16-in-x-96-in-Primed-MDF-Base-Moulding-10026967/302793194</t>
  </si>
  <si>
    <t>Pine wood baseboard molding</t>
  </si>
  <si>
    <t>2.84</t>
  </si>
  <si>
    <t>$2.84 per foot</t>
  </si>
  <si>
    <t>https://www.homedepot.com/p/Alexandria-Moulding-9-16-in-D-x-5-1-4-in-W-Pine-Wood-Baseboard-Molding-0E163-93192C/100008905</t>
  </si>
  <si>
    <t>Vinyl Base Molding</t>
  </si>
  <si>
    <t>1.928333333</t>
  </si>
  <si>
    <t>$23.14 per 12ft</t>
  </si>
  <si>
    <t>https://www.homedepot.com/p/Royal-Mouldings-12-ft-x-3-1-4-in-x-9-16-in-Vinyl-Colonial-Base-Molding-0752712001/100575144</t>
  </si>
  <si>
    <t>10.1 ft3 Refrigerator</t>
  </si>
  <si>
    <t>379</t>
  </si>
  <si>
    <t>https://www.homedepot.com/p/Magic-Chef-10-1-cu-ft-Top-Freezer-Refrigerator-in-White-HMDR1000WE/302245066</t>
  </si>
  <si>
    <t>18.7 ft3 Refrigerator</t>
  </si>
  <si>
    <t>799</t>
  </si>
  <si>
    <t>https://www.homedepot.com/p/Vissani-18-7-cu-ft-Bottom-Freezer-Refrigerator-in-Stainless-Steel-MDBF18SS/316674409</t>
  </si>
  <si>
    <t>17.6 ft3 Refrigerator</t>
  </si>
  <si>
    <t>1198</t>
  </si>
  <si>
    <t>https://www.homedepot.com/p/Frigidaire-31-5-in-17-6-cu-ft-Counter-Depth-French-Door-Refrigerator-brushed-steel-FRFG1723AV/318840093</t>
  </si>
  <si>
    <t>24 in. dishwasher</t>
  </si>
  <si>
    <t>348</t>
  </si>
  <si>
    <t>https://www.homedepot.com/p/Frigidaire-24-In-in-Front-Control-Built-In-Tall-Tub-Dishwasher-in-Stainless-Steel-with-3-Cycles-55-dBA-FFCD2413US/305855016</t>
  </si>
  <si>
    <t>548</t>
  </si>
  <si>
    <t>https://www.homedepot.com/p/LG-24-in-Stainless-Steel-Front-Control-Dishwasher-48-dBA-LDFN454HT/316419422</t>
  </si>
  <si>
    <t>898</t>
  </si>
  <si>
    <t>.7 ft3 microwave</t>
  </si>
  <si>
    <t>https://www.homedepot.com/p/Magic-Chef-0-7-cu-ft-Countertop-Microwave-in-Black-with-Gray-Cavity-HMM770B/305708068</t>
  </si>
  <si>
    <t>1.6 ft3 microwave</t>
  </si>
  <si>
    <t>198</t>
  </si>
  <si>
    <t>https://www.homedepot.com/p/GE-1-6-cu-ft-Over-the-Range-Microwave-in-Stainless-Steel-JVM3160RFSS/204394354</t>
  </si>
  <si>
    <t>2.2 ft3 microwave</t>
  </si>
  <si>
    <t>449</t>
  </si>
  <si>
    <t>https://www.homedepot.com/p/FRIGIDAIRE-GALLERY-24-4375-in-Width-2-2-cu-ft-Stainless-Steel-1100-Watt-Built-In-Microwave-GMBS3068AF/320574931</t>
  </si>
  <si>
    <t>Top load washer</t>
  </si>
  <si>
    <t>478</t>
  </si>
  <si>
    <t>https://www.homedepot.com/p/Hotpoint-3-8-cu-ft-Top-Load-Washer-with-Stainless-Steel-Basket-in-White-HTW240ASKWS/207188935</t>
  </si>
  <si>
    <t>578</t>
  </si>
  <si>
    <t>https://www.homedepot.com/p/Maytag-4-5-cu-ft-Top-Load-Washer-in-White-MVW4505MW/321151188</t>
  </si>
  <si>
    <t>Front load washer</t>
  </si>
  <si>
    <t>748</t>
  </si>
  <si>
    <t>https://www.homedepot.com/p/LG-4-5-cu-ft-Large-Capacity-High-Efficiency-Stackable-Smart-Front-Load-Washer-with-Steam-in-Graphite-Steel-WM3600HVA/312441373</t>
  </si>
  <si>
    <t>628</t>
  </si>
  <si>
    <t>https://www.homedepot.com/p/Samsung-4-5-cu-ft-High-Efficiency-Front-Load-Washer-with-Self-Clean-in-Brushed-Black-WF45T6000AV/314312141</t>
  </si>
  <si>
    <t>Electric dryer</t>
  </si>
  <si>
    <t>598</t>
  </si>
  <si>
    <t>https://www.homedepot.com/p/GE-7-4-cu-ft-Electric-Dryer-with-Sensor-Dry-in-White-GTD58EBSVWS/324668239</t>
  </si>
  <si>
    <t>https://www.homedepot.com/p/Samsung-7-5-cu-ft-Stackable-Vented-Electric-Dryer-with-Sensor-Dry-in-Brushed-Black-DVE45T6000V/314312330</t>
  </si>
  <si>
    <t>Gas dryer</t>
  </si>
  <si>
    <t>798</t>
  </si>
  <si>
    <t>https://www.homedepot.com/p/LG-7-4-Cu-Ft-Vented-Stackable-Gas-Dryer-in-White-with-Sensor-Dry-DLG3401W/312429905</t>
  </si>
  <si>
    <t>https://www.homedepot.com/p/Hotpoint-6-2-cu-ft-Gas-Dryer-in-White-with-Auto-Dry-HTX24GASKWS/207188949</t>
  </si>
  <si>
    <t>Electric Range</t>
  </si>
  <si>
    <t>648</t>
  </si>
  <si>
    <t>https://www.homedepot.com/p/GE-30-in-5-3-cu-ft-Freestanding-Electric-Range-in-Stainless-Steel-JB645RKSS/206942923</t>
  </si>
  <si>
    <t>https://www.homedepot.com/p/GE-30-in-5-3-cu-ft-Freestanding-Electric-Range-in-Stainless-Steel-with-Convection-Air-Fry-Cooking-JB735SPSS/314138205</t>
  </si>
  <si>
    <t>https://www.homedepot.com/p/GE-30-in-6-6-cu-ft-Freestanding-Double-Oven-Electric-Range-in-Stainless-Steel-with-Convection-and-Air-Fry-JBS86SPSS/313240870</t>
  </si>
  <si>
    <t>Gas Range</t>
  </si>
  <si>
    <t>https://www.homedepot.com/p/GE-30-in-5-0-cu-ft-Freestanding-Gas-Range-in-Stainless-Steel-with-Griddle-JGBS66REKSS/206943135</t>
  </si>
  <si>
    <t>https://www.homedepot.com/p/GE-30-in-6-8-cu-ft-Freestanding-Double-Oven-Gas-Range-in-Stainless-Steel-with-Convection-and-Air-Fry-JGBS86SPSS/313246979</t>
  </si>
  <si>
    <t>https://www.homedepot.com/p/GE-30-in-5-0-cu-ft-Gas-Range-with-Self-Cleaning-Convection-Oven-and-Air-Fry-in-Stainless-Steel-JGB735SPSS/314138082</t>
  </si>
  <si>
    <t>Under cabinet range hood</t>
  </si>
  <si>
    <t>229</t>
  </si>
  <si>
    <t>https://www.homedepot.com/p/Vissani-Cenza-30-in-340-CFM-Convertible-Under-Cabinet-Range-Hood-in-Stainless-Steel-with-Electronic-Touch-Controls-QR255S/323245783</t>
  </si>
  <si>
    <t>133</t>
  </si>
  <si>
    <t>https://www.homedepot.com/p/Broan-NuTone-RL6200-Series-30-in-Ductless-Under-Cabinet-Range-Hood-with-Light-in-Stainless-Steel-RL6230SS/300540705</t>
  </si>
  <si>
    <t>281</t>
  </si>
  <si>
    <t>https://www.homedepot.com/p/30-in-900-CFM-Ducted-Under-Cabinet-with-Light-and-Hand-Motion-Speed-Control-Range-Hood-in-Stainless-Steel-HSHC02-30-AR/323472890</t>
  </si>
  <si>
    <t>15 amp duplex outlet</t>
  </si>
  <si>
    <t>2.42</t>
  </si>
  <si>
    <t>https://www.homedepot.com/p/Leviton-Decora-15-Amp-Tamper-Resistant-Duplex-Outlet-White-10-Pack-M22-T5325-WMP/100684055</t>
  </si>
  <si>
    <t>1.89</t>
  </si>
  <si>
    <t>https://www.homedepot.com/p/Leviton-Decora-15-Amp-Residential-Grade-Grounding-Duplex-Outlet-White-10-Pack-M24-05325-WMP/100357041</t>
  </si>
  <si>
    <t>1.22</t>
  </si>
  <si>
    <t>https://www.homedepot.com/p/Leviton-15-Amp-Tamper-Resistant-Duplex-Outlet-White-10-Pack-M22-T5320-WMP/100684043</t>
  </si>
  <si>
    <t>light switch</t>
  </si>
  <si>
    <t>1.7</t>
  </si>
  <si>
    <t>https://www.homedepot.com/p/Leviton-15-Amp-3-Way-Toggle-Switch-White-6-Pack-M22-01453-2WM/100146004</t>
  </si>
  <si>
    <t>0.77</t>
  </si>
  <si>
    <t>https://www.homedepot.com/p/Leviton-15-Amp-Single-Pole-Toggle-Light-Switch-White-R52-01451-02W/100026991</t>
  </si>
  <si>
    <t>1.38</t>
  </si>
  <si>
    <t>https://www.homedepot.com/p/Leviton-15-Amp-Preferred-Switch-White-10-Pack-M52-RS115-2WM/100684036</t>
  </si>
  <si>
    <t>12/2 solid Romex</t>
  </si>
  <si>
    <t>0.43</t>
  </si>
  <si>
    <t>https://www.homedepot.com/p/Southwire-250-ft-12-2-Solid-Romex-SIMpull-CU-NM-B-W-G-Wire-28828269/202019375</t>
  </si>
  <si>
    <t>https://www.homedepot.com/p/Southwire-1000-ft-12-2-Solid-Romex-SIMpull-CU-NM-B-W-G-Wire-28828201/202316226</t>
  </si>
  <si>
    <t>12/2 solid CerroMax</t>
  </si>
  <si>
    <t>0.82</t>
  </si>
  <si>
    <t>https://www.homedepot.com/p/Cerrowire-1000-ft-12-2-Yellow-Solid-CerroMax-SLiPWire-Copper-NM-B-Wire-147-1682K/202304588</t>
  </si>
  <si>
    <t>200 amp, 30-space, 60-circuit</t>
  </si>
  <si>
    <t>https://www.homedepot.com/p/Square-D-Homeline-200-Amp-30-Space-60-Circuit-Indoor-Main-Breaker-Plug-On-Neutral-Load-Center-with-Cover-HOM3060M200PCVP-HOM3060M200PCVP/204836369</t>
  </si>
  <si>
    <t>200 amp, 40-space, 80-circuit</t>
  </si>
  <si>
    <t>298</t>
  </si>
  <si>
    <t>https://www.homedepot.com/p/Square-D-Homeline-200-Amp-40-Space-80-Circuit-Main-Breaker-Qwik-Grip-Plug-On-Neutral-Load-Center-w-Breakers-Cover-Value-Pack-HOM4080M200PQCVP/301278214</t>
  </si>
  <si>
    <t>285</t>
  </si>
  <si>
    <t>https://www.homedepot.com/p/Square-D-Homeline-200-Amp-30-Space-60-Circuit-Outdoor-Main-Breaker-Plug-On-Neutral-Load-Center-Value-Pack-HOM3060M200PRBVP/204836368</t>
  </si>
  <si>
    <t>31.25x60.25 double hung</t>
  </si>
  <si>
    <t>289</t>
  </si>
  <si>
    <t>https://www.homedepot.com/p/American-Craftsman-31-25-in-x-60-25-in-70-Pro-Series-Low-E-Argon-PS-Glass-Double-Hung-White-Vinyl-Replacement-Window-Screen-Incl-3261786NPS/206727612</t>
  </si>
  <si>
    <t>29.375x56.5 double hung</t>
  </si>
  <si>
    <t>579</t>
  </si>
  <si>
    <t>https://www.homedepot.com/p/JELD-WEN-29-375-in-x-56-5-in-W-2500-Series-Primed-Wood-Double-Hung-Window-w-Natural-Interior-and-Low-E-Glass-Z40050/202985808</t>
  </si>
  <si>
    <t>37-5/8x56-7/8 double hung</t>
  </si>
  <si>
    <t>878</t>
  </si>
  <si>
    <t>https://www.homedepot.com/p/Andersen-37-5-8-in-x-56-7-8-in-400-Series-White-Clad-Wood-Tilt-Wash-Double-Hung-Window-with-Low-E-Glass-White-Int-and-Hardware-9142360/206922015</t>
  </si>
  <si>
    <t>11.74</t>
  </si>
  <si>
    <t>16.46</t>
  </si>
  <si>
    <t>12.65</t>
  </si>
  <si>
    <t>12.92</t>
  </si>
  <si>
    <t>0.08</t>
  </si>
  <si>
    <t>432</t>
  </si>
  <si>
    <t>$35 per roll, 432sqft. Per roll.</t>
  </si>
  <si>
    <t>https://www.homedepot.com/p/Tarah-Asphalt-Products-39-37-in-x-432-sq-ft-Roll-Saturated-Felt-Underlayment-15-TARAH-ASTM-4869-TYPE-I/202564192</t>
  </si>
  <si>
    <t>https://www.homedepot.com/p/36-in-x-144-ft-432-sq-ft-Felt-Roof-Underlayment-AP-0042/318297776</t>
  </si>
  <si>
    <t>https://www.homedepot.com/p/GAP-Roofing-15-Roofing-Felt-258830/100047626</t>
  </si>
  <si>
    <t>0.16</t>
  </si>
  <si>
    <t>216</t>
  </si>
  <si>
    <t>$35 per roll, 216sqft. Per roll.</t>
  </si>
  <si>
    <t>https://www.homedepot.com/p/Tamko-216-sq-ft-30-Felt-TFLT30/205156264</t>
  </si>
  <si>
    <t>https://www.homedepot.com/p/GAP-Roofing-30-lb-Roofing-Felt-258881/100048839</t>
  </si>
  <si>
    <t>https://www.homedepot.com/p/Warrior-Roofing-30-216-sq-ft-Felt-Roof-Deck-Protection-D414-0/100086691</t>
  </si>
  <si>
    <t>$106 per roll, 432sqft. Per roll.</t>
  </si>
  <si>
    <t>https://www.homedepot.com/p/GAF-Shingle-Mate-432-sq-ft-Fiberglass-Reinforced-Roofing-Underlayment-Roll-0902000/100082965</t>
  </si>
  <si>
    <t>0.24</t>
  </si>
  <si>
    <t>$103 per roll, 432sqft. Per roll.</t>
  </si>
  <si>
    <t>https://www.lowes.com/pd/GAF-Shingle-Mate-36-in-x-144-ft-400-sq-ft-Felt-Roof-Underlayment/50353104</t>
  </si>
  <si>
    <t>0.06</t>
  </si>
  <si>
    <t>1000</t>
  </si>
  <si>
    <t>$60 per roll, 1000sqft. Per roll.</t>
  </si>
  <si>
    <t>https://www.homedepot.com/p/Everbilt-4-ft-x-250-ft-Synthetic-Roofing-Underlayment-Contractor-Grade-EBSRU04250CON/321946299</t>
  </si>
  <si>
    <t>0.07</t>
  </si>
  <si>
    <t>$70 per roll, 1000sqft. Per roll.</t>
  </si>
  <si>
    <t>https://www.homedepot.com/p/Grip-Rite-48-in-x-250-ft-1000-sq-ft-Synthetic-Roofing-Underlayment-SLG4250LWE/310301708</t>
  </si>
  <si>
    <t>0.10</t>
  </si>
  <si>
    <t>$100 per roll, 1000sqft. Per roll.</t>
  </si>
  <si>
    <t>https://www.homedepot.com/p/GAF-FeltBuster-1000-sq-ft-Synthetic-Roofing-Underlayment-Roll-0973/205035868</t>
  </si>
  <si>
    <t>1.15</t>
  </si>
  <si>
    <t>33.33</t>
  </si>
  <si>
    <t>38.22</t>
  </si>
  <si>
    <t>$38.22 per bundle, 33.33sqft. Per bundle.</t>
  </si>
  <si>
    <t>https://www.homedepot.com/p/GAF-Timberline-Natural-Shadow-Charcoal-Algae-Resistant-Architectural-Shingles-33-33-sq-ft-per-Bundle-21-Pieces-0601180/100658149</t>
  </si>
  <si>
    <t>1.07</t>
  </si>
  <si>
    <t>35.52</t>
  </si>
  <si>
    <t>$35.52 per bundle, 33.33sqft. Per bundle.</t>
  </si>
  <si>
    <t>https://www.homedepot.com/p/GAF-Royal-Sovereign-Charcoal-Algae-Resistant-3-Tab-Roofing-Shingles-33-33-sq-ft-per-Bundle-26-Pieces-0201180/100040028</t>
  </si>
  <si>
    <t>2.24</t>
  </si>
  <si>
    <t>$56 per bundle, 25sqft. Per bundle.</t>
  </si>
  <si>
    <t>https://www.homedepot.com/p/GAF-Seal-A-Ridge-Charcoal-Hip-and-Ridge-Cap-Roofing-Shingles-25-lin-ft-per-Bundle-45-Pieces-0850180/206593176</t>
  </si>
  <si>
    <t>1.21</t>
  </si>
  <si>
    <t>40.47</t>
  </si>
  <si>
    <t>$40.47 per bundle, 33.33sqft. Per bundle.</t>
  </si>
  <si>
    <t>https://www.homedepot.com/p/GAF-Timberline-HDZ-Charcoal-Algae-Resistant-Laminated-High-Definition-Shingles-33-33-sq-ft-per-Bundle-21-Pieces-0489180/309755006</t>
  </si>
  <si>
    <t>8.35</t>
  </si>
  <si>
    <t>835</t>
  </si>
  <si>
    <t>$835 per square, 100sqft.Persquare.</t>
  </si>
  <si>
    <t>https://modernize.com/roof/types/clay</t>
  </si>
  <si>
    <t>11.80</t>
  </si>
  <si>
    <t>1180</t>
  </si>
  <si>
    <t>$1180 per square, 100sqft.Persquare.</t>
  </si>
  <si>
    <t>15.25</t>
  </si>
  <si>
    <t>1525</t>
  </si>
  <si>
    <t>$1525 per square, 100sqft.Persquare.</t>
  </si>
  <si>
    <t>Metal Roofing</t>
  </si>
  <si>
    <t>53.81</t>
  </si>
  <si>
    <t>$53.81 per sheet, 24sqft.Per sheet.</t>
  </si>
  <si>
    <t>https://www.homedepot.com/p/8-ft-SM-Rib-Galvalume-Steel-29-Gauge-Roof-Siding-Panel-in-White-987609/314709078</t>
  </si>
  <si>
    <t>1.80</t>
  </si>
  <si>
    <t>86.49</t>
  </si>
  <si>
    <t>$86.49 per sheet, 48sqft.Per sheet.</t>
  </si>
  <si>
    <t>https://www.homedepot.com/p/16-ft-SM-Rib-Galvalume-Steel-29-Gauge-Roof-Siding-Panel-in-White-987613/314709082</t>
  </si>
  <si>
    <t>2.80</t>
  </si>
  <si>
    <t>100.67</t>
  </si>
  <si>
    <t>$100.67 per sheet, 36sqft.Per sheet.</t>
  </si>
  <si>
    <t>https://www.homedepot.com/p/12-ft-SM-Rib-Galvalume-Steel-29-Gauge-Roof-Siding-Panel-in-White-987611/314709075</t>
  </si>
  <si>
    <t>2.18</t>
  </si>
  <si>
    <t>91.4</t>
  </si>
  <si>
    <t>$91.4 per sheet, 42sqft.Per sheet.</t>
  </si>
  <si>
    <t>https://www.homedepot.com/p/14-ft-SM-Rib-Galvalume-Steel-29-Gauge-Roof-Siding-Panel-in-Slate-987638/314709090</t>
  </si>
  <si>
    <t>https://www.angi.com/articles/how-much-does-brick-veneer-cost.htm</t>
  </si>
  <si>
    <t>$189 and 100ft2 per roll</t>
  </si>
  <si>
    <t>https://www.homedepot.com/p/Spectra-Metals-24-in-x-50-ft-Bright-White-Aluminum-Trim-Coil-280WHITEHD/203250525</t>
  </si>
  <si>
    <t>1.59</t>
  </si>
  <si>
    <t>$159 and 100ft2 per roll</t>
  </si>
  <si>
    <t>https://www.homedepot.com/p/Spectra-Metals-24-in-x-50-ft-Bright-White-Aluminum-Trim-Coil-RTC24W187-W187/205009270</t>
  </si>
  <si>
    <t>2.02</t>
  </si>
  <si>
    <t>$118 and 58.33ft2 per roll</t>
  </si>
  <si>
    <t>https://www.homedepot.com/p/Amerimax-Home-Products-14-in-x-50-ft-Brown-over-White-Aluminum-Trim-Coil-69114/100064069</t>
  </si>
  <si>
    <t>0.896</t>
  </si>
  <si>
    <t>$179.1/carton, 200ft2</t>
  </si>
  <si>
    <t>https://www.homedepot.com/p/Ply-Gem-Transformations-Double-4-in-x-150-in-White-Lap-Vinyl-Siding-PC4004H/301837334</t>
  </si>
  <si>
    <t>5.92</t>
  </si>
  <si>
    <t>$148/case, 25sqft</t>
  </si>
  <si>
    <t>https://www.homedepot.com/p/Novik-Stone-DS-13-13-in-x-41-5-in-Dry-Stack-Stone-in-Flint-25-18-sq-ft-per-Box-Vinyl-Siding-100540010/308658067</t>
  </si>
  <si>
    <t>https://www.homedepot.com/p/Ply-Gem-Transformations-Double-4-in-x-150-in-Khaki-Lap-Vinyl-Siding-PC40N4H/301738301</t>
  </si>
  <si>
    <t>https://www.sidingcost.org/vinyl-siding-cost/</t>
  </si>
  <si>
    <t>4.28</t>
  </si>
  <si>
    <t>$107 per 25sqft bundle</t>
  </si>
  <si>
    <t>https://www.homedepot.com/p/5-in-x-16-in-Eastern-White-Cedar-Kiln-Dried-Wall-Grade-Architectural-Shingles-63903747/313276864</t>
  </si>
  <si>
    <t>3.16</t>
  </si>
  <si>
    <t>$79 per 25sqft bundle</t>
  </si>
  <si>
    <t>https://www.homedepot.com/p/16-in-Natural-Eastern-White-Cedar-Wood-Grade-C-2nd-Clear-Architectural-Shingles-25-sq-ft-per-Bundle-234075/202052446</t>
  </si>
  <si>
    <t>9.72</t>
  </si>
  <si>
    <t>$175 per 18 sqft bundle</t>
  </si>
  <si>
    <t>https://www.homedepot.com/p/Ejoy-106-in-x-6-in-x-0-7-in-Solid-Wood-Wall-Cladding-Siding-Board-in-Unpolished-Natural-Color-Set-of-4-Piece-CladdingPanel-LWC-0000/327023775</t>
  </si>
  <si>
    <t>0.55</t>
  </si>
  <si>
    <t>https://www.angi.com/articles/how-much-does-it-cost-install-stucco-siding.htm</t>
  </si>
  <si>
    <t>0.565</t>
  </si>
  <si>
    <t>4.092546584</t>
  </si>
  <si>
    <t>$131.78 per 32.2sqft case</t>
  </si>
  <si>
    <t>https://www.homedepot.com/p/NovikShake-10-in-x-32-in-HR-Half-Round-Polymer-Siding-in-White-22-Panels-Per-Box-32-2-sq-ft-100030001/320688708</t>
  </si>
  <si>
    <t>3.928571429</t>
  </si>
  <si>
    <t>$126.5 per 32.2sqft case</t>
  </si>
  <si>
    <t>https://www.homedepot.com/p/NovikShake-HR-Half-Round-10-in-x-32-in-Polymer-Siding-in-Coventry-Gray-22-Panels-Per-Box-32-2-sq-ft-100030147/320688690</t>
  </si>
  <si>
    <t>3.821721311</t>
  </si>
  <si>
    <t>$186.5 per 48.8sqft case</t>
  </si>
  <si>
    <t>https://www.homedepot.com/p/NovikShake-14-5-in-x-48-75-in-RS-RoughSawn-Shake-Polymer-Siding-in-Windsor-Blue-12-Panels-Per-Box-48-8-sq-ft-100060127/320688778</t>
  </si>
  <si>
    <t>EIFS Cladding</t>
  </si>
  <si>
    <t>0.86</t>
  </si>
  <si>
    <t>https://www.wconline.com/articles/91301-a-cladding-conundrum-eifs-versus-brick</t>
  </si>
  <si>
    <t>priority</t>
  </si>
  <si>
    <t>plan_id</t>
  </si>
  <si>
    <t>sqft</t>
  </si>
  <si>
    <t>num_floors</t>
  </si>
  <si>
    <t>floor_area1</t>
  </si>
  <si>
    <t>floor_area2</t>
  </si>
  <si>
    <t>ceiling_height1</t>
  </si>
  <si>
    <t>ceiling_height2</t>
  </si>
  <si>
    <t>n_bed1</t>
  </si>
  <si>
    <t>n_bed2</t>
  </si>
  <si>
    <t>n_int_door1</t>
  </si>
  <si>
    <t>n_ext_door1</t>
  </si>
  <si>
    <t>n_int_door2</t>
  </si>
  <si>
    <t>n_ext_door2</t>
  </si>
  <si>
    <t>ext_wall_len1</t>
  </si>
  <si>
    <t>int_wall_len1</t>
  </si>
  <si>
    <t>ext_wall_len2</t>
  </si>
  <si>
    <t>int_wall_len2</t>
  </si>
  <si>
    <t>roof_pitch</t>
  </si>
  <si>
    <t>roof_length</t>
  </si>
  <si>
    <t>5141MM</t>
  </si>
  <si>
    <t>600</t>
  </si>
  <si>
    <t>212</t>
  </si>
  <si>
    <t>51020MM</t>
  </si>
  <si>
    <t>950</t>
  </si>
  <si>
    <t>136</t>
  </si>
  <si>
    <t>272</t>
  </si>
  <si>
    <t>11722HZ</t>
  </si>
  <si>
    <t>850</t>
  </si>
  <si>
    <t>126</t>
  </si>
  <si>
    <t>277</t>
  </si>
  <si>
    <t>5153MM</t>
  </si>
  <si>
    <t>120</t>
  </si>
  <si>
    <t>244</t>
  </si>
  <si>
    <t>11724HZ</t>
  </si>
  <si>
    <t>900</t>
  </si>
  <si>
    <t>150</t>
  </si>
  <si>
    <t>363</t>
  </si>
  <si>
    <t>11725HZ</t>
  </si>
  <si>
    <t>323</t>
  </si>
  <si>
    <t>330</t>
  </si>
  <si>
    <t>5154MM</t>
  </si>
  <si>
    <t>342</t>
  </si>
  <si>
    <t>5155MM</t>
  </si>
  <si>
    <t>1001</t>
  </si>
  <si>
    <t>164</t>
  </si>
  <si>
    <t>408</t>
  </si>
  <si>
    <t>51181MM</t>
  </si>
  <si>
    <t>1233</t>
  </si>
  <si>
    <t>1016</t>
  </si>
  <si>
    <t>217</t>
  </si>
  <si>
    <t>246</t>
  </si>
  <si>
    <t>51011MM</t>
  </si>
  <si>
    <t>1100</t>
  </si>
  <si>
    <t>142</t>
  </si>
  <si>
    <t>11717HZ</t>
  </si>
  <si>
    <t>1200</t>
  </si>
  <si>
    <t>160</t>
  </si>
  <si>
    <t>417</t>
  </si>
  <si>
    <t>11738HZ</t>
  </si>
  <si>
    <t>168</t>
  </si>
  <si>
    <t>442</t>
  </si>
  <si>
    <t>51115MM</t>
  </si>
  <si>
    <t>186</t>
  </si>
  <si>
    <t>409</t>
  </si>
  <si>
    <t>51149MM</t>
  </si>
  <si>
    <t>1216</t>
  </si>
  <si>
    <t>194</t>
  </si>
  <si>
    <t>441</t>
  </si>
  <si>
    <t>51790HZ</t>
  </si>
  <si>
    <t>1232</t>
  </si>
  <si>
    <t>200</t>
  </si>
  <si>
    <t>420</t>
  </si>
  <si>
    <t>5167MM</t>
  </si>
  <si>
    <t>1250</t>
  </si>
  <si>
    <t>460</t>
  </si>
  <si>
    <t>11739HZ</t>
  </si>
  <si>
    <t>5102MM</t>
  </si>
  <si>
    <t>1251</t>
  </si>
  <si>
    <t>11740HZ</t>
  </si>
  <si>
    <t>1300</t>
  </si>
  <si>
    <t>11757HZ</t>
  </si>
  <si>
    <t>51129MM</t>
  </si>
  <si>
    <t>1310</t>
  </si>
  <si>
    <t>11718HZ</t>
  </si>
  <si>
    <t>51113MM</t>
  </si>
  <si>
    <t>1354</t>
  </si>
  <si>
    <t>11741HZ</t>
  </si>
  <si>
    <t>1375</t>
  </si>
  <si>
    <t>51731HZ</t>
  </si>
  <si>
    <t>1381</t>
  </si>
  <si>
    <t>51811HZ</t>
  </si>
  <si>
    <t>1398</t>
  </si>
  <si>
    <t>5104MM</t>
  </si>
  <si>
    <t>1400</t>
  </si>
  <si>
    <t>11701HZ</t>
  </si>
  <si>
    <t>11736HZ</t>
  </si>
  <si>
    <t>industry</t>
  </si>
  <si>
    <t>kg_co2</t>
  </si>
  <si>
    <t>Polystyrene foam products</t>
  </si>
  <si>
    <t>Urethane and other foam products</t>
  </si>
  <si>
    <t>Mineral Wool Manufacturing</t>
  </si>
  <si>
    <t>All other converted paper product manufacturing</t>
  </si>
  <si>
    <t>Steel product manufacturing from purchased steel</t>
  </si>
  <si>
    <t>Aluminum product manufacturing from purchased aluminum</t>
  </si>
  <si>
    <t>33131B</t>
  </si>
  <si>
    <t>Air conditioning, refrigeration, and warm air heating equipment manufacturing</t>
  </si>
  <si>
    <t>Veneer, plywood, and engineered wood product manufacturing</t>
  </si>
  <si>
    <t>Wooden windows, door, and flooring</t>
  </si>
  <si>
    <t>Clay and ceramic products</t>
  </si>
  <si>
    <t>Cut stone and stone products</t>
  </si>
  <si>
    <t>Other plastics product manufacturing</t>
  </si>
  <si>
    <t>Carpet and rug mills</t>
  </si>
  <si>
    <t>Wood kitchen cabinet and countertop manufacturing</t>
  </si>
  <si>
    <t>Heating equipment other than warm air furnaces</t>
  </si>
  <si>
    <t>Paint and coating manufacturing</t>
  </si>
  <si>
    <t>Metal windows, doors, and architectural products</t>
  </si>
  <si>
    <t>Lime and gypsum products</t>
  </si>
  <si>
    <t>Household refrigerator and home freezer manufacturing</t>
  </si>
  <si>
    <t>Household laundry equipment manufacturing</t>
  </si>
  <si>
    <t>Household cooking appliance manufacturing</t>
  </si>
  <si>
    <t>Other major household appliance manufacturing</t>
  </si>
  <si>
    <t>Communication and energy wire and cable manufacturing</t>
  </si>
  <si>
    <t>Wiring device manufacturing</t>
  </si>
  <si>
    <t>Finished and coated fabric</t>
  </si>
  <si>
    <t>Other nonmetallic mineral products</t>
  </si>
  <si>
    <t>Plywood and veneer</t>
  </si>
  <si>
    <t>Ornamental and architectural metal products manufacturing</t>
  </si>
  <si>
    <t>Other wood product manufacturing</t>
  </si>
  <si>
    <t>3219A0</t>
  </si>
  <si>
    <t>Glass and Glass Product Manufacturing</t>
  </si>
  <si>
    <t>Synthetic rubber and artificial and synthetic fibers and filaments manufacturing</t>
  </si>
  <si>
    <t>3252A0</t>
  </si>
  <si>
    <t>Greenhouse Gases</t>
  </si>
  <si>
    <t>Acidification Potential</t>
  </si>
  <si>
    <t>Eutrophication Potential</t>
  </si>
  <si>
    <t>Freshwater Ecotoxicity Potential</t>
  </si>
  <si>
    <t>Human Health - Cancer</t>
  </si>
  <si>
    <t>Human Health - Noncancer</t>
  </si>
  <si>
    <t>Human Health Toxicity</t>
  </si>
  <si>
    <t>Human Health - Respiratory Effects</t>
  </si>
  <si>
    <t>Ozone Depletion</t>
  </si>
  <si>
    <t>Smog Formation Potential</t>
  </si>
  <si>
    <t>322299/US</t>
  </si>
  <si>
    <t>327993/US</t>
  </si>
  <si>
    <t>326140/US</t>
  </si>
  <si>
    <t>326150/US</t>
  </si>
  <si>
    <t>33131B/US</t>
  </si>
  <si>
    <t>331200/US</t>
  </si>
  <si>
    <t>333415/US</t>
  </si>
  <si>
    <t>3/8" OSB</t>
  </si>
  <si>
    <t>321200/US</t>
  </si>
  <si>
    <t>3219A0/US</t>
  </si>
  <si>
    <t>321910/US</t>
  </si>
  <si>
    <t>327991/US</t>
  </si>
  <si>
    <t>327100/US</t>
  </si>
  <si>
    <t>Forbo Marmoleum - 2.5 mm</t>
  </si>
  <si>
    <t>326190/US</t>
  </si>
  <si>
    <t>Forbo Marmoleum - 2.0 mm</t>
  </si>
  <si>
    <t>314110/US</t>
  </si>
  <si>
    <t>337110/US</t>
  </si>
  <si>
    <t>333414/US</t>
  </si>
  <si>
    <t>325510/US</t>
  </si>
  <si>
    <t>327200/US</t>
  </si>
  <si>
    <t>332320/US</t>
  </si>
  <si>
    <t>327400/US</t>
  </si>
  <si>
    <t>335222/US</t>
  </si>
  <si>
    <t>335228/US</t>
  </si>
  <si>
    <t>335221/US</t>
  </si>
  <si>
    <t>335224/US</t>
  </si>
  <si>
    <t>335930/US</t>
  </si>
  <si>
    <t>335920/US</t>
  </si>
  <si>
    <t>313300/US</t>
  </si>
  <si>
    <t>3252A0/US</t>
  </si>
  <si>
    <t>324122/US</t>
  </si>
  <si>
    <t>Average Insulated Vinyl Siding</t>
  </si>
  <si>
    <t>327999/US</t>
  </si>
  <si>
    <t>11723HZ</t>
  </si>
  <si>
    <t>51786HZ</t>
  </si>
  <si>
    <t>51018MM</t>
  </si>
  <si>
    <t>51789HZ</t>
  </si>
  <si>
    <t>51826HZ</t>
  </si>
  <si>
    <t>51747HZ</t>
  </si>
  <si>
    <t>51772HZ</t>
  </si>
  <si>
    <t>51761HZ</t>
  </si>
  <si>
    <t>51707HZ</t>
  </si>
  <si>
    <t>51762HZ</t>
  </si>
  <si>
    <t>51748HZ</t>
  </si>
  <si>
    <t>51053MM</t>
  </si>
  <si>
    <t>51799HZ</t>
  </si>
  <si>
    <t>51755HZ</t>
  </si>
  <si>
    <t>51713HZ</t>
  </si>
  <si>
    <t>51715HZ</t>
  </si>
  <si>
    <t>11775HZ</t>
  </si>
  <si>
    <t>51796HZ</t>
  </si>
  <si>
    <t>51758HZ</t>
  </si>
  <si>
    <t>51055MM</t>
  </si>
  <si>
    <t>51766HZ</t>
  </si>
  <si>
    <t>labor_unit_cost</t>
  </si>
  <si>
    <t>Would tiles have to be replaced, or just repaired?</t>
  </si>
  <si>
    <t>https://www.homedepot.com/p/Master-Flow-4-in-x-5-ft-Round-Metal-Duct-Pipe-CP4X60/100196725</t>
  </si>
  <si>
    <t>wiring labor included with outlets/switches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</si>
</sst>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000"/>
  </numFmts>
  <fonts count="3" x14ac:knownFonts="1">
    <font>
      <sz val="12"/>
      <color theme="1"/>
      <name val="Calibri"/>
      <family val="2"/>
      <scheme val="minor"/>
    </font>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3">
    <xf numFmtId="0" fontId="0" fillId="0" borderId="0" xfId="0"/>
    <xf numFmtId="164" fontId="0" fillId="0" borderId="0" xfId="0" applyNumberFormat="1"/>
    <xf numFmtId="43" fontId="0" fillId="0" borderId="0" xfId="1" applyFont="1"/>
    <xf numFmtId="2" fontId="0" fillId="0" borderId="0" xfId="1" applyNumberFormat="1" applyFont="1"/>
    <xf numFmtId="11" fontId="0" fillId="0" borderId="0" xfId="0" applyNumberFormat="1"/>
    <xf numFmtId="0" fontId="0" fillId="0" borderId="0" xfId="1" applyNumberFormat="1" applyFont="1"/>
    <xf numFmtId="43" fontId="0" fillId="0" borderId="0" xfId="0" applyNumberFormat="1"/>
    <xf numFmtId="0" fontId="0" fillId="0" borderId="0" xfId="0" applyAlignment="1">
      <alignment wrapText="1"/>
    </xf>
    <xf numFmtId="2" fontId="0" fillId="0" borderId="0" xfId="0" applyNumberFormat="1" applyAlignment="1">
      <alignment horizontal="left"/>
    </xf>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2" fillId="0" borderId="0" xfId="2"/>
  </cellXfs>
  <cellStyles count="3">
    <cellStyle name="Comma" xfId="1" builtinId="3"/>
    <cellStyle name="Hyperlink" xfId="2"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ebastian Rowan" id="{FDADAFCE-F5F5-4858-947E-9FBE71B9E044}" userId="S::sbs44@usnh.edu::4d2aa8e2-bbe4-4104-a2bf-4e25d49e60ba" providerId="AD"/>
  <person displayName="Nikhila Lampman" id="{E6305E55-88E9-4B72-A077-477FC6A892E0}" userId="S::nbl1010@usnh.edu::3e150e80-ff67-4b12-8bfd-a0122e8501d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Y1" dT="2023-12-05T20:14:17.03" personId="{E6305E55-88E9-4B72-A077-477FC6A892E0}" id="{6C595800-68F6-4998-A18C-2AAC3E1117DD}">
    <text>Anything that has NA here didn’t have a ridge height on the plan</text>
  </threadedComment>
  <threadedComment ref="X39" dT="2023-12-02T19:55:01.91" personId="{E6305E55-88E9-4B72-A077-477FC6A892E0}" id="{2B7264F4-9A06-4E4F-84D1-4B4133680FFD}">
    <text>This one has a lot of ridges</text>
  </threadedComment>
  <threadedComment ref="X39" dT="2023-12-04T20:21:45.42" personId="{FDADAFCE-F5F5-4858-947E-9FBE71B9E044}" id="{179316FF-C59C-468B-93AE-6896AA417129}" parentId="{2B7264F4-9A06-4E4F-84D1-4B4133680FFD}">
    <text>Yeah, this style of roof is difficult, and I will have to note this as a limitation of this method. In this case I'll just assume the roof length equals the structure length, but I am not sure this would apply to other complicated roofs, so if you run into others like this please continue to note them.
Thanks!</text>
  </threadedComment>
  <threadedComment ref="S40" dT="2023-12-05T01:13:38.66" personId="{E6305E55-88E9-4B72-A077-477FC6A892E0}" id="{3A856133-6A93-4F62-9789-F5F7EE8E13CA}">
    <text>4 feet of brick wall, not sure if I should add that in here</text>
  </threadedComment>
  <threadedComment ref="A45" dT="2023-12-05T19:02:37.83" personId="{E6305E55-88E9-4B72-A077-477FC6A892E0}" id="{06ABC172-D1E1-441E-8386-99B2BEB354D2}">
    <text>These two plans were almost identical, they just had different exterior features which increased the size of the second floor.</text>
  </threadedComment>
</ThreadedComment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hyperlink" Target="https://www.homedepot.com/p/Master-Flow-3-25-in-x-10-in-x-3-ft-Half-Section-Rectangular-Stack-Duct-RD3-25X10X36/100139237" TargetMode="External"/><Relationship Id="rId1" Type="http://schemas.openxmlformats.org/officeDocument/2006/relationships/hyperlink" Target="https://www.homedepot.com/p/Master-Flow-4-in-x-5-ft-Round-Metal-Duct-Pipe-CP4X60/1001967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3"/>
  <sheetViews>
    <sheetView workbookViewId="0"/>
  </sheetViews>
  <sheetFormatPr defaultColWidth="8.875" defaultRowHeight="15.7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t="s">
        <v>26</v>
      </c>
      <c r="D2" t="s">
        <v>27</v>
      </c>
      <c r="E2" t="s">
        <v>28</v>
      </c>
      <c r="F2" t="s">
        <v>29</v>
      </c>
      <c r="G2" t="s">
        <v>29</v>
      </c>
      <c r="I2" t="s">
        <v>30</v>
      </c>
      <c r="J2" t="s">
        <v>31</v>
      </c>
      <c r="K2" t="s">
        <v>32</v>
      </c>
      <c r="L2" t="s">
        <v>33</v>
      </c>
      <c r="M2" t="s">
        <v>33</v>
      </c>
      <c r="O2" t="s">
        <v>34</v>
      </c>
      <c r="P2" t="s">
        <v>34</v>
      </c>
      <c r="Q2" t="s">
        <v>34</v>
      </c>
      <c r="R2" t="s">
        <v>34</v>
      </c>
      <c r="S2" t="s">
        <v>35</v>
      </c>
    </row>
    <row r="3" spans="1:24" x14ac:dyDescent="0.25">
      <c r="A3" t="s">
        <v>36</v>
      </c>
      <c r="B3" t="s">
        <v>37</v>
      </c>
      <c r="D3" t="s">
        <v>27</v>
      </c>
      <c r="E3" t="s">
        <v>38</v>
      </c>
      <c r="F3" t="s">
        <v>39</v>
      </c>
      <c r="G3" t="s">
        <v>40</v>
      </c>
      <c r="I3" t="s">
        <v>30</v>
      </c>
      <c r="J3" t="s">
        <v>31</v>
      </c>
      <c r="K3" t="s">
        <v>41</v>
      </c>
      <c r="L3" t="s">
        <v>42</v>
      </c>
      <c r="M3" t="s">
        <v>41</v>
      </c>
      <c r="O3" t="s">
        <v>35</v>
      </c>
      <c r="P3" t="s">
        <v>34</v>
      </c>
      <c r="Q3" t="s">
        <v>34</v>
      </c>
      <c r="R3" t="s">
        <v>35</v>
      </c>
      <c r="S3" t="s">
        <v>35</v>
      </c>
    </row>
    <row r="4" spans="1:24" x14ac:dyDescent="0.25">
      <c r="A4" t="s">
        <v>43</v>
      </c>
      <c r="B4" t="s">
        <v>44</v>
      </c>
      <c r="D4" t="s">
        <v>27</v>
      </c>
      <c r="E4" t="s">
        <v>38</v>
      </c>
      <c r="F4" t="s">
        <v>45</v>
      </c>
      <c r="G4" t="s">
        <v>46</v>
      </c>
      <c r="I4" t="s">
        <v>30</v>
      </c>
      <c r="J4" t="s">
        <v>31</v>
      </c>
      <c r="K4" t="s">
        <v>41</v>
      </c>
      <c r="L4" t="s">
        <v>42</v>
      </c>
      <c r="M4" t="s">
        <v>41</v>
      </c>
      <c r="O4" t="s">
        <v>35</v>
      </c>
      <c r="P4" t="s">
        <v>35</v>
      </c>
      <c r="Q4" t="s">
        <v>35</v>
      </c>
      <c r="R4" t="s">
        <v>35</v>
      </c>
      <c r="S4" t="s">
        <v>34</v>
      </c>
    </row>
    <row r="5" spans="1:24" x14ac:dyDescent="0.25">
      <c r="A5" t="s">
        <v>47</v>
      </c>
      <c r="B5" t="s">
        <v>48</v>
      </c>
      <c r="D5" t="s">
        <v>27</v>
      </c>
      <c r="E5" t="s">
        <v>49</v>
      </c>
      <c r="F5" t="s">
        <v>50</v>
      </c>
      <c r="G5" t="s">
        <v>24</v>
      </c>
      <c r="I5" t="s">
        <v>51</v>
      </c>
      <c r="J5" t="s">
        <v>31</v>
      </c>
      <c r="K5" t="s">
        <v>52</v>
      </c>
      <c r="L5" t="s">
        <v>24</v>
      </c>
      <c r="M5" t="s">
        <v>53</v>
      </c>
      <c r="O5" t="s">
        <v>34</v>
      </c>
      <c r="P5" t="s">
        <v>34</v>
      </c>
      <c r="Q5" t="s">
        <v>34</v>
      </c>
      <c r="R5" t="s">
        <v>34</v>
      </c>
      <c r="S5" t="s">
        <v>34</v>
      </c>
    </row>
    <row r="6" spans="1:24" x14ac:dyDescent="0.25">
      <c r="A6" t="s">
        <v>54</v>
      </c>
      <c r="B6" t="s">
        <v>55</v>
      </c>
      <c r="D6" t="s">
        <v>27</v>
      </c>
      <c r="E6" t="s">
        <v>56</v>
      </c>
      <c r="F6" t="s">
        <v>39</v>
      </c>
      <c r="G6" t="s">
        <v>40</v>
      </c>
      <c r="I6" t="s">
        <v>30</v>
      </c>
      <c r="J6" t="s">
        <v>31</v>
      </c>
      <c r="K6" t="s">
        <v>53</v>
      </c>
      <c r="L6" t="s">
        <v>57</v>
      </c>
      <c r="M6" t="s">
        <v>53</v>
      </c>
      <c r="O6" t="s">
        <v>34</v>
      </c>
      <c r="P6" t="s">
        <v>34</v>
      </c>
      <c r="Q6" t="s">
        <v>34</v>
      </c>
      <c r="R6" t="s">
        <v>34</v>
      </c>
      <c r="S6" t="s">
        <v>34</v>
      </c>
    </row>
    <row r="7" spans="1:24" x14ac:dyDescent="0.25">
      <c r="A7" t="s">
        <v>58</v>
      </c>
      <c r="B7" t="s">
        <v>59</v>
      </c>
      <c r="D7" t="s">
        <v>27</v>
      </c>
      <c r="E7" t="s">
        <v>56</v>
      </c>
      <c r="I7" t="s">
        <v>30</v>
      </c>
      <c r="J7" t="s">
        <v>31</v>
      </c>
      <c r="K7" t="s">
        <v>53</v>
      </c>
      <c r="L7" t="s">
        <v>57</v>
      </c>
      <c r="M7" t="s">
        <v>53</v>
      </c>
      <c r="O7" t="s">
        <v>34</v>
      </c>
      <c r="P7" t="s">
        <v>34</v>
      </c>
      <c r="Q7" t="s">
        <v>34</v>
      </c>
      <c r="R7" t="s">
        <v>34</v>
      </c>
      <c r="S7" t="s">
        <v>34</v>
      </c>
    </row>
    <row r="8" spans="1:24" x14ac:dyDescent="0.25">
      <c r="A8" t="s">
        <v>60</v>
      </c>
      <c r="B8" t="s">
        <v>61</v>
      </c>
      <c r="D8" t="s">
        <v>27</v>
      </c>
      <c r="E8" t="s">
        <v>56</v>
      </c>
      <c r="F8" t="s">
        <v>62</v>
      </c>
      <c r="I8" t="s">
        <v>30</v>
      </c>
      <c r="J8" t="s">
        <v>31</v>
      </c>
      <c r="K8" t="s">
        <v>53</v>
      </c>
      <c r="L8" t="s">
        <v>57</v>
      </c>
      <c r="M8" t="s">
        <v>53</v>
      </c>
      <c r="O8" t="s">
        <v>34</v>
      </c>
      <c r="P8" t="s">
        <v>34</v>
      </c>
      <c r="Q8" t="s">
        <v>34</v>
      </c>
      <c r="R8" t="s">
        <v>34</v>
      </c>
      <c r="S8" t="s">
        <v>34</v>
      </c>
    </row>
    <row r="9" spans="1:24" x14ac:dyDescent="0.25">
      <c r="A9" t="s">
        <v>63</v>
      </c>
      <c r="B9" t="s">
        <v>64</v>
      </c>
      <c r="D9" t="s">
        <v>27</v>
      </c>
      <c r="E9" t="s">
        <v>56</v>
      </c>
      <c r="F9" t="s">
        <v>65</v>
      </c>
      <c r="I9" t="s">
        <v>30</v>
      </c>
      <c r="J9" t="s">
        <v>31</v>
      </c>
      <c r="K9" t="s">
        <v>53</v>
      </c>
      <c r="L9" t="s">
        <v>57</v>
      </c>
      <c r="M9" t="s">
        <v>53</v>
      </c>
      <c r="O9" t="s">
        <v>34</v>
      </c>
      <c r="P9" t="s">
        <v>34</v>
      </c>
      <c r="Q9" t="s">
        <v>34</v>
      </c>
      <c r="R9" t="s">
        <v>34</v>
      </c>
      <c r="S9" t="s">
        <v>34</v>
      </c>
    </row>
    <row r="10" spans="1:24" x14ac:dyDescent="0.25">
      <c r="A10" t="s">
        <v>66</v>
      </c>
      <c r="B10" t="s">
        <v>67</v>
      </c>
      <c r="D10" t="s">
        <v>27</v>
      </c>
      <c r="E10" t="s">
        <v>56</v>
      </c>
      <c r="F10" t="s">
        <v>68</v>
      </c>
      <c r="I10" t="s">
        <v>30</v>
      </c>
      <c r="J10" t="s">
        <v>31</v>
      </c>
      <c r="K10" t="s">
        <v>53</v>
      </c>
      <c r="L10" t="s">
        <v>57</v>
      </c>
      <c r="M10" t="s">
        <v>53</v>
      </c>
      <c r="O10" t="s">
        <v>34</v>
      </c>
      <c r="P10" t="s">
        <v>34</v>
      </c>
      <c r="Q10" t="s">
        <v>34</v>
      </c>
      <c r="R10" t="s">
        <v>34</v>
      </c>
      <c r="S10" t="s">
        <v>34</v>
      </c>
    </row>
    <row r="11" spans="1:24" x14ac:dyDescent="0.25">
      <c r="A11" t="s">
        <v>69</v>
      </c>
      <c r="B11" t="s">
        <v>70</v>
      </c>
      <c r="D11" t="s">
        <v>27</v>
      </c>
      <c r="E11" t="s">
        <v>56</v>
      </c>
      <c r="F11" t="s">
        <v>68</v>
      </c>
      <c r="I11" t="s">
        <v>30</v>
      </c>
      <c r="J11" t="s">
        <v>31</v>
      </c>
      <c r="K11" t="s">
        <v>53</v>
      </c>
      <c r="L11" t="s">
        <v>57</v>
      </c>
      <c r="M11" t="s">
        <v>53</v>
      </c>
      <c r="O11" t="s">
        <v>34</v>
      </c>
      <c r="P11" t="s">
        <v>34</v>
      </c>
      <c r="Q11" t="s">
        <v>34</v>
      </c>
      <c r="R11" t="s">
        <v>34</v>
      </c>
      <c r="S11" t="s">
        <v>34</v>
      </c>
    </row>
    <row r="12" spans="1:24" x14ac:dyDescent="0.25">
      <c r="A12" t="s">
        <v>71</v>
      </c>
      <c r="B12" t="s">
        <v>72</v>
      </c>
      <c r="D12" t="s">
        <v>27</v>
      </c>
      <c r="E12" t="s">
        <v>73</v>
      </c>
      <c r="F12" t="s">
        <v>31</v>
      </c>
      <c r="G12" t="s">
        <v>24</v>
      </c>
      <c r="I12" t="s">
        <v>51</v>
      </c>
      <c r="J12" t="s">
        <v>31</v>
      </c>
      <c r="K12" t="s">
        <v>53</v>
      </c>
      <c r="L12" t="s">
        <v>24</v>
      </c>
      <c r="M12" t="s">
        <v>53</v>
      </c>
      <c r="O12" t="s">
        <v>34</v>
      </c>
      <c r="P12" t="s">
        <v>34</v>
      </c>
      <c r="Q12" t="s">
        <v>34</v>
      </c>
      <c r="R12" t="s">
        <v>34</v>
      </c>
      <c r="S12" t="s">
        <v>34</v>
      </c>
    </row>
    <row r="13" spans="1:24" x14ac:dyDescent="0.25">
      <c r="A13" t="s">
        <v>74</v>
      </c>
      <c r="B13" t="s">
        <v>75</v>
      </c>
      <c r="D13" t="s">
        <v>27</v>
      </c>
      <c r="E13" t="s">
        <v>73</v>
      </c>
      <c r="F13" t="s">
        <v>31</v>
      </c>
      <c r="G13" t="s">
        <v>24</v>
      </c>
      <c r="I13" t="s">
        <v>51</v>
      </c>
      <c r="J13" t="s">
        <v>31</v>
      </c>
      <c r="K13" t="s">
        <v>76</v>
      </c>
      <c r="L13" t="s">
        <v>77</v>
      </c>
      <c r="M13" t="s">
        <v>76</v>
      </c>
      <c r="O13" t="s">
        <v>34</v>
      </c>
      <c r="P13" t="s">
        <v>34</v>
      </c>
      <c r="Q13" t="s">
        <v>34</v>
      </c>
      <c r="R13" t="s">
        <v>34</v>
      </c>
      <c r="S13" t="s">
        <v>34</v>
      </c>
    </row>
    <row r="14" spans="1:24" x14ac:dyDescent="0.25">
      <c r="A14" t="s">
        <v>78</v>
      </c>
      <c r="B14" t="s">
        <v>79</v>
      </c>
      <c r="D14" t="s">
        <v>27</v>
      </c>
      <c r="E14" t="s">
        <v>73</v>
      </c>
      <c r="F14" t="s">
        <v>31</v>
      </c>
      <c r="G14" t="s">
        <v>24</v>
      </c>
      <c r="I14" t="s">
        <v>51</v>
      </c>
      <c r="J14" t="s">
        <v>31</v>
      </c>
      <c r="K14" t="s">
        <v>53</v>
      </c>
      <c r="L14" t="s">
        <v>24</v>
      </c>
      <c r="M14" t="s">
        <v>53</v>
      </c>
      <c r="O14" t="s">
        <v>34</v>
      </c>
      <c r="P14" t="s">
        <v>34</v>
      </c>
      <c r="Q14" t="s">
        <v>34</v>
      </c>
      <c r="R14" t="s">
        <v>34</v>
      </c>
      <c r="S14" t="s">
        <v>34</v>
      </c>
    </row>
    <row r="15" spans="1:24" x14ac:dyDescent="0.25">
      <c r="A15" t="s">
        <v>80</v>
      </c>
      <c r="B15" t="s">
        <v>81</v>
      </c>
      <c r="D15" t="s">
        <v>27</v>
      </c>
      <c r="E15" t="s">
        <v>82</v>
      </c>
      <c r="F15" t="s">
        <v>31</v>
      </c>
      <c r="G15" t="s">
        <v>24</v>
      </c>
      <c r="I15" t="s">
        <v>83</v>
      </c>
      <c r="J15" t="s">
        <v>31</v>
      </c>
      <c r="K15" t="s">
        <v>53</v>
      </c>
      <c r="L15" t="s">
        <v>24</v>
      </c>
      <c r="M15" t="s">
        <v>53</v>
      </c>
      <c r="N15" t="s">
        <v>84</v>
      </c>
      <c r="O15" t="s">
        <v>34</v>
      </c>
      <c r="P15" t="s">
        <v>34</v>
      </c>
      <c r="Q15" t="s">
        <v>34</v>
      </c>
      <c r="R15" t="s">
        <v>34</v>
      </c>
      <c r="S15" t="s">
        <v>34</v>
      </c>
    </row>
    <row r="16" spans="1:24" x14ac:dyDescent="0.25">
      <c r="A16" t="s">
        <v>85</v>
      </c>
      <c r="B16" t="s">
        <v>86</v>
      </c>
      <c r="D16" t="s">
        <v>27</v>
      </c>
      <c r="E16" t="s">
        <v>28</v>
      </c>
      <c r="F16" t="s">
        <v>29</v>
      </c>
      <c r="G16" t="s">
        <v>29</v>
      </c>
      <c r="I16" t="s">
        <v>30</v>
      </c>
      <c r="J16" t="s">
        <v>31</v>
      </c>
      <c r="K16" t="s">
        <v>32</v>
      </c>
      <c r="L16" t="s">
        <v>33</v>
      </c>
      <c r="M16" t="s">
        <v>33</v>
      </c>
      <c r="O16" t="s">
        <v>34</v>
      </c>
      <c r="P16" t="s">
        <v>34</v>
      </c>
      <c r="Q16" t="s">
        <v>34</v>
      </c>
      <c r="R16" t="s">
        <v>34</v>
      </c>
      <c r="S16" t="s">
        <v>34</v>
      </c>
    </row>
    <row r="17" spans="1:22" x14ac:dyDescent="0.25">
      <c r="A17" t="s">
        <v>87</v>
      </c>
      <c r="B17" t="s">
        <v>88</v>
      </c>
      <c r="D17" t="s">
        <v>27</v>
      </c>
      <c r="E17" t="s">
        <v>28</v>
      </c>
      <c r="F17" t="s">
        <v>29</v>
      </c>
      <c r="G17" t="s">
        <v>29</v>
      </c>
      <c r="I17" t="s">
        <v>30</v>
      </c>
      <c r="J17" t="s">
        <v>31</v>
      </c>
      <c r="K17" t="s">
        <v>32</v>
      </c>
      <c r="L17" t="s">
        <v>33</v>
      </c>
      <c r="M17" t="s">
        <v>33</v>
      </c>
      <c r="O17" t="s">
        <v>34</v>
      </c>
      <c r="P17" t="s">
        <v>34</v>
      </c>
      <c r="Q17" t="s">
        <v>34</v>
      </c>
      <c r="R17" t="s">
        <v>34</v>
      </c>
      <c r="S17" t="s">
        <v>34</v>
      </c>
    </row>
    <row r="18" spans="1:22" x14ac:dyDescent="0.25">
      <c r="A18" t="s">
        <v>89</v>
      </c>
      <c r="B18" t="s">
        <v>90</v>
      </c>
      <c r="D18" t="s">
        <v>27</v>
      </c>
      <c r="E18" t="s">
        <v>91</v>
      </c>
      <c r="F18" t="s">
        <v>24</v>
      </c>
      <c r="G18" t="s">
        <v>24</v>
      </c>
      <c r="I18" t="s">
        <v>51</v>
      </c>
      <c r="J18" t="s">
        <v>31</v>
      </c>
      <c r="K18" t="s">
        <v>53</v>
      </c>
      <c r="L18" t="s">
        <v>36</v>
      </c>
      <c r="M18" t="s">
        <v>92</v>
      </c>
      <c r="O18" t="s">
        <v>34</v>
      </c>
      <c r="P18" t="s">
        <v>34</v>
      </c>
      <c r="Q18" t="s">
        <v>34</v>
      </c>
      <c r="R18" t="s">
        <v>34</v>
      </c>
      <c r="S18" t="s">
        <v>34</v>
      </c>
    </row>
    <row r="19" spans="1:22" x14ac:dyDescent="0.25">
      <c r="A19" t="s">
        <v>93</v>
      </c>
      <c r="B19" t="s">
        <v>94</v>
      </c>
      <c r="D19" t="s">
        <v>27</v>
      </c>
      <c r="E19" t="s">
        <v>95</v>
      </c>
      <c r="F19" t="s">
        <v>96</v>
      </c>
      <c r="G19" t="s">
        <v>97</v>
      </c>
      <c r="I19" t="s">
        <v>30</v>
      </c>
      <c r="J19" t="s">
        <v>31</v>
      </c>
      <c r="K19" t="s">
        <v>98</v>
      </c>
      <c r="L19" t="s">
        <v>99</v>
      </c>
      <c r="M19" t="s">
        <v>98</v>
      </c>
      <c r="N19" t="s">
        <v>100</v>
      </c>
      <c r="O19" t="s">
        <v>34</v>
      </c>
      <c r="P19" t="s">
        <v>34</v>
      </c>
      <c r="Q19" t="s">
        <v>34</v>
      </c>
      <c r="R19" t="s">
        <v>34</v>
      </c>
      <c r="S19" t="s">
        <v>34</v>
      </c>
    </row>
    <row r="20" spans="1:22" x14ac:dyDescent="0.25">
      <c r="A20" t="s">
        <v>101</v>
      </c>
      <c r="B20" t="s">
        <v>102</v>
      </c>
      <c r="D20" t="s">
        <v>27</v>
      </c>
      <c r="E20" t="s">
        <v>95</v>
      </c>
      <c r="F20" t="s">
        <v>96</v>
      </c>
      <c r="G20" t="s">
        <v>103</v>
      </c>
      <c r="I20" t="s">
        <v>30</v>
      </c>
      <c r="J20" t="s">
        <v>31</v>
      </c>
      <c r="K20" t="s">
        <v>53</v>
      </c>
      <c r="L20" t="s">
        <v>57</v>
      </c>
      <c r="M20" t="s">
        <v>53</v>
      </c>
      <c r="N20" t="s">
        <v>104</v>
      </c>
      <c r="O20" t="s">
        <v>34</v>
      </c>
      <c r="P20" t="s">
        <v>34</v>
      </c>
      <c r="Q20" t="s">
        <v>34</v>
      </c>
      <c r="R20" t="s">
        <v>34</v>
      </c>
      <c r="S20" t="s">
        <v>34</v>
      </c>
    </row>
    <row r="21" spans="1:22" x14ac:dyDescent="0.25">
      <c r="A21" t="s">
        <v>105</v>
      </c>
      <c r="B21" t="s">
        <v>106</v>
      </c>
      <c r="D21" t="s">
        <v>27</v>
      </c>
      <c r="E21" t="s">
        <v>107</v>
      </c>
      <c r="F21" t="s">
        <v>108</v>
      </c>
      <c r="G21" t="s">
        <v>109</v>
      </c>
      <c r="I21" t="s">
        <v>51</v>
      </c>
      <c r="J21" t="s">
        <v>51</v>
      </c>
      <c r="K21" t="s">
        <v>24</v>
      </c>
      <c r="L21" t="s">
        <v>47</v>
      </c>
      <c r="M21" t="s">
        <v>36</v>
      </c>
      <c r="N21" t="s">
        <v>110</v>
      </c>
      <c r="O21" t="s">
        <v>34</v>
      </c>
      <c r="P21" t="s">
        <v>34</v>
      </c>
      <c r="Q21" t="s">
        <v>34</v>
      </c>
      <c r="R21" t="s">
        <v>34</v>
      </c>
      <c r="S21" t="s">
        <v>34</v>
      </c>
    </row>
    <row r="22" spans="1:22" x14ac:dyDescent="0.25">
      <c r="A22" t="s">
        <v>111</v>
      </c>
      <c r="B22" t="s">
        <v>112</v>
      </c>
      <c r="D22" t="s">
        <v>27</v>
      </c>
      <c r="E22" t="s">
        <v>113</v>
      </c>
      <c r="F22" t="s">
        <v>108</v>
      </c>
      <c r="G22" t="s">
        <v>114</v>
      </c>
      <c r="I22" t="s">
        <v>51</v>
      </c>
      <c r="J22" t="s">
        <v>51</v>
      </c>
      <c r="K22" t="s">
        <v>53</v>
      </c>
      <c r="L22" t="s">
        <v>36</v>
      </c>
      <c r="M22" t="s">
        <v>98</v>
      </c>
      <c r="N22" t="s">
        <v>115</v>
      </c>
      <c r="O22" t="s">
        <v>34</v>
      </c>
      <c r="P22" t="s">
        <v>34</v>
      </c>
      <c r="Q22" t="s">
        <v>34</v>
      </c>
      <c r="R22" t="s">
        <v>34</v>
      </c>
      <c r="S22" t="s">
        <v>34</v>
      </c>
    </row>
    <row r="23" spans="1:22" x14ac:dyDescent="0.25">
      <c r="A23" t="s">
        <v>116</v>
      </c>
      <c r="B23" t="s">
        <v>117</v>
      </c>
      <c r="C23" t="s">
        <v>118</v>
      </c>
      <c r="D23" t="s">
        <v>27</v>
      </c>
      <c r="E23" t="s">
        <v>119</v>
      </c>
      <c r="F23" t="s">
        <v>39</v>
      </c>
      <c r="G23" t="s">
        <v>120</v>
      </c>
      <c r="H23" t="s">
        <v>121</v>
      </c>
      <c r="I23" t="s">
        <v>30</v>
      </c>
      <c r="J23" t="s">
        <v>122</v>
      </c>
      <c r="K23" t="s">
        <v>53</v>
      </c>
      <c r="L23" t="s">
        <v>47</v>
      </c>
      <c r="M23" t="s">
        <v>47</v>
      </c>
      <c r="N23" t="s">
        <v>100</v>
      </c>
      <c r="O23" t="s">
        <v>34</v>
      </c>
      <c r="P23" t="s">
        <v>34</v>
      </c>
      <c r="Q23" t="s">
        <v>34</v>
      </c>
      <c r="R23" t="s">
        <v>34</v>
      </c>
      <c r="S23" t="s">
        <v>34</v>
      </c>
      <c r="U23" t="s">
        <v>123</v>
      </c>
      <c r="V23" t="s">
        <v>124</v>
      </c>
    </row>
    <row r="24" spans="1:22" x14ac:dyDescent="0.25">
      <c r="A24" t="s">
        <v>125</v>
      </c>
      <c r="B24" t="s">
        <v>126</v>
      </c>
      <c r="D24" t="s">
        <v>27</v>
      </c>
      <c r="E24" t="s">
        <v>119</v>
      </c>
      <c r="F24" t="s">
        <v>127</v>
      </c>
      <c r="G24" t="s">
        <v>128</v>
      </c>
      <c r="I24" t="s">
        <v>30</v>
      </c>
      <c r="J24" t="s">
        <v>122</v>
      </c>
      <c r="K24" t="s">
        <v>53</v>
      </c>
      <c r="L24" t="s">
        <v>47</v>
      </c>
      <c r="M24" t="s">
        <v>47</v>
      </c>
      <c r="N24" t="s">
        <v>104</v>
      </c>
      <c r="O24" t="s">
        <v>34</v>
      </c>
      <c r="P24" t="s">
        <v>34</v>
      </c>
      <c r="Q24" t="s">
        <v>34</v>
      </c>
      <c r="R24" t="s">
        <v>34</v>
      </c>
      <c r="S24" t="s">
        <v>34</v>
      </c>
    </row>
    <row r="25" spans="1:22" x14ac:dyDescent="0.25">
      <c r="A25" t="s">
        <v>129</v>
      </c>
      <c r="B25" t="s">
        <v>130</v>
      </c>
      <c r="D25" t="s">
        <v>27</v>
      </c>
      <c r="E25" t="s">
        <v>56</v>
      </c>
      <c r="F25" t="s">
        <v>131</v>
      </c>
      <c r="G25" t="s">
        <v>132</v>
      </c>
      <c r="I25" t="s">
        <v>30</v>
      </c>
      <c r="J25" t="s">
        <v>31</v>
      </c>
      <c r="K25" t="s">
        <v>53</v>
      </c>
      <c r="L25" t="s">
        <v>57</v>
      </c>
      <c r="M25" t="s">
        <v>53</v>
      </c>
      <c r="N25" t="s">
        <v>100</v>
      </c>
      <c r="O25" t="s">
        <v>34</v>
      </c>
      <c r="P25" t="s">
        <v>34</v>
      </c>
      <c r="Q25" t="s">
        <v>34</v>
      </c>
      <c r="R25" t="s">
        <v>34</v>
      </c>
      <c r="S25" t="s">
        <v>34</v>
      </c>
    </row>
    <row r="26" spans="1:22" x14ac:dyDescent="0.25">
      <c r="A26" t="s">
        <v>133</v>
      </c>
      <c r="B26" t="s">
        <v>134</v>
      </c>
      <c r="D26" t="s">
        <v>27</v>
      </c>
      <c r="E26" t="s">
        <v>135</v>
      </c>
      <c r="F26" t="s">
        <v>24</v>
      </c>
      <c r="G26" t="s">
        <v>24</v>
      </c>
      <c r="I26" t="s">
        <v>51</v>
      </c>
      <c r="J26" t="s">
        <v>31</v>
      </c>
      <c r="K26" t="s">
        <v>98</v>
      </c>
      <c r="L26" t="s">
        <v>92</v>
      </c>
      <c r="M26" t="s">
        <v>24</v>
      </c>
      <c r="O26" t="s">
        <v>34</v>
      </c>
      <c r="P26" t="s">
        <v>34</v>
      </c>
      <c r="Q26" t="s">
        <v>34</v>
      </c>
      <c r="R26" t="s">
        <v>34</v>
      </c>
      <c r="S26" t="s">
        <v>34</v>
      </c>
    </row>
    <row r="27" spans="1:22" x14ac:dyDescent="0.25">
      <c r="A27" t="s">
        <v>136</v>
      </c>
      <c r="B27" t="s">
        <v>137</v>
      </c>
      <c r="D27" t="s">
        <v>27</v>
      </c>
      <c r="E27" t="s">
        <v>135</v>
      </c>
      <c r="F27" t="s">
        <v>24</v>
      </c>
      <c r="G27" t="s">
        <v>24</v>
      </c>
      <c r="I27" t="s">
        <v>51</v>
      </c>
      <c r="J27" t="s">
        <v>31</v>
      </c>
      <c r="K27" t="s">
        <v>98</v>
      </c>
      <c r="L27" t="s">
        <v>92</v>
      </c>
      <c r="M27" t="s">
        <v>24</v>
      </c>
      <c r="O27" t="s">
        <v>34</v>
      </c>
      <c r="P27" t="s">
        <v>34</v>
      </c>
      <c r="Q27" t="s">
        <v>34</v>
      </c>
      <c r="R27" t="s">
        <v>34</v>
      </c>
      <c r="S27" t="s">
        <v>34</v>
      </c>
    </row>
    <row r="28" spans="1:22" x14ac:dyDescent="0.25">
      <c r="A28" t="s">
        <v>138</v>
      </c>
      <c r="B28" t="s">
        <v>139</v>
      </c>
      <c r="D28" t="s">
        <v>27</v>
      </c>
      <c r="E28" t="s">
        <v>140</v>
      </c>
      <c r="F28" t="s">
        <v>24</v>
      </c>
      <c r="G28" t="s">
        <v>24</v>
      </c>
      <c r="I28" t="s">
        <v>51</v>
      </c>
      <c r="J28" t="s">
        <v>31</v>
      </c>
      <c r="K28" t="s">
        <v>43</v>
      </c>
      <c r="L28" t="s">
        <v>141</v>
      </c>
      <c r="M28" t="s">
        <v>43</v>
      </c>
      <c r="O28" t="s">
        <v>34</v>
      </c>
      <c r="P28" t="s">
        <v>34</v>
      </c>
      <c r="Q28" t="s">
        <v>34</v>
      </c>
      <c r="R28" t="s">
        <v>34</v>
      </c>
      <c r="S28" t="s">
        <v>34</v>
      </c>
    </row>
    <row r="29" spans="1:22" x14ac:dyDescent="0.25">
      <c r="A29" t="s">
        <v>142</v>
      </c>
      <c r="B29" t="s">
        <v>143</v>
      </c>
      <c r="D29" t="s">
        <v>27</v>
      </c>
      <c r="E29" t="s">
        <v>135</v>
      </c>
      <c r="F29" t="s">
        <v>24</v>
      </c>
      <c r="G29" t="s">
        <v>24</v>
      </c>
      <c r="I29" t="s">
        <v>51</v>
      </c>
      <c r="J29" t="s">
        <v>31</v>
      </c>
      <c r="K29" t="s">
        <v>98</v>
      </c>
      <c r="L29" t="s">
        <v>92</v>
      </c>
      <c r="M29" t="s">
        <v>24</v>
      </c>
      <c r="O29" t="s">
        <v>34</v>
      </c>
      <c r="P29" t="s">
        <v>34</v>
      </c>
      <c r="Q29" t="s">
        <v>34</v>
      </c>
      <c r="R29" t="s">
        <v>34</v>
      </c>
      <c r="S29" t="s">
        <v>34</v>
      </c>
    </row>
    <row r="30" spans="1:22" x14ac:dyDescent="0.25">
      <c r="A30" t="s">
        <v>144</v>
      </c>
      <c r="B30" t="s">
        <v>145</v>
      </c>
      <c r="D30" t="s">
        <v>27</v>
      </c>
      <c r="E30" t="s">
        <v>135</v>
      </c>
      <c r="F30" t="s">
        <v>24</v>
      </c>
      <c r="G30" t="s">
        <v>24</v>
      </c>
      <c r="I30" t="s">
        <v>51</v>
      </c>
      <c r="J30" t="s">
        <v>31</v>
      </c>
      <c r="K30" t="s">
        <v>98</v>
      </c>
      <c r="L30" t="s">
        <v>92</v>
      </c>
      <c r="M30" t="s">
        <v>24</v>
      </c>
      <c r="O30" t="s">
        <v>34</v>
      </c>
      <c r="P30" t="s">
        <v>34</v>
      </c>
      <c r="Q30" t="s">
        <v>34</v>
      </c>
      <c r="R30" t="s">
        <v>34</v>
      </c>
      <c r="S30" t="s">
        <v>34</v>
      </c>
    </row>
    <row r="31" spans="1:22" x14ac:dyDescent="0.25">
      <c r="A31" t="s">
        <v>146</v>
      </c>
      <c r="B31" t="s">
        <v>147</v>
      </c>
      <c r="D31" t="s">
        <v>27</v>
      </c>
      <c r="E31" t="s">
        <v>135</v>
      </c>
      <c r="F31" t="s">
        <v>24</v>
      </c>
      <c r="G31" t="s">
        <v>24</v>
      </c>
      <c r="I31" t="s">
        <v>51</v>
      </c>
      <c r="J31" t="s">
        <v>31</v>
      </c>
      <c r="K31" t="s">
        <v>98</v>
      </c>
      <c r="L31" t="s">
        <v>92</v>
      </c>
      <c r="M31" t="s">
        <v>24</v>
      </c>
      <c r="O31" t="s">
        <v>34</v>
      </c>
      <c r="P31" t="s">
        <v>34</v>
      </c>
      <c r="Q31" t="s">
        <v>34</v>
      </c>
      <c r="R31" t="s">
        <v>34</v>
      </c>
      <c r="S31" t="s">
        <v>34</v>
      </c>
    </row>
    <row r="32" spans="1:22" x14ac:dyDescent="0.25">
      <c r="A32" t="s">
        <v>148</v>
      </c>
      <c r="B32" t="s">
        <v>149</v>
      </c>
      <c r="D32" t="s">
        <v>27</v>
      </c>
      <c r="E32" t="s">
        <v>150</v>
      </c>
      <c r="F32" t="s">
        <v>24</v>
      </c>
      <c r="G32" t="s">
        <v>24</v>
      </c>
      <c r="I32" t="s">
        <v>51</v>
      </c>
      <c r="J32" t="s">
        <v>31</v>
      </c>
      <c r="K32" t="s">
        <v>76</v>
      </c>
      <c r="L32" t="s">
        <v>54</v>
      </c>
      <c r="M32" t="s">
        <v>141</v>
      </c>
      <c r="O32" t="s">
        <v>34</v>
      </c>
      <c r="P32" t="s">
        <v>34</v>
      </c>
      <c r="Q32" t="s">
        <v>34</v>
      </c>
      <c r="R32" t="s">
        <v>34</v>
      </c>
      <c r="S32" t="s">
        <v>34</v>
      </c>
    </row>
    <row r="33" spans="1:24" x14ac:dyDescent="0.25">
      <c r="A33" t="s">
        <v>151</v>
      </c>
      <c r="B33" t="s">
        <v>152</v>
      </c>
      <c r="D33" t="s">
        <v>27</v>
      </c>
      <c r="E33" t="s">
        <v>56</v>
      </c>
      <c r="F33" t="s">
        <v>153</v>
      </c>
      <c r="G33" t="s">
        <v>154</v>
      </c>
      <c r="I33" t="s">
        <v>51</v>
      </c>
      <c r="J33" t="s">
        <v>31</v>
      </c>
      <c r="K33" t="s">
        <v>24</v>
      </c>
      <c r="L33" t="s">
        <v>36</v>
      </c>
      <c r="M33" t="s">
        <v>92</v>
      </c>
      <c r="N33" t="s">
        <v>100</v>
      </c>
      <c r="O33" t="s">
        <v>34</v>
      </c>
      <c r="P33" t="s">
        <v>34</v>
      </c>
      <c r="Q33" t="s">
        <v>34</v>
      </c>
      <c r="R33" t="s">
        <v>34</v>
      </c>
      <c r="S33" t="s">
        <v>34</v>
      </c>
      <c r="X33" t="s">
        <v>155</v>
      </c>
    </row>
    <row r="34" spans="1:24" x14ac:dyDescent="0.25">
      <c r="A34" t="s">
        <v>156</v>
      </c>
      <c r="B34" t="s">
        <v>157</v>
      </c>
      <c r="D34" t="s">
        <v>27</v>
      </c>
      <c r="E34" t="s">
        <v>56</v>
      </c>
      <c r="F34" t="s">
        <v>158</v>
      </c>
      <c r="G34" t="s">
        <v>159</v>
      </c>
      <c r="I34" t="s">
        <v>51</v>
      </c>
      <c r="J34" t="s">
        <v>31</v>
      </c>
      <c r="K34" t="s">
        <v>43</v>
      </c>
      <c r="L34" t="s">
        <v>47</v>
      </c>
      <c r="M34" t="s">
        <v>47</v>
      </c>
      <c r="N34" t="s">
        <v>160</v>
      </c>
      <c r="O34" t="s">
        <v>34</v>
      </c>
      <c r="P34" t="s">
        <v>34</v>
      </c>
      <c r="Q34" t="s">
        <v>34</v>
      </c>
      <c r="R34" t="s">
        <v>34</v>
      </c>
      <c r="S34" t="s">
        <v>34</v>
      </c>
      <c r="X34" t="s">
        <v>155</v>
      </c>
    </row>
    <row r="35" spans="1:24" x14ac:dyDescent="0.25">
      <c r="A35" t="s">
        <v>161</v>
      </c>
      <c r="B35" t="s">
        <v>162</v>
      </c>
      <c r="D35" t="s">
        <v>27</v>
      </c>
      <c r="E35" t="s">
        <v>56</v>
      </c>
      <c r="F35" t="s">
        <v>163</v>
      </c>
      <c r="G35" t="s">
        <v>164</v>
      </c>
      <c r="I35" t="s">
        <v>51</v>
      </c>
      <c r="J35" t="s">
        <v>31</v>
      </c>
      <c r="K35" t="s">
        <v>43</v>
      </c>
      <c r="L35" t="s">
        <v>47</v>
      </c>
      <c r="M35" t="s">
        <v>47</v>
      </c>
      <c r="N35" t="s">
        <v>165</v>
      </c>
      <c r="O35" t="s">
        <v>34</v>
      </c>
      <c r="P35" t="s">
        <v>34</v>
      </c>
      <c r="Q35" t="s">
        <v>34</v>
      </c>
      <c r="R35" t="s">
        <v>34</v>
      </c>
      <c r="S35" t="s">
        <v>34</v>
      </c>
    </row>
    <row r="36" spans="1:24" x14ac:dyDescent="0.25">
      <c r="A36" t="s">
        <v>166</v>
      </c>
      <c r="B36" t="s">
        <v>167</v>
      </c>
      <c r="D36" t="s">
        <v>27</v>
      </c>
      <c r="E36" t="s">
        <v>168</v>
      </c>
      <c r="F36" t="s">
        <v>169</v>
      </c>
      <c r="I36" t="s">
        <v>83</v>
      </c>
      <c r="J36" t="s">
        <v>31</v>
      </c>
      <c r="K36" t="s">
        <v>24</v>
      </c>
      <c r="L36" t="s">
        <v>36</v>
      </c>
      <c r="M36" t="s">
        <v>92</v>
      </c>
      <c r="N36" t="s">
        <v>170</v>
      </c>
      <c r="O36" t="s">
        <v>34</v>
      </c>
      <c r="P36" t="s">
        <v>34</v>
      </c>
      <c r="Q36" t="s">
        <v>34</v>
      </c>
      <c r="R36" t="s">
        <v>34</v>
      </c>
      <c r="S36" t="s">
        <v>34</v>
      </c>
    </row>
    <row r="37" spans="1:24" x14ac:dyDescent="0.25">
      <c r="A37" t="s">
        <v>171</v>
      </c>
      <c r="B37" t="s">
        <v>172</v>
      </c>
      <c r="D37" t="s">
        <v>27</v>
      </c>
      <c r="E37" t="s">
        <v>173</v>
      </c>
      <c r="F37" t="s">
        <v>169</v>
      </c>
      <c r="I37" t="s">
        <v>83</v>
      </c>
      <c r="J37" t="s">
        <v>31</v>
      </c>
      <c r="K37" t="s">
        <v>43</v>
      </c>
      <c r="L37" t="s">
        <v>47</v>
      </c>
      <c r="M37" t="s">
        <v>47</v>
      </c>
      <c r="N37" t="s">
        <v>174</v>
      </c>
      <c r="O37" t="s">
        <v>34</v>
      </c>
      <c r="P37" t="s">
        <v>34</v>
      </c>
      <c r="Q37" t="s">
        <v>34</v>
      </c>
      <c r="R37" t="s">
        <v>34</v>
      </c>
      <c r="S37" t="s">
        <v>34</v>
      </c>
    </row>
    <row r="38" spans="1:24" x14ac:dyDescent="0.25">
      <c r="A38" t="s">
        <v>175</v>
      </c>
      <c r="B38" t="s">
        <v>176</v>
      </c>
      <c r="D38" t="s">
        <v>27</v>
      </c>
      <c r="E38" t="s">
        <v>173</v>
      </c>
      <c r="F38" t="s">
        <v>177</v>
      </c>
      <c r="I38" t="s">
        <v>83</v>
      </c>
      <c r="J38" t="s">
        <v>31</v>
      </c>
      <c r="K38" t="s">
        <v>43</v>
      </c>
      <c r="L38" t="s">
        <v>47</v>
      </c>
      <c r="M38" t="s">
        <v>47</v>
      </c>
      <c r="N38" t="s">
        <v>178</v>
      </c>
      <c r="O38" t="s">
        <v>34</v>
      </c>
      <c r="P38" t="s">
        <v>34</v>
      </c>
      <c r="Q38" t="s">
        <v>34</v>
      </c>
      <c r="R38" t="s">
        <v>34</v>
      </c>
      <c r="S38" t="s">
        <v>34</v>
      </c>
    </row>
    <row r="39" spans="1:24" x14ac:dyDescent="0.25">
      <c r="A39" t="s">
        <v>179</v>
      </c>
      <c r="B39" t="s">
        <v>180</v>
      </c>
      <c r="D39" t="s">
        <v>27</v>
      </c>
      <c r="E39" t="s">
        <v>181</v>
      </c>
      <c r="F39" t="s">
        <v>24</v>
      </c>
      <c r="G39" t="s">
        <v>24</v>
      </c>
      <c r="I39" t="s">
        <v>51</v>
      </c>
      <c r="J39" t="s">
        <v>31</v>
      </c>
      <c r="K39" t="s">
        <v>43</v>
      </c>
      <c r="L39" t="s">
        <v>141</v>
      </c>
      <c r="M39" t="s">
        <v>76</v>
      </c>
      <c r="O39" t="s">
        <v>34</v>
      </c>
      <c r="P39" t="s">
        <v>34</v>
      </c>
      <c r="Q39" t="s">
        <v>34</v>
      </c>
      <c r="R39" t="s">
        <v>34</v>
      </c>
      <c r="S39" t="s">
        <v>34</v>
      </c>
    </row>
    <row r="40" spans="1:24" x14ac:dyDescent="0.25">
      <c r="A40" t="s">
        <v>182</v>
      </c>
      <c r="B40" t="s">
        <v>183</v>
      </c>
      <c r="D40" t="s">
        <v>27</v>
      </c>
      <c r="E40" t="s">
        <v>184</v>
      </c>
      <c r="F40" t="s">
        <v>185</v>
      </c>
      <c r="G40" t="s">
        <v>186</v>
      </c>
      <c r="I40" t="s">
        <v>51</v>
      </c>
      <c r="J40" t="s">
        <v>51</v>
      </c>
      <c r="K40" t="s">
        <v>36</v>
      </c>
      <c r="L40" t="s">
        <v>101</v>
      </c>
      <c r="M40" t="s">
        <v>141</v>
      </c>
      <c r="N40" t="s">
        <v>187</v>
      </c>
      <c r="O40" t="s">
        <v>34</v>
      </c>
      <c r="P40" t="s">
        <v>34</v>
      </c>
      <c r="Q40" t="s">
        <v>34</v>
      </c>
      <c r="R40" t="s">
        <v>34</v>
      </c>
      <c r="S40" t="s">
        <v>34</v>
      </c>
    </row>
    <row r="41" spans="1:24" x14ac:dyDescent="0.25">
      <c r="A41" t="s">
        <v>188</v>
      </c>
      <c r="B41" t="s">
        <v>189</v>
      </c>
      <c r="C41" t="s">
        <v>118</v>
      </c>
      <c r="D41" t="s">
        <v>27</v>
      </c>
      <c r="E41" t="s">
        <v>56</v>
      </c>
      <c r="F41" t="s">
        <v>39</v>
      </c>
      <c r="G41" t="s">
        <v>190</v>
      </c>
      <c r="I41" t="s">
        <v>30</v>
      </c>
      <c r="J41" t="s">
        <v>31</v>
      </c>
      <c r="K41" t="s">
        <v>60</v>
      </c>
      <c r="L41" t="s">
        <v>191</v>
      </c>
      <c r="M41" t="s">
        <v>60</v>
      </c>
      <c r="N41" t="s">
        <v>192</v>
      </c>
      <c r="O41" t="s">
        <v>34</v>
      </c>
      <c r="P41" t="s">
        <v>34</v>
      </c>
      <c r="Q41" t="s">
        <v>34</v>
      </c>
      <c r="R41" t="s">
        <v>34</v>
      </c>
      <c r="S41" t="s">
        <v>34</v>
      </c>
    </row>
    <row r="42" spans="1:24" x14ac:dyDescent="0.25">
      <c r="A42" t="s">
        <v>193</v>
      </c>
      <c r="B42" t="s">
        <v>194</v>
      </c>
      <c r="D42" t="s">
        <v>27</v>
      </c>
      <c r="E42" t="s">
        <v>195</v>
      </c>
      <c r="F42" t="s">
        <v>127</v>
      </c>
      <c r="G42" t="s">
        <v>196</v>
      </c>
      <c r="I42" t="s">
        <v>30</v>
      </c>
      <c r="J42" t="s">
        <v>31</v>
      </c>
      <c r="K42" t="s">
        <v>60</v>
      </c>
      <c r="L42" t="s">
        <v>191</v>
      </c>
      <c r="M42" t="s">
        <v>60</v>
      </c>
      <c r="N42" t="s">
        <v>197</v>
      </c>
      <c r="O42" t="s">
        <v>34</v>
      </c>
      <c r="P42" t="s">
        <v>34</v>
      </c>
      <c r="Q42" t="s">
        <v>34</v>
      </c>
      <c r="R42" t="s">
        <v>34</v>
      </c>
      <c r="S42" t="s">
        <v>34</v>
      </c>
    </row>
    <row r="43" spans="1:24" x14ac:dyDescent="0.25">
      <c r="A43" t="s">
        <v>198</v>
      </c>
      <c r="B43" t="s">
        <v>199</v>
      </c>
      <c r="D43" t="s">
        <v>27</v>
      </c>
      <c r="E43" t="s">
        <v>195</v>
      </c>
      <c r="F43" t="s">
        <v>200</v>
      </c>
      <c r="I43" t="s">
        <v>30</v>
      </c>
      <c r="J43" t="s">
        <v>31</v>
      </c>
      <c r="K43" t="s">
        <v>60</v>
      </c>
      <c r="L43" t="s">
        <v>191</v>
      </c>
      <c r="M43" t="s">
        <v>60</v>
      </c>
      <c r="N43" t="s">
        <v>197</v>
      </c>
      <c r="O43" t="s">
        <v>34</v>
      </c>
      <c r="P43" t="s">
        <v>34</v>
      </c>
      <c r="Q43" t="s">
        <v>34</v>
      </c>
      <c r="R43" t="s">
        <v>34</v>
      </c>
      <c r="S43" t="s">
        <v>34</v>
      </c>
    </row>
    <row r="44" spans="1:24" x14ac:dyDescent="0.25">
      <c r="A44" t="s">
        <v>201</v>
      </c>
      <c r="B44" t="s">
        <v>202</v>
      </c>
      <c r="D44" t="s">
        <v>27</v>
      </c>
      <c r="E44" t="s">
        <v>195</v>
      </c>
      <c r="F44" t="s">
        <v>203</v>
      </c>
      <c r="G44" t="s">
        <v>204</v>
      </c>
      <c r="I44" t="s">
        <v>30</v>
      </c>
      <c r="J44" t="s">
        <v>31</v>
      </c>
      <c r="K44" t="s">
        <v>60</v>
      </c>
      <c r="L44" t="s">
        <v>191</v>
      </c>
      <c r="M44" t="s">
        <v>60</v>
      </c>
      <c r="N44" t="s">
        <v>197</v>
      </c>
      <c r="O44" t="s">
        <v>34</v>
      </c>
      <c r="P44" t="s">
        <v>34</v>
      </c>
      <c r="Q44" t="s">
        <v>34</v>
      </c>
      <c r="R44" t="s">
        <v>34</v>
      </c>
      <c r="S44" t="s">
        <v>34</v>
      </c>
    </row>
    <row r="45" spans="1:24" x14ac:dyDescent="0.25">
      <c r="A45" t="s">
        <v>205</v>
      </c>
      <c r="B45" t="s">
        <v>206</v>
      </c>
      <c r="D45" t="s">
        <v>27</v>
      </c>
      <c r="E45" t="s">
        <v>195</v>
      </c>
      <c r="F45" t="s">
        <v>207</v>
      </c>
      <c r="G45" t="s">
        <v>208</v>
      </c>
      <c r="I45" t="s">
        <v>30</v>
      </c>
      <c r="J45" t="s">
        <v>31</v>
      </c>
      <c r="K45" t="s">
        <v>60</v>
      </c>
      <c r="L45" t="s">
        <v>191</v>
      </c>
      <c r="M45" t="s">
        <v>60</v>
      </c>
      <c r="N45" t="s">
        <v>197</v>
      </c>
      <c r="O45" t="s">
        <v>34</v>
      </c>
      <c r="P45" t="s">
        <v>34</v>
      </c>
      <c r="Q45" t="s">
        <v>34</v>
      </c>
      <c r="R45" t="s">
        <v>34</v>
      </c>
      <c r="S45" t="s">
        <v>34</v>
      </c>
    </row>
    <row r="46" spans="1:24" x14ac:dyDescent="0.25">
      <c r="A46" t="s">
        <v>209</v>
      </c>
      <c r="B46" t="s">
        <v>210</v>
      </c>
      <c r="D46" t="s">
        <v>27</v>
      </c>
      <c r="E46" t="s">
        <v>211</v>
      </c>
      <c r="F46" t="s">
        <v>200</v>
      </c>
      <c r="G46" t="s">
        <v>212</v>
      </c>
      <c r="I46" t="s">
        <v>30</v>
      </c>
      <c r="J46" t="s">
        <v>122</v>
      </c>
      <c r="K46" t="s">
        <v>213</v>
      </c>
      <c r="L46" t="s">
        <v>214</v>
      </c>
      <c r="N46" t="s">
        <v>197</v>
      </c>
      <c r="O46" t="s">
        <v>34</v>
      </c>
      <c r="P46" t="s">
        <v>34</v>
      </c>
      <c r="Q46" t="s">
        <v>34</v>
      </c>
      <c r="R46" t="s">
        <v>34</v>
      </c>
      <c r="S46" t="s">
        <v>34</v>
      </c>
      <c r="W46" t="s">
        <v>215</v>
      </c>
    </row>
    <row r="47" spans="1:24" x14ac:dyDescent="0.25">
      <c r="A47" t="s">
        <v>216</v>
      </c>
      <c r="B47" t="s">
        <v>217</v>
      </c>
      <c r="D47" t="s">
        <v>27</v>
      </c>
      <c r="E47" t="s">
        <v>218</v>
      </c>
      <c r="F47" t="s">
        <v>219</v>
      </c>
      <c r="G47" t="s">
        <v>220</v>
      </c>
      <c r="I47" t="s">
        <v>30</v>
      </c>
      <c r="J47" t="s">
        <v>122</v>
      </c>
      <c r="K47" t="s">
        <v>53</v>
      </c>
      <c r="L47" t="s">
        <v>221</v>
      </c>
      <c r="O47" t="s">
        <v>34</v>
      </c>
      <c r="P47" t="s">
        <v>34</v>
      </c>
      <c r="Q47" t="s">
        <v>34</v>
      </c>
      <c r="R47" t="s">
        <v>34</v>
      </c>
      <c r="S47" t="s">
        <v>34</v>
      </c>
    </row>
    <row r="48" spans="1:24" x14ac:dyDescent="0.25">
      <c r="A48" t="s">
        <v>222</v>
      </c>
      <c r="B48" t="s">
        <v>223</v>
      </c>
      <c r="D48" t="s">
        <v>27</v>
      </c>
      <c r="E48" t="s">
        <v>218</v>
      </c>
      <c r="F48" t="s">
        <v>219</v>
      </c>
      <c r="G48" t="s">
        <v>220</v>
      </c>
      <c r="I48" t="s">
        <v>30</v>
      </c>
      <c r="J48" t="s">
        <v>122</v>
      </c>
      <c r="K48" t="s">
        <v>53</v>
      </c>
      <c r="L48" t="s">
        <v>221</v>
      </c>
      <c r="O48" t="s">
        <v>34</v>
      </c>
      <c r="P48" t="s">
        <v>34</v>
      </c>
      <c r="Q48" t="s">
        <v>34</v>
      </c>
      <c r="R48" t="s">
        <v>34</v>
      </c>
      <c r="S48" t="s">
        <v>34</v>
      </c>
    </row>
    <row r="49" spans="1:23" x14ac:dyDescent="0.25">
      <c r="A49" t="s">
        <v>224</v>
      </c>
      <c r="B49" t="s">
        <v>225</v>
      </c>
      <c r="D49" t="s">
        <v>27</v>
      </c>
      <c r="E49" t="s">
        <v>218</v>
      </c>
      <c r="F49" t="s">
        <v>226</v>
      </c>
      <c r="G49" t="s">
        <v>227</v>
      </c>
      <c r="I49" t="s">
        <v>30</v>
      </c>
      <c r="J49" t="s">
        <v>122</v>
      </c>
      <c r="K49" t="s">
        <v>53</v>
      </c>
      <c r="L49" t="s">
        <v>221</v>
      </c>
      <c r="O49" t="s">
        <v>34</v>
      </c>
      <c r="P49" t="s">
        <v>34</v>
      </c>
      <c r="Q49" t="s">
        <v>34</v>
      </c>
      <c r="R49" t="s">
        <v>34</v>
      </c>
      <c r="S49" t="s">
        <v>34</v>
      </c>
    </row>
    <row r="50" spans="1:23" x14ac:dyDescent="0.25">
      <c r="A50" t="s">
        <v>228</v>
      </c>
      <c r="B50" t="s">
        <v>229</v>
      </c>
      <c r="D50" t="s">
        <v>27</v>
      </c>
      <c r="E50" t="s">
        <v>230</v>
      </c>
      <c r="F50" t="s">
        <v>53</v>
      </c>
      <c r="G50" t="s">
        <v>29</v>
      </c>
      <c r="I50" t="s">
        <v>30</v>
      </c>
      <c r="J50" t="s">
        <v>122</v>
      </c>
      <c r="K50" t="s">
        <v>32</v>
      </c>
      <c r="L50" t="s">
        <v>33</v>
      </c>
      <c r="M50" t="s">
        <v>33</v>
      </c>
      <c r="O50" t="s">
        <v>34</v>
      </c>
      <c r="P50" t="s">
        <v>34</v>
      </c>
      <c r="Q50" t="s">
        <v>34</v>
      </c>
      <c r="R50" t="s">
        <v>34</v>
      </c>
      <c r="S50" t="s">
        <v>34</v>
      </c>
    </row>
    <row r="51" spans="1:23" x14ac:dyDescent="0.25">
      <c r="A51" t="s">
        <v>231</v>
      </c>
      <c r="B51" t="s">
        <v>232</v>
      </c>
      <c r="D51" t="s">
        <v>27</v>
      </c>
      <c r="E51" t="s">
        <v>233</v>
      </c>
      <c r="F51" t="s">
        <v>29</v>
      </c>
      <c r="G51" t="s">
        <v>29</v>
      </c>
      <c r="I51" t="s">
        <v>30</v>
      </c>
      <c r="J51" t="s">
        <v>31</v>
      </c>
      <c r="K51" t="s">
        <v>32</v>
      </c>
      <c r="L51" t="s">
        <v>33</v>
      </c>
      <c r="M51" t="s">
        <v>33</v>
      </c>
      <c r="O51" t="s">
        <v>34</v>
      </c>
      <c r="P51" t="s">
        <v>34</v>
      </c>
      <c r="Q51" t="s">
        <v>34</v>
      </c>
      <c r="R51" t="s">
        <v>34</v>
      </c>
      <c r="S51" t="s">
        <v>34</v>
      </c>
    </row>
    <row r="52" spans="1:23" x14ac:dyDescent="0.25">
      <c r="A52" t="s">
        <v>234</v>
      </c>
      <c r="B52" t="s">
        <v>235</v>
      </c>
      <c r="D52" t="s">
        <v>27</v>
      </c>
      <c r="E52" t="s">
        <v>218</v>
      </c>
      <c r="F52" t="s">
        <v>39</v>
      </c>
      <c r="G52" t="s">
        <v>236</v>
      </c>
      <c r="I52" t="s">
        <v>30</v>
      </c>
      <c r="J52" t="s">
        <v>122</v>
      </c>
      <c r="K52" t="s">
        <v>53</v>
      </c>
      <c r="L52" t="s">
        <v>221</v>
      </c>
      <c r="M52" t="s">
        <v>53</v>
      </c>
      <c r="O52" t="s">
        <v>34</v>
      </c>
      <c r="P52" t="s">
        <v>34</v>
      </c>
      <c r="Q52" t="s">
        <v>34</v>
      </c>
      <c r="R52" t="s">
        <v>34</v>
      </c>
      <c r="S52" t="s">
        <v>34</v>
      </c>
    </row>
    <row r="53" spans="1:23" x14ac:dyDescent="0.25">
      <c r="A53" t="s">
        <v>237</v>
      </c>
      <c r="B53" t="s">
        <v>238</v>
      </c>
      <c r="D53" t="s">
        <v>239</v>
      </c>
      <c r="E53" t="s">
        <v>240</v>
      </c>
      <c r="F53" t="s">
        <v>241</v>
      </c>
      <c r="G53" t="s">
        <v>242</v>
      </c>
      <c r="I53" t="s">
        <v>51</v>
      </c>
      <c r="J53" t="s">
        <v>51</v>
      </c>
      <c r="K53" t="s">
        <v>53</v>
      </c>
      <c r="L53" t="s">
        <v>54</v>
      </c>
      <c r="M53" t="s">
        <v>53</v>
      </c>
      <c r="N53" t="s">
        <v>243</v>
      </c>
      <c r="O53" t="s">
        <v>34</v>
      </c>
      <c r="P53" t="s">
        <v>34</v>
      </c>
      <c r="Q53" t="s">
        <v>34</v>
      </c>
      <c r="R53" t="s">
        <v>34</v>
      </c>
      <c r="S53" t="s">
        <v>34</v>
      </c>
    </row>
    <row r="54" spans="1:23" x14ac:dyDescent="0.25">
      <c r="A54" t="s">
        <v>244</v>
      </c>
      <c r="B54" t="s">
        <v>245</v>
      </c>
      <c r="D54" t="s">
        <v>239</v>
      </c>
      <c r="E54" t="s">
        <v>246</v>
      </c>
      <c r="F54" t="s">
        <v>247</v>
      </c>
      <c r="G54" t="s">
        <v>248</v>
      </c>
      <c r="I54" t="s">
        <v>51</v>
      </c>
      <c r="J54" t="s">
        <v>51</v>
      </c>
      <c r="K54" t="s">
        <v>53</v>
      </c>
      <c r="L54" t="s">
        <v>101</v>
      </c>
      <c r="M54" t="s">
        <v>47</v>
      </c>
      <c r="O54" t="s">
        <v>34</v>
      </c>
      <c r="P54" t="s">
        <v>34</v>
      </c>
      <c r="Q54" t="s">
        <v>34</v>
      </c>
      <c r="R54" t="s">
        <v>34</v>
      </c>
      <c r="S54" t="s">
        <v>34</v>
      </c>
    </row>
    <row r="55" spans="1:23" x14ac:dyDescent="0.25">
      <c r="A55" t="s">
        <v>249</v>
      </c>
      <c r="B55" t="s">
        <v>250</v>
      </c>
      <c r="D55" t="s">
        <v>239</v>
      </c>
      <c r="E55" t="s">
        <v>251</v>
      </c>
      <c r="F55" t="s">
        <v>24</v>
      </c>
      <c r="G55" t="s">
        <v>24</v>
      </c>
      <c r="I55" t="s">
        <v>51</v>
      </c>
      <c r="J55" t="s">
        <v>31</v>
      </c>
      <c r="K55" t="s">
        <v>53</v>
      </c>
      <c r="L55" t="s">
        <v>36</v>
      </c>
      <c r="M55" t="s">
        <v>53</v>
      </c>
      <c r="O55" t="s">
        <v>34</v>
      </c>
      <c r="P55" t="s">
        <v>34</v>
      </c>
      <c r="Q55" t="s">
        <v>34</v>
      </c>
      <c r="R55" t="s">
        <v>34</v>
      </c>
      <c r="S55" t="s">
        <v>34</v>
      </c>
    </row>
    <row r="56" spans="1:23" x14ac:dyDescent="0.25">
      <c r="A56" t="s">
        <v>252</v>
      </c>
      <c r="B56" t="s">
        <v>253</v>
      </c>
      <c r="D56" t="s">
        <v>239</v>
      </c>
      <c r="E56" t="s">
        <v>254</v>
      </c>
      <c r="F56" t="s">
        <v>24</v>
      </c>
      <c r="G56" t="s">
        <v>24</v>
      </c>
      <c r="I56" t="s">
        <v>51</v>
      </c>
      <c r="J56" t="s">
        <v>31</v>
      </c>
      <c r="K56" t="s">
        <v>53</v>
      </c>
      <c r="L56" t="s">
        <v>98</v>
      </c>
      <c r="M56" t="s">
        <v>255</v>
      </c>
      <c r="O56" t="s">
        <v>34</v>
      </c>
      <c r="P56" t="s">
        <v>34</v>
      </c>
      <c r="Q56" t="s">
        <v>34</v>
      </c>
      <c r="R56" t="s">
        <v>34</v>
      </c>
      <c r="S56" t="s">
        <v>34</v>
      </c>
    </row>
    <row r="57" spans="1:23" x14ac:dyDescent="0.25">
      <c r="A57" t="s">
        <v>256</v>
      </c>
      <c r="B57" t="s">
        <v>257</v>
      </c>
      <c r="D57" t="s">
        <v>239</v>
      </c>
      <c r="E57" t="s">
        <v>258</v>
      </c>
      <c r="F57" t="s">
        <v>43</v>
      </c>
      <c r="G57" t="s">
        <v>24</v>
      </c>
      <c r="I57" t="s">
        <v>51</v>
      </c>
      <c r="J57" t="s">
        <v>31</v>
      </c>
      <c r="K57" t="s">
        <v>53</v>
      </c>
      <c r="L57" t="s">
        <v>36</v>
      </c>
      <c r="M57" t="s">
        <v>53</v>
      </c>
      <c r="O57" t="s">
        <v>34</v>
      </c>
      <c r="P57" t="s">
        <v>34</v>
      </c>
      <c r="Q57" t="s">
        <v>34</v>
      </c>
      <c r="R57" t="s">
        <v>34</v>
      </c>
      <c r="S57" t="s">
        <v>34</v>
      </c>
    </row>
    <row r="58" spans="1:23" x14ac:dyDescent="0.25">
      <c r="A58" t="s">
        <v>259</v>
      </c>
      <c r="B58" t="s">
        <v>260</v>
      </c>
      <c r="D58" t="s">
        <v>239</v>
      </c>
      <c r="E58" t="s">
        <v>261</v>
      </c>
      <c r="F58" t="s">
        <v>262</v>
      </c>
      <c r="G58" t="s">
        <v>263</v>
      </c>
      <c r="I58" t="s">
        <v>51</v>
      </c>
      <c r="J58" t="s">
        <v>51</v>
      </c>
      <c r="K58" t="s">
        <v>53</v>
      </c>
      <c r="L58" t="s">
        <v>36</v>
      </c>
      <c r="M58" t="s">
        <v>53</v>
      </c>
      <c r="N58" t="s">
        <v>243</v>
      </c>
      <c r="O58" t="s">
        <v>34</v>
      </c>
      <c r="P58" t="s">
        <v>34</v>
      </c>
      <c r="Q58" t="s">
        <v>34</v>
      </c>
      <c r="R58" t="s">
        <v>34</v>
      </c>
      <c r="S58" t="s">
        <v>34</v>
      </c>
      <c r="W58" t="s">
        <v>264</v>
      </c>
    </row>
    <row r="59" spans="1:23" x14ac:dyDescent="0.25">
      <c r="A59" t="s">
        <v>265</v>
      </c>
      <c r="B59" t="s">
        <v>266</v>
      </c>
      <c r="D59" t="s">
        <v>239</v>
      </c>
      <c r="E59" t="s">
        <v>267</v>
      </c>
      <c r="F59" t="s">
        <v>268</v>
      </c>
      <c r="G59" t="s">
        <v>186</v>
      </c>
      <c r="I59" t="s">
        <v>51</v>
      </c>
      <c r="J59" t="s">
        <v>51</v>
      </c>
      <c r="K59" t="s">
        <v>54</v>
      </c>
      <c r="L59" t="s">
        <v>58</v>
      </c>
      <c r="M59" t="s">
        <v>269</v>
      </c>
      <c r="O59" t="s">
        <v>34</v>
      </c>
      <c r="P59" t="s">
        <v>34</v>
      </c>
      <c r="Q59" t="s">
        <v>34</v>
      </c>
      <c r="R59" t="s">
        <v>34</v>
      </c>
      <c r="S59" t="s">
        <v>34</v>
      </c>
    </row>
    <row r="60" spans="1:23" x14ac:dyDescent="0.25">
      <c r="A60" t="s">
        <v>270</v>
      </c>
      <c r="B60" t="s">
        <v>271</v>
      </c>
      <c r="D60" t="s">
        <v>239</v>
      </c>
      <c r="E60" t="s">
        <v>272</v>
      </c>
      <c r="F60" t="s">
        <v>273</v>
      </c>
      <c r="G60" t="s">
        <v>186</v>
      </c>
      <c r="I60" t="s">
        <v>51</v>
      </c>
      <c r="J60" t="s">
        <v>51</v>
      </c>
      <c r="K60" t="s">
        <v>53</v>
      </c>
      <c r="L60" t="s">
        <v>60</v>
      </c>
      <c r="M60" t="s">
        <v>47</v>
      </c>
      <c r="O60" t="s">
        <v>34</v>
      </c>
      <c r="P60" t="s">
        <v>34</v>
      </c>
      <c r="Q60" t="s">
        <v>34</v>
      </c>
      <c r="R60" t="s">
        <v>34</v>
      </c>
      <c r="S60" t="s">
        <v>34</v>
      </c>
    </row>
    <row r="61" spans="1:23" x14ac:dyDescent="0.25">
      <c r="A61" t="s">
        <v>274</v>
      </c>
      <c r="B61" t="s">
        <v>275</v>
      </c>
      <c r="D61" t="s">
        <v>239</v>
      </c>
      <c r="E61" t="s">
        <v>276</v>
      </c>
      <c r="F61" t="s">
        <v>277</v>
      </c>
      <c r="G61" t="s">
        <v>278</v>
      </c>
      <c r="I61" t="s">
        <v>51</v>
      </c>
      <c r="J61" t="s">
        <v>51</v>
      </c>
      <c r="K61" t="s">
        <v>36</v>
      </c>
      <c r="L61" t="s">
        <v>47</v>
      </c>
      <c r="M61" t="s">
        <v>43</v>
      </c>
      <c r="O61" t="s">
        <v>34</v>
      </c>
      <c r="P61" t="s">
        <v>34</v>
      </c>
      <c r="Q61" t="s">
        <v>34</v>
      </c>
      <c r="R61" t="s">
        <v>34</v>
      </c>
      <c r="S61" t="s">
        <v>34</v>
      </c>
    </row>
    <row r="62" spans="1:23" x14ac:dyDescent="0.25">
      <c r="A62" t="s">
        <v>279</v>
      </c>
      <c r="B62" t="s">
        <v>280</v>
      </c>
      <c r="D62" t="s">
        <v>239</v>
      </c>
      <c r="E62" t="s">
        <v>281</v>
      </c>
      <c r="F62" t="s">
        <v>24</v>
      </c>
      <c r="G62" t="s">
        <v>24</v>
      </c>
      <c r="I62" t="s">
        <v>51</v>
      </c>
      <c r="J62" t="s">
        <v>51</v>
      </c>
      <c r="K62" t="s">
        <v>36</v>
      </c>
      <c r="L62" t="s">
        <v>54</v>
      </c>
      <c r="M62" t="s">
        <v>47</v>
      </c>
      <c r="O62" t="s">
        <v>34</v>
      </c>
      <c r="P62" t="s">
        <v>34</v>
      </c>
      <c r="Q62" t="s">
        <v>34</v>
      </c>
      <c r="R62" t="s">
        <v>34</v>
      </c>
      <c r="S62" t="s">
        <v>34</v>
      </c>
    </row>
    <row r="63" spans="1:23" x14ac:dyDescent="0.25">
      <c r="A63" t="s">
        <v>282</v>
      </c>
      <c r="B63" t="s">
        <v>283</v>
      </c>
      <c r="D63" t="s">
        <v>239</v>
      </c>
      <c r="E63" t="s">
        <v>284</v>
      </c>
      <c r="F63" t="s">
        <v>24</v>
      </c>
      <c r="G63" t="s">
        <v>24</v>
      </c>
      <c r="I63" t="s">
        <v>51</v>
      </c>
      <c r="J63" t="s">
        <v>51</v>
      </c>
      <c r="K63" t="s">
        <v>285</v>
      </c>
      <c r="L63" t="s">
        <v>47</v>
      </c>
      <c r="M63" t="s">
        <v>286</v>
      </c>
      <c r="O63" t="s">
        <v>34</v>
      </c>
      <c r="P63" t="s">
        <v>34</v>
      </c>
      <c r="Q63" t="s">
        <v>34</v>
      </c>
      <c r="R63" t="s">
        <v>34</v>
      </c>
      <c r="S63" t="s">
        <v>34</v>
      </c>
    </row>
    <row r="64" spans="1:23" x14ac:dyDescent="0.25">
      <c r="A64" t="s">
        <v>287</v>
      </c>
      <c r="B64" t="s">
        <v>288</v>
      </c>
      <c r="D64" t="s">
        <v>239</v>
      </c>
      <c r="E64" t="s">
        <v>289</v>
      </c>
      <c r="F64" t="s">
        <v>47</v>
      </c>
      <c r="G64" t="s">
        <v>47</v>
      </c>
      <c r="I64" t="s">
        <v>51</v>
      </c>
      <c r="J64" t="s">
        <v>51</v>
      </c>
      <c r="K64" t="s">
        <v>92</v>
      </c>
      <c r="L64" t="s">
        <v>290</v>
      </c>
      <c r="M64" t="s">
        <v>36</v>
      </c>
      <c r="O64" t="s">
        <v>34</v>
      </c>
      <c r="P64" t="s">
        <v>34</v>
      </c>
      <c r="Q64" t="s">
        <v>34</v>
      </c>
      <c r="R64" t="s">
        <v>34</v>
      </c>
      <c r="S64" t="s">
        <v>34</v>
      </c>
    </row>
    <row r="65" spans="1:19" x14ac:dyDescent="0.25">
      <c r="A65" t="s">
        <v>291</v>
      </c>
      <c r="B65" t="s">
        <v>292</v>
      </c>
      <c r="D65" t="s">
        <v>239</v>
      </c>
      <c r="E65" t="s">
        <v>293</v>
      </c>
      <c r="F65" t="s">
        <v>24</v>
      </c>
      <c r="G65" t="s">
        <v>24</v>
      </c>
      <c r="I65" t="s">
        <v>51</v>
      </c>
      <c r="J65" t="s">
        <v>51</v>
      </c>
      <c r="K65" t="s">
        <v>98</v>
      </c>
      <c r="L65" t="s">
        <v>92</v>
      </c>
      <c r="M65" t="s">
        <v>24</v>
      </c>
      <c r="O65" t="s">
        <v>34</v>
      </c>
      <c r="P65" t="s">
        <v>34</v>
      </c>
      <c r="Q65" t="s">
        <v>34</v>
      </c>
      <c r="R65" t="s">
        <v>34</v>
      </c>
      <c r="S65" t="s">
        <v>34</v>
      </c>
    </row>
    <row r="66" spans="1:19" x14ac:dyDescent="0.25">
      <c r="A66" t="s">
        <v>294</v>
      </c>
      <c r="B66" t="s">
        <v>295</v>
      </c>
      <c r="D66" t="s">
        <v>239</v>
      </c>
      <c r="E66" t="s">
        <v>296</v>
      </c>
      <c r="F66" t="s">
        <v>141</v>
      </c>
      <c r="G66" t="s">
        <v>297</v>
      </c>
      <c r="I66" t="s">
        <v>51</v>
      </c>
      <c r="J66" t="s">
        <v>51</v>
      </c>
      <c r="K66" t="s">
        <v>24</v>
      </c>
      <c r="L66" t="s">
        <v>141</v>
      </c>
      <c r="M66" t="s">
        <v>43</v>
      </c>
      <c r="O66" t="s">
        <v>34</v>
      </c>
      <c r="P66" t="s">
        <v>34</v>
      </c>
      <c r="Q66" t="s">
        <v>34</v>
      </c>
      <c r="R66" t="s">
        <v>34</v>
      </c>
      <c r="S66" t="s">
        <v>34</v>
      </c>
    </row>
    <row r="67" spans="1:19" x14ac:dyDescent="0.25">
      <c r="A67" t="s">
        <v>298</v>
      </c>
      <c r="B67" t="s">
        <v>299</v>
      </c>
      <c r="D67" t="s">
        <v>239</v>
      </c>
      <c r="E67" t="s">
        <v>230</v>
      </c>
      <c r="F67" t="s">
        <v>29</v>
      </c>
      <c r="G67" t="s">
        <v>29</v>
      </c>
      <c r="I67" t="s">
        <v>30</v>
      </c>
      <c r="J67" t="s">
        <v>31</v>
      </c>
      <c r="K67" t="s">
        <v>32</v>
      </c>
      <c r="L67" t="s">
        <v>33</v>
      </c>
      <c r="M67" t="s">
        <v>33</v>
      </c>
      <c r="O67" t="s">
        <v>34</v>
      </c>
      <c r="P67" t="s">
        <v>34</v>
      </c>
      <c r="Q67" t="s">
        <v>34</v>
      </c>
      <c r="R67" t="s">
        <v>34</v>
      </c>
      <c r="S67" t="s">
        <v>34</v>
      </c>
    </row>
    <row r="68" spans="1:19" x14ac:dyDescent="0.25">
      <c r="A68" t="s">
        <v>300</v>
      </c>
      <c r="B68" t="s">
        <v>301</v>
      </c>
      <c r="D68" t="s">
        <v>239</v>
      </c>
      <c r="E68" t="s">
        <v>302</v>
      </c>
      <c r="F68" t="s">
        <v>303</v>
      </c>
      <c r="G68" t="s">
        <v>304</v>
      </c>
      <c r="I68" t="s">
        <v>51</v>
      </c>
      <c r="J68" t="s">
        <v>51</v>
      </c>
      <c r="K68" t="s">
        <v>24</v>
      </c>
      <c r="L68" t="s">
        <v>36</v>
      </c>
      <c r="M68" t="s">
        <v>92</v>
      </c>
      <c r="N68" t="s">
        <v>243</v>
      </c>
      <c r="O68" t="s">
        <v>34</v>
      </c>
      <c r="P68" t="s">
        <v>34</v>
      </c>
      <c r="Q68" t="s">
        <v>34</v>
      </c>
      <c r="R68" t="s">
        <v>34</v>
      </c>
      <c r="S68" t="s">
        <v>34</v>
      </c>
    </row>
    <row r="69" spans="1:19" x14ac:dyDescent="0.25">
      <c r="A69" t="s">
        <v>305</v>
      </c>
      <c r="B69" t="s">
        <v>306</v>
      </c>
      <c r="D69" t="s">
        <v>239</v>
      </c>
      <c r="E69" t="s">
        <v>307</v>
      </c>
      <c r="F69" t="s">
        <v>303</v>
      </c>
      <c r="G69" t="s">
        <v>304</v>
      </c>
      <c r="I69" t="s">
        <v>51</v>
      </c>
      <c r="J69" t="s">
        <v>51</v>
      </c>
      <c r="K69" t="s">
        <v>24</v>
      </c>
      <c r="L69" t="s">
        <v>36</v>
      </c>
      <c r="M69" t="s">
        <v>92</v>
      </c>
      <c r="N69" t="s">
        <v>243</v>
      </c>
      <c r="O69" t="s">
        <v>34</v>
      </c>
      <c r="P69" t="s">
        <v>34</v>
      </c>
      <c r="Q69" t="s">
        <v>34</v>
      </c>
      <c r="R69" t="s">
        <v>34</v>
      </c>
      <c r="S69" t="s">
        <v>34</v>
      </c>
    </row>
    <row r="70" spans="1:19" x14ac:dyDescent="0.25">
      <c r="A70" t="s">
        <v>308</v>
      </c>
      <c r="B70" t="s">
        <v>309</v>
      </c>
      <c r="D70" t="s">
        <v>239</v>
      </c>
      <c r="E70" t="s">
        <v>310</v>
      </c>
      <c r="F70" t="s">
        <v>303</v>
      </c>
      <c r="G70" t="s">
        <v>304</v>
      </c>
      <c r="I70" t="s">
        <v>51</v>
      </c>
      <c r="J70" t="s">
        <v>51</v>
      </c>
      <c r="K70" t="s">
        <v>24</v>
      </c>
      <c r="L70" t="s">
        <v>36</v>
      </c>
      <c r="M70" t="s">
        <v>92</v>
      </c>
      <c r="N70" t="s">
        <v>243</v>
      </c>
      <c r="O70" t="s">
        <v>34</v>
      </c>
      <c r="P70" t="s">
        <v>34</v>
      </c>
      <c r="Q70" t="s">
        <v>34</v>
      </c>
      <c r="R70" t="s">
        <v>34</v>
      </c>
      <c r="S70" t="s">
        <v>34</v>
      </c>
    </row>
    <row r="71" spans="1:19" x14ac:dyDescent="0.25">
      <c r="A71" t="s">
        <v>311</v>
      </c>
      <c r="B71" t="s">
        <v>312</v>
      </c>
      <c r="D71" t="s">
        <v>239</v>
      </c>
      <c r="E71" t="s">
        <v>293</v>
      </c>
      <c r="F71" t="s">
        <v>313</v>
      </c>
      <c r="G71" t="s">
        <v>304</v>
      </c>
      <c r="I71" t="s">
        <v>51</v>
      </c>
      <c r="J71" t="s">
        <v>51</v>
      </c>
      <c r="K71" t="s">
        <v>98</v>
      </c>
      <c r="L71" t="s">
        <v>92</v>
      </c>
      <c r="M71" t="s">
        <v>24</v>
      </c>
      <c r="N71" t="s">
        <v>243</v>
      </c>
      <c r="O71" t="s">
        <v>34</v>
      </c>
      <c r="P71" t="s">
        <v>34</v>
      </c>
      <c r="Q71" t="s">
        <v>34</v>
      </c>
      <c r="R71" t="s">
        <v>34</v>
      </c>
      <c r="S71" t="s">
        <v>34</v>
      </c>
    </row>
    <row r="72" spans="1:19" x14ac:dyDescent="0.25">
      <c r="A72" t="s">
        <v>314</v>
      </c>
      <c r="B72" t="s">
        <v>315</v>
      </c>
      <c r="D72" t="s">
        <v>239</v>
      </c>
      <c r="E72" t="s">
        <v>293</v>
      </c>
      <c r="F72" t="s">
        <v>313</v>
      </c>
      <c r="G72" t="s">
        <v>316</v>
      </c>
      <c r="I72" t="s">
        <v>51</v>
      </c>
      <c r="J72" t="s">
        <v>51</v>
      </c>
      <c r="K72" t="s">
        <v>98</v>
      </c>
      <c r="L72" t="s">
        <v>92</v>
      </c>
      <c r="M72" t="s">
        <v>24</v>
      </c>
      <c r="N72" t="s">
        <v>243</v>
      </c>
      <c r="O72" t="s">
        <v>34</v>
      </c>
      <c r="P72" t="s">
        <v>34</v>
      </c>
      <c r="Q72" t="s">
        <v>34</v>
      </c>
      <c r="R72" t="s">
        <v>34</v>
      </c>
      <c r="S72" t="s">
        <v>34</v>
      </c>
    </row>
    <row r="73" spans="1:19" x14ac:dyDescent="0.25">
      <c r="A73" t="s">
        <v>317</v>
      </c>
      <c r="B73" t="s">
        <v>318</v>
      </c>
      <c r="D73" t="s">
        <v>239</v>
      </c>
      <c r="E73" t="s">
        <v>319</v>
      </c>
      <c r="F73" t="s">
        <v>303</v>
      </c>
      <c r="G73" t="s">
        <v>304</v>
      </c>
      <c r="I73" t="s">
        <v>51</v>
      </c>
      <c r="J73" t="s">
        <v>51</v>
      </c>
      <c r="K73" t="s">
        <v>43</v>
      </c>
      <c r="L73" t="s">
        <v>47</v>
      </c>
      <c r="M73" t="s">
        <v>141</v>
      </c>
      <c r="N73" t="s">
        <v>243</v>
      </c>
      <c r="O73" t="s">
        <v>34</v>
      </c>
      <c r="P73" t="s">
        <v>34</v>
      </c>
      <c r="Q73" t="s">
        <v>34</v>
      </c>
      <c r="R73" t="s">
        <v>34</v>
      </c>
      <c r="S73" t="s">
        <v>34</v>
      </c>
    </row>
    <row r="74" spans="1:19" x14ac:dyDescent="0.25">
      <c r="A74" t="s">
        <v>320</v>
      </c>
      <c r="B74" t="s">
        <v>321</v>
      </c>
      <c r="D74" t="s">
        <v>239</v>
      </c>
      <c r="E74" t="s">
        <v>322</v>
      </c>
      <c r="F74" t="s">
        <v>303</v>
      </c>
      <c r="G74" t="s">
        <v>304</v>
      </c>
      <c r="I74" t="s">
        <v>51</v>
      </c>
      <c r="J74" t="s">
        <v>51</v>
      </c>
      <c r="K74" t="s">
        <v>53</v>
      </c>
      <c r="L74" t="s">
        <v>43</v>
      </c>
      <c r="M74" t="s">
        <v>92</v>
      </c>
      <c r="N74" t="s">
        <v>243</v>
      </c>
      <c r="O74" t="s">
        <v>34</v>
      </c>
      <c r="P74" t="s">
        <v>34</v>
      </c>
      <c r="Q74" t="s">
        <v>34</v>
      </c>
      <c r="R74" t="s">
        <v>34</v>
      </c>
      <c r="S74" t="s">
        <v>34</v>
      </c>
    </row>
    <row r="75" spans="1:19" x14ac:dyDescent="0.25">
      <c r="A75" t="s">
        <v>323</v>
      </c>
      <c r="B75" t="s">
        <v>324</v>
      </c>
      <c r="D75" t="s">
        <v>239</v>
      </c>
      <c r="E75" t="s">
        <v>325</v>
      </c>
      <c r="F75" t="s">
        <v>326</v>
      </c>
      <c r="G75" t="s">
        <v>24</v>
      </c>
      <c r="I75" t="s">
        <v>51</v>
      </c>
      <c r="J75" t="s">
        <v>51</v>
      </c>
      <c r="K75" t="s">
        <v>36</v>
      </c>
      <c r="L75" t="s">
        <v>43</v>
      </c>
      <c r="M75" t="s">
        <v>286</v>
      </c>
      <c r="O75" t="s">
        <v>34</v>
      </c>
      <c r="P75" t="s">
        <v>34</v>
      </c>
      <c r="Q75" t="s">
        <v>34</v>
      </c>
      <c r="R75" t="s">
        <v>34</v>
      </c>
      <c r="S75" t="s">
        <v>34</v>
      </c>
    </row>
    <row r="76" spans="1:19" x14ac:dyDescent="0.25">
      <c r="A76" t="s">
        <v>327</v>
      </c>
      <c r="B76" t="s">
        <v>328</v>
      </c>
      <c r="D76" t="s">
        <v>239</v>
      </c>
      <c r="E76" t="s">
        <v>329</v>
      </c>
      <c r="F76" t="s">
        <v>330</v>
      </c>
      <c r="G76" t="s">
        <v>331</v>
      </c>
      <c r="I76" t="s">
        <v>51</v>
      </c>
      <c r="J76" t="s">
        <v>51</v>
      </c>
      <c r="K76" t="s">
        <v>53</v>
      </c>
      <c r="L76" t="s">
        <v>58</v>
      </c>
      <c r="M76" t="s">
        <v>332</v>
      </c>
      <c r="N76" t="s">
        <v>243</v>
      </c>
      <c r="O76" t="s">
        <v>34</v>
      </c>
      <c r="P76" t="s">
        <v>34</v>
      </c>
      <c r="Q76" t="s">
        <v>34</v>
      </c>
      <c r="R76" t="s">
        <v>34</v>
      </c>
      <c r="S76" t="s">
        <v>34</v>
      </c>
    </row>
    <row r="77" spans="1:19" x14ac:dyDescent="0.25">
      <c r="A77" t="s">
        <v>333</v>
      </c>
      <c r="B77" t="s">
        <v>334</v>
      </c>
      <c r="D77" t="s">
        <v>239</v>
      </c>
      <c r="E77" t="s">
        <v>329</v>
      </c>
      <c r="F77" t="s">
        <v>335</v>
      </c>
      <c r="G77" t="s">
        <v>336</v>
      </c>
      <c r="I77" t="s">
        <v>51</v>
      </c>
      <c r="J77" t="s">
        <v>51</v>
      </c>
      <c r="K77" t="s">
        <v>53</v>
      </c>
      <c r="L77" t="s">
        <v>58</v>
      </c>
      <c r="M77" t="s">
        <v>332</v>
      </c>
      <c r="O77" t="s">
        <v>34</v>
      </c>
      <c r="P77" t="s">
        <v>34</v>
      </c>
      <c r="Q77" t="s">
        <v>34</v>
      </c>
      <c r="R77" t="s">
        <v>34</v>
      </c>
      <c r="S77" t="s">
        <v>34</v>
      </c>
    </row>
    <row r="78" spans="1:19" x14ac:dyDescent="0.25">
      <c r="A78" t="s">
        <v>337</v>
      </c>
      <c r="B78" t="s">
        <v>338</v>
      </c>
      <c r="D78" t="s">
        <v>239</v>
      </c>
      <c r="E78" t="s">
        <v>339</v>
      </c>
      <c r="F78" t="s">
        <v>340</v>
      </c>
      <c r="G78" t="s">
        <v>341</v>
      </c>
      <c r="I78" t="s">
        <v>51</v>
      </c>
      <c r="J78" t="s">
        <v>51</v>
      </c>
      <c r="K78" t="s">
        <v>66</v>
      </c>
      <c r="L78" t="s">
        <v>69</v>
      </c>
      <c r="M78" t="s">
        <v>342</v>
      </c>
      <c r="N78" t="s">
        <v>343</v>
      </c>
    </row>
    <row r="79" spans="1:19" x14ac:dyDescent="0.25">
      <c r="A79" t="s">
        <v>344</v>
      </c>
      <c r="B79" t="s">
        <v>345</v>
      </c>
      <c r="D79" t="s">
        <v>239</v>
      </c>
      <c r="E79" t="s">
        <v>339</v>
      </c>
      <c r="F79" t="s">
        <v>340</v>
      </c>
      <c r="G79" t="s">
        <v>341</v>
      </c>
      <c r="I79" t="s">
        <v>51</v>
      </c>
      <c r="J79" t="s">
        <v>51</v>
      </c>
      <c r="K79" t="s">
        <v>66</v>
      </c>
      <c r="L79" t="s">
        <v>69</v>
      </c>
      <c r="M79" t="s">
        <v>342</v>
      </c>
      <c r="N79" t="s">
        <v>343</v>
      </c>
    </row>
    <row r="80" spans="1:19" x14ac:dyDescent="0.25">
      <c r="A80" t="s">
        <v>346</v>
      </c>
      <c r="B80" t="s">
        <v>347</v>
      </c>
      <c r="D80" t="s">
        <v>239</v>
      </c>
      <c r="E80" t="s">
        <v>339</v>
      </c>
      <c r="F80" t="s">
        <v>340</v>
      </c>
      <c r="G80" t="s">
        <v>341</v>
      </c>
      <c r="I80" t="s">
        <v>51</v>
      </c>
      <c r="J80" t="s">
        <v>51</v>
      </c>
      <c r="K80" t="s">
        <v>66</v>
      </c>
      <c r="L80" t="s">
        <v>69</v>
      </c>
      <c r="M80" t="s">
        <v>342</v>
      </c>
      <c r="N80" t="s">
        <v>343</v>
      </c>
    </row>
    <row r="81" spans="1:19" x14ac:dyDescent="0.25">
      <c r="A81" t="s">
        <v>348</v>
      </c>
      <c r="B81" t="s">
        <v>349</v>
      </c>
      <c r="D81" t="s">
        <v>239</v>
      </c>
      <c r="E81" t="s">
        <v>339</v>
      </c>
      <c r="F81" t="s">
        <v>340</v>
      </c>
      <c r="G81" t="s">
        <v>341</v>
      </c>
      <c r="I81" t="s">
        <v>51</v>
      </c>
      <c r="J81" t="s">
        <v>51</v>
      </c>
      <c r="K81" t="s">
        <v>350</v>
      </c>
      <c r="L81" t="s">
        <v>342</v>
      </c>
      <c r="M81" t="s">
        <v>66</v>
      </c>
      <c r="N81" t="s">
        <v>343</v>
      </c>
    </row>
    <row r="82" spans="1:19" x14ac:dyDescent="0.25">
      <c r="A82" t="s">
        <v>351</v>
      </c>
      <c r="B82" t="s">
        <v>352</v>
      </c>
      <c r="D82" t="s">
        <v>239</v>
      </c>
      <c r="E82" t="s">
        <v>339</v>
      </c>
      <c r="F82" t="s">
        <v>340</v>
      </c>
      <c r="G82" t="s">
        <v>341</v>
      </c>
      <c r="I82" t="s">
        <v>51</v>
      </c>
      <c r="J82" t="s">
        <v>51</v>
      </c>
      <c r="K82" t="s">
        <v>350</v>
      </c>
      <c r="L82" t="s">
        <v>342</v>
      </c>
      <c r="M82" t="s">
        <v>66</v>
      </c>
      <c r="N82" t="s">
        <v>343</v>
      </c>
    </row>
    <row r="83" spans="1:19" x14ac:dyDescent="0.25">
      <c r="A83" t="s">
        <v>353</v>
      </c>
      <c r="B83" t="s">
        <v>354</v>
      </c>
      <c r="D83" t="s">
        <v>239</v>
      </c>
      <c r="E83" t="s">
        <v>339</v>
      </c>
      <c r="F83" t="s">
        <v>340</v>
      </c>
      <c r="G83" t="s">
        <v>341</v>
      </c>
      <c r="I83" t="s">
        <v>51</v>
      </c>
      <c r="J83" t="s">
        <v>51</v>
      </c>
      <c r="K83" t="s">
        <v>71</v>
      </c>
      <c r="L83" t="s">
        <v>74</v>
      </c>
      <c r="M83" t="s">
        <v>78</v>
      </c>
      <c r="N83" t="s">
        <v>343</v>
      </c>
    </row>
    <row r="84" spans="1:19" x14ac:dyDescent="0.25">
      <c r="A84" t="s">
        <v>355</v>
      </c>
      <c r="B84" t="s">
        <v>356</v>
      </c>
      <c r="D84" t="s">
        <v>239</v>
      </c>
      <c r="E84" t="s">
        <v>339</v>
      </c>
      <c r="F84" t="s">
        <v>340</v>
      </c>
      <c r="G84" t="s">
        <v>341</v>
      </c>
      <c r="I84" t="s">
        <v>51</v>
      </c>
      <c r="J84" t="s">
        <v>51</v>
      </c>
      <c r="K84" t="s">
        <v>63</v>
      </c>
      <c r="L84" t="s">
        <v>71</v>
      </c>
      <c r="M84" t="s">
        <v>342</v>
      </c>
      <c r="N84" t="s">
        <v>343</v>
      </c>
    </row>
    <row r="85" spans="1:19" x14ac:dyDescent="0.25">
      <c r="A85" t="s">
        <v>357</v>
      </c>
      <c r="B85" t="s">
        <v>358</v>
      </c>
      <c r="D85" t="s">
        <v>239</v>
      </c>
      <c r="E85" t="s">
        <v>339</v>
      </c>
      <c r="F85" t="s">
        <v>359</v>
      </c>
      <c r="G85" t="s">
        <v>331</v>
      </c>
      <c r="I85" t="s">
        <v>51</v>
      </c>
      <c r="J85" t="s">
        <v>51</v>
      </c>
      <c r="K85" t="s">
        <v>63</v>
      </c>
      <c r="L85" t="s">
        <v>85</v>
      </c>
      <c r="M85" t="s">
        <v>360</v>
      </c>
      <c r="N85" t="s">
        <v>343</v>
      </c>
    </row>
    <row r="86" spans="1:19" x14ac:dyDescent="0.25">
      <c r="A86" t="s">
        <v>361</v>
      </c>
      <c r="B86" t="s">
        <v>362</v>
      </c>
      <c r="D86" t="s">
        <v>239</v>
      </c>
      <c r="E86" t="s">
        <v>339</v>
      </c>
      <c r="F86" t="s">
        <v>363</v>
      </c>
      <c r="G86" t="s">
        <v>364</v>
      </c>
      <c r="I86" t="s">
        <v>51</v>
      </c>
      <c r="J86" t="s">
        <v>51</v>
      </c>
      <c r="K86" t="s">
        <v>63</v>
      </c>
      <c r="L86" t="s">
        <v>85</v>
      </c>
      <c r="M86" t="s">
        <v>360</v>
      </c>
      <c r="N86" t="s">
        <v>343</v>
      </c>
    </row>
    <row r="87" spans="1:19" x14ac:dyDescent="0.25">
      <c r="A87" t="s">
        <v>365</v>
      </c>
      <c r="B87" t="s">
        <v>366</v>
      </c>
      <c r="D87" t="s">
        <v>239</v>
      </c>
      <c r="E87" t="s">
        <v>339</v>
      </c>
      <c r="G87" t="s">
        <v>341</v>
      </c>
      <c r="I87" t="s">
        <v>51</v>
      </c>
      <c r="J87" t="s">
        <v>51</v>
      </c>
      <c r="K87" t="s">
        <v>63</v>
      </c>
      <c r="L87" t="s">
        <v>69</v>
      </c>
      <c r="M87" t="s">
        <v>66</v>
      </c>
      <c r="N87" t="s">
        <v>343</v>
      </c>
    </row>
    <row r="88" spans="1:19" x14ac:dyDescent="0.25">
      <c r="A88" t="s">
        <v>367</v>
      </c>
      <c r="B88" t="s">
        <v>368</v>
      </c>
      <c r="D88" t="s">
        <v>239</v>
      </c>
      <c r="E88" t="s">
        <v>339</v>
      </c>
      <c r="F88" t="s">
        <v>369</v>
      </c>
      <c r="G88" t="s">
        <v>370</v>
      </c>
      <c r="I88" t="s">
        <v>51</v>
      </c>
      <c r="J88" t="s">
        <v>51</v>
      </c>
      <c r="K88" t="s">
        <v>80</v>
      </c>
      <c r="L88" t="s">
        <v>85</v>
      </c>
      <c r="M88" t="s">
        <v>371</v>
      </c>
      <c r="N88" t="s">
        <v>372</v>
      </c>
    </row>
    <row r="89" spans="1:19" x14ac:dyDescent="0.25">
      <c r="A89" t="s">
        <v>373</v>
      </c>
      <c r="B89" t="s">
        <v>374</v>
      </c>
      <c r="D89" t="s">
        <v>239</v>
      </c>
      <c r="E89" t="s">
        <v>339</v>
      </c>
      <c r="F89" t="s">
        <v>375</v>
      </c>
      <c r="G89" t="s">
        <v>370</v>
      </c>
      <c r="I89" t="s">
        <v>51</v>
      </c>
      <c r="J89" t="s">
        <v>51</v>
      </c>
      <c r="K89" t="s">
        <v>63</v>
      </c>
      <c r="L89" t="s">
        <v>87</v>
      </c>
      <c r="M89" t="s">
        <v>74</v>
      </c>
      <c r="N89" t="s">
        <v>372</v>
      </c>
    </row>
    <row r="90" spans="1:19" x14ac:dyDescent="0.25">
      <c r="A90" t="s">
        <v>376</v>
      </c>
      <c r="B90" t="s">
        <v>377</v>
      </c>
      <c r="D90" t="s">
        <v>239</v>
      </c>
      <c r="E90" t="s">
        <v>339</v>
      </c>
      <c r="F90" t="s">
        <v>340</v>
      </c>
      <c r="G90" t="s">
        <v>341</v>
      </c>
      <c r="I90" t="s">
        <v>51</v>
      </c>
      <c r="J90" t="s">
        <v>51</v>
      </c>
      <c r="K90" t="s">
        <v>63</v>
      </c>
      <c r="L90" t="s">
        <v>350</v>
      </c>
      <c r="M90" t="s">
        <v>63</v>
      </c>
      <c r="N90" t="s">
        <v>343</v>
      </c>
    </row>
    <row r="91" spans="1:19" x14ac:dyDescent="0.25">
      <c r="A91" t="s">
        <v>378</v>
      </c>
      <c r="B91" t="s">
        <v>379</v>
      </c>
      <c r="D91" t="s">
        <v>27</v>
      </c>
      <c r="E91" t="s">
        <v>339</v>
      </c>
      <c r="F91" t="s">
        <v>372</v>
      </c>
      <c r="G91" t="s">
        <v>370</v>
      </c>
      <c r="I91" t="s">
        <v>51</v>
      </c>
      <c r="J91" t="s">
        <v>51</v>
      </c>
      <c r="K91" t="s">
        <v>63</v>
      </c>
      <c r="L91" t="s">
        <v>101</v>
      </c>
      <c r="M91" t="s">
        <v>74</v>
      </c>
      <c r="N91" t="s">
        <v>372</v>
      </c>
    </row>
    <row r="92" spans="1:19" x14ac:dyDescent="0.25">
      <c r="A92" t="s">
        <v>380</v>
      </c>
      <c r="B92" t="s">
        <v>381</v>
      </c>
      <c r="D92" t="s">
        <v>27</v>
      </c>
      <c r="E92" t="s">
        <v>339</v>
      </c>
      <c r="F92" t="s">
        <v>39</v>
      </c>
      <c r="G92" t="s">
        <v>40</v>
      </c>
      <c r="I92" t="s">
        <v>30</v>
      </c>
      <c r="J92" t="s">
        <v>31</v>
      </c>
      <c r="K92" t="s">
        <v>87</v>
      </c>
      <c r="L92" t="s">
        <v>382</v>
      </c>
      <c r="M92" t="s">
        <v>87</v>
      </c>
      <c r="O92" t="s">
        <v>34</v>
      </c>
      <c r="P92" t="s">
        <v>34</v>
      </c>
      <c r="Q92" t="s">
        <v>34</v>
      </c>
      <c r="R92" t="s">
        <v>34</v>
      </c>
      <c r="S92" t="s">
        <v>34</v>
      </c>
    </row>
    <row r="93" spans="1:19" x14ac:dyDescent="0.25">
      <c r="A93" t="s">
        <v>383</v>
      </c>
      <c r="B93" t="s">
        <v>384</v>
      </c>
      <c r="D93" t="s">
        <v>27</v>
      </c>
      <c r="E93" t="s">
        <v>339</v>
      </c>
      <c r="F93" t="s">
        <v>127</v>
      </c>
      <c r="G93" t="s">
        <v>196</v>
      </c>
      <c r="I93" t="s">
        <v>30</v>
      </c>
      <c r="J93" t="s">
        <v>31</v>
      </c>
      <c r="K93" t="s">
        <v>60</v>
      </c>
      <c r="L93" t="s">
        <v>191</v>
      </c>
      <c r="M93" t="s">
        <v>60</v>
      </c>
      <c r="N93" t="s">
        <v>385</v>
      </c>
    </row>
    <row r="94" spans="1:19" x14ac:dyDescent="0.25">
      <c r="A94" t="s">
        <v>386</v>
      </c>
      <c r="B94" t="s">
        <v>387</v>
      </c>
      <c r="D94" t="s">
        <v>27</v>
      </c>
      <c r="E94" t="s">
        <v>339</v>
      </c>
      <c r="F94" t="s">
        <v>153</v>
      </c>
      <c r="G94" t="s">
        <v>388</v>
      </c>
      <c r="I94" t="s">
        <v>51</v>
      </c>
      <c r="J94" t="s">
        <v>31</v>
      </c>
      <c r="K94" t="s">
        <v>24</v>
      </c>
      <c r="L94" t="s">
        <v>36</v>
      </c>
      <c r="M94" t="s">
        <v>92</v>
      </c>
      <c r="N94" t="s">
        <v>389</v>
      </c>
    </row>
    <row r="95" spans="1:19" x14ac:dyDescent="0.25">
      <c r="A95" t="s">
        <v>390</v>
      </c>
      <c r="B95" t="s">
        <v>391</v>
      </c>
      <c r="D95" t="s">
        <v>27</v>
      </c>
      <c r="E95" t="s">
        <v>339</v>
      </c>
      <c r="F95" t="s">
        <v>158</v>
      </c>
      <c r="G95" t="s">
        <v>392</v>
      </c>
      <c r="I95" t="s">
        <v>51</v>
      </c>
      <c r="J95" t="s">
        <v>31</v>
      </c>
      <c r="K95" t="s">
        <v>43</v>
      </c>
      <c r="L95" t="s">
        <v>47</v>
      </c>
      <c r="M95" t="s">
        <v>47</v>
      </c>
      <c r="N95" t="s">
        <v>393</v>
      </c>
    </row>
    <row r="96" spans="1:19" x14ac:dyDescent="0.25">
      <c r="A96" t="s">
        <v>394</v>
      </c>
      <c r="B96" t="s">
        <v>395</v>
      </c>
      <c r="D96" t="s">
        <v>27</v>
      </c>
      <c r="E96" t="s">
        <v>339</v>
      </c>
      <c r="F96" t="s">
        <v>163</v>
      </c>
      <c r="G96" t="s">
        <v>396</v>
      </c>
      <c r="I96" t="s">
        <v>51</v>
      </c>
      <c r="J96" t="s">
        <v>31</v>
      </c>
      <c r="K96" t="s">
        <v>43</v>
      </c>
      <c r="L96" t="s">
        <v>47</v>
      </c>
      <c r="M96" t="s">
        <v>47</v>
      </c>
      <c r="N96" t="s">
        <v>397</v>
      </c>
    </row>
    <row r="97" spans="1:14" x14ac:dyDescent="0.25">
      <c r="A97" t="s">
        <v>398</v>
      </c>
      <c r="B97" t="s">
        <v>399</v>
      </c>
      <c r="D97" t="s">
        <v>27</v>
      </c>
      <c r="E97" t="s">
        <v>339</v>
      </c>
      <c r="F97" t="s">
        <v>169</v>
      </c>
      <c r="I97" t="s">
        <v>83</v>
      </c>
      <c r="J97" t="s">
        <v>31</v>
      </c>
      <c r="K97" t="s">
        <v>24</v>
      </c>
      <c r="L97" t="s">
        <v>36</v>
      </c>
      <c r="M97" t="s">
        <v>92</v>
      </c>
      <c r="N97" t="s">
        <v>400</v>
      </c>
    </row>
    <row r="98" spans="1:14" x14ac:dyDescent="0.25">
      <c r="A98" t="s">
        <v>401</v>
      </c>
      <c r="B98" t="s">
        <v>402</v>
      </c>
      <c r="D98" t="s">
        <v>27</v>
      </c>
      <c r="E98" t="s">
        <v>339</v>
      </c>
      <c r="F98" t="s">
        <v>169</v>
      </c>
      <c r="I98" t="s">
        <v>83</v>
      </c>
      <c r="J98" t="s">
        <v>31</v>
      </c>
      <c r="K98" t="s">
        <v>43</v>
      </c>
      <c r="L98" t="s">
        <v>47</v>
      </c>
      <c r="M98" t="s">
        <v>47</v>
      </c>
      <c r="N98" t="s">
        <v>403</v>
      </c>
    </row>
    <row r="99" spans="1:14" x14ac:dyDescent="0.25">
      <c r="A99" t="s">
        <v>404</v>
      </c>
      <c r="B99" t="s">
        <v>405</v>
      </c>
      <c r="D99" t="s">
        <v>27</v>
      </c>
      <c r="E99" t="s">
        <v>339</v>
      </c>
      <c r="F99" t="s">
        <v>177</v>
      </c>
      <c r="I99" t="s">
        <v>83</v>
      </c>
      <c r="J99" t="s">
        <v>31</v>
      </c>
      <c r="K99" t="s">
        <v>43</v>
      </c>
      <c r="L99" t="s">
        <v>47</v>
      </c>
      <c r="M99" t="s">
        <v>47</v>
      </c>
      <c r="N99" t="s">
        <v>406</v>
      </c>
    </row>
    <row r="100" spans="1:14" x14ac:dyDescent="0.25">
      <c r="A100" t="s">
        <v>407</v>
      </c>
      <c r="B100" t="s">
        <v>408</v>
      </c>
      <c r="D100" t="s">
        <v>27</v>
      </c>
      <c r="E100" t="s">
        <v>339</v>
      </c>
      <c r="F100" t="s">
        <v>409</v>
      </c>
      <c r="G100" t="s">
        <v>46</v>
      </c>
      <c r="I100" t="s">
        <v>30</v>
      </c>
      <c r="J100" t="s">
        <v>31</v>
      </c>
      <c r="K100" t="s">
        <v>410</v>
      </c>
      <c r="L100" t="s">
        <v>411</v>
      </c>
      <c r="M100" t="s">
        <v>410</v>
      </c>
    </row>
    <row r="101" spans="1:14" x14ac:dyDescent="0.25">
      <c r="A101" t="s">
        <v>412</v>
      </c>
      <c r="B101" t="s">
        <v>413</v>
      </c>
      <c r="D101" t="s">
        <v>27</v>
      </c>
      <c r="E101" t="s">
        <v>339</v>
      </c>
      <c r="F101" t="s">
        <v>39</v>
      </c>
      <c r="I101" t="s">
        <v>30</v>
      </c>
      <c r="J101" t="s">
        <v>31</v>
      </c>
      <c r="K101" t="s">
        <v>63</v>
      </c>
      <c r="L101" t="s">
        <v>414</v>
      </c>
      <c r="M101" t="s">
        <v>63</v>
      </c>
    </row>
    <row r="102" spans="1:14" x14ac:dyDescent="0.25">
      <c r="A102" t="s">
        <v>415</v>
      </c>
      <c r="B102" t="s">
        <v>416</v>
      </c>
      <c r="D102" t="s">
        <v>27</v>
      </c>
      <c r="E102" t="s">
        <v>339</v>
      </c>
      <c r="I102" t="s">
        <v>30</v>
      </c>
      <c r="J102" t="s">
        <v>31</v>
      </c>
      <c r="K102" t="s">
        <v>63</v>
      </c>
      <c r="L102" t="s">
        <v>414</v>
      </c>
      <c r="M102" t="s">
        <v>63</v>
      </c>
    </row>
    <row r="103" spans="1:14" x14ac:dyDescent="0.25">
      <c r="A103" t="s">
        <v>417</v>
      </c>
      <c r="B103" t="s">
        <v>418</v>
      </c>
      <c r="D103" t="s">
        <v>27</v>
      </c>
      <c r="E103" t="s">
        <v>339</v>
      </c>
      <c r="F103" t="s">
        <v>62</v>
      </c>
      <c r="I103" t="s">
        <v>30</v>
      </c>
      <c r="J103" t="s">
        <v>31</v>
      </c>
      <c r="K103" t="s">
        <v>63</v>
      </c>
      <c r="L103" t="s">
        <v>414</v>
      </c>
      <c r="M103" t="s">
        <v>63</v>
      </c>
    </row>
    <row r="104" spans="1:14" x14ac:dyDescent="0.25">
      <c r="A104" t="s">
        <v>419</v>
      </c>
      <c r="B104" t="s">
        <v>420</v>
      </c>
      <c r="D104" t="s">
        <v>27</v>
      </c>
      <c r="E104" t="s">
        <v>339</v>
      </c>
      <c r="F104" t="s">
        <v>65</v>
      </c>
      <c r="I104" t="s">
        <v>30</v>
      </c>
      <c r="J104" t="s">
        <v>31</v>
      </c>
      <c r="K104" t="s">
        <v>63</v>
      </c>
      <c r="L104" t="s">
        <v>414</v>
      </c>
      <c r="M104" t="s">
        <v>63</v>
      </c>
    </row>
    <row r="105" spans="1:14" x14ac:dyDescent="0.25">
      <c r="A105" t="s">
        <v>421</v>
      </c>
      <c r="B105" t="s">
        <v>422</v>
      </c>
      <c r="D105" t="s">
        <v>27</v>
      </c>
      <c r="E105" t="s">
        <v>339</v>
      </c>
      <c r="F105" t="s">
        <v>68</v>
      </c>
      <c r="I105" t="s">
        <v>30</v>
      </c>
      <c r="J105" t="s">
        <v>31</v>
      </c>
      <c r="K105" t="s">
        <v>63</v>
      </c>
      <c r="L105" t="s">
        <v>414</v>
      </c>
      <c r="M105" t="s">
        <v>63</v>
      </c>
    </row>
    <row r="106" spans="1:14" x14ac:dyDescent="0.25">
      <c r="A106" t="s">
        <v>423</v>
      </c>
      <c r="B106" t="s">
        <v>424</v>
      </c>
      <c r="D106" t="s">
        <v>27</v>
      </c>
      <c r="E106" t="s">
        <v>339</v>
      </c>
      <c r="F106" t="s">
        <v>68</v>
      </c>
      <c r="I106" t="s">
        <v>30</v>
      </c>
      <c r="J106" t="s">
        <v>31</v>
      </c>
      <c r="K106" t="s">
        <v>63</v>
      </c>
      <c r="L106" t="s">
        <v>414</v>
      </c>
      <c r="M106" t="s">
        <v>63</v>
      </c>
    </row>
    <row r="107" spans="1:14" x14ac:dyDescent="0.25">
      <c r="A107" t="s">
        <v>425</v>
      </c>
      <c r="B107" t="s">
        <v>426</v>
      </c>
      <c r="D107" t="s">
        <v>27</v>
      </c>
      <c r="E107" t="s">
        <v>339</v>
      </c>
      <c r="F107" t="s">
        <v>427</v>
      </c>
      <c r="G107" t="s">
        <v>392</v>
      </c>
      <c r="I107" t="s">
        <v>51</v>
      </c>
      <c r="J107" t="s">
        <v>51</v>
      </c>
      <c r="K107" t="s">
        <v>63</v>
      </c>
      <c r="L107" t="s">
        <v>66</v>
      </c>
      <c r="M107" t="s">
        <v>63</v>
      </c>
      <c r="N107" t="s">
        <v>393</v>
      </c>
    </row>
    <row r="108" spans="1:14" x14ac:dyDescent="0.25">
      <c r="A108" t="s">
        <v>428</v>
      </c>
      <c r="B108" t="s">
        <v>429</v>
      </c>
      <c r="D108" t="s">
        <v>27</v>
      </c>
      <c r="E108" t="s">
        <v>339</v>
      </c>
      <c r="F108" t="s">
        <v>96</v>
      </c>
      <c r="G108" t="s">
        <v>97</v>
      </c>
      <c r="I108" t="s">
        <v>30</v>
      </c>
      <c r="J108" t="s">
        <v>31</v>
      </c>
      <c r="K108" t="s">
        <v>350</v>
      </c>
      <c r="L108" t="s">
        <v>430</v>
      </c>
      <c r="M108" t="s">
        <v>350</v>
      </c>
      <c r="N108" t="s">
        <v>389</v>
      </c>
    </row>
    <row r="109" spans="1:14" x14ac:dyDescent="0.25">
      <c r="A109" t="s">
        <v>431</v>
      </c>
      <c r="B109" t="s">
        <v>432</v>
      </c>
      <c r="D109" t="s">
        <v>27</v>
      </c>
      <c r="E109" t="s">
        <v>339</v>
      </c>
      <c r="F109" t="s">
        <v>108</v>
      </c>
      <c r="G109" t="s">
        <v>109</v>
      </c>
      <c r="I109" t="s">
        <v>51</v>
      </c>
      <c r="J109" t="s">
        <v>51</v>
      </c>
      <c r="K109" t="s">
        <v>66</v>
      </c>
      <c r="L109" t="s">
        <v>74</v>
      </c>
      <c r="M109" t="s">
        <v>69</v>
      </c>
      <c r="N109" t="s">
        <v>433</v>
      </c>
    </row>
    <row r="110" spans="1:14" x14ac:dyDescent="0.25">
      <c r="A110" t="s">
        <v>434</v>
      </c>
      <c r="B110" t="s">
        <v>435</v>
      </c>
      <c r="D110" t="s">
        <v>27</v>
      </c>
      <c r="E110" t="s">
        <v>339</v>
      </c>
      <c r="F110" t="s">
        <v>108</v>
      </c>
      <c r="G110" t="s">
        <v>114</v>
      </c>
      <c r="I110" t="s">
        <v>51</v>
      </c>
      <c r="J110" t="s">
        <v>51</v>
      </c>
      <c r="K110" t="s">
        <v>63</v>
      </c>
      <c r="L110" t="s">
        <v>69</v>
      </c>
      <c r="M110" t="s">
        <v>350</v>
      </c>
      <c r="N110" t="s">
        <v>436</v>
      </c>
    </row>
    <row r="111" spans="1:14" x14ac:dyDescent="0.25">
      <c r="A111" t="s">
        <v>437</v>
      </c>
      <c r="B111" t="s">
        <v>438</v>
      </c>
      <c r="D111" t="s">
        <v>27</v>
      </c>
      <c r="E111" t="s">
        <v>339</v>
      </c>
      <c r="F111" t="s">
        <v>39</v>
      </c>
      <c r="G111" t="s">
        <v>439</v>
      </c>
      <c r="I111" t="s">
        <v>30</v>
      </c>
      <c r="J111" t="s">
        <v>122</v>
      </c>
      <c r="K111" t="s">
        <v>66</v>
      </c>
      <c r="L111" t="s">
        <v>74</v>
      </c>
      <c r="M111" t="s">
        <v>74</v>
      </c>
      <c r="N111" t="s">
        <v>389</v>
      </c>
    </row>
    <row r="112" spans="1:14" x14ac:dyDescent="0.25">
      <c r="A112" t="s">
        <v>440</v>
      </c>
      <c r="B112" t="s">
        <v>441</v>
      </c>
      <c r="D112" t="s">
        <v>27</v>
      </c>
      <c r="E112" t="s">
        <v>339</v>
      </c>
      <c r="F112" t="s">
        <v>127</v>
      </c>
      <c r="G112" t="s">
        <v>442</v>
      </c>
      <c r="I112" t="s">
        <v>30</v>
      </c>
      <c r="J112" t="s">
        <v>122</v>
      </c>
      <c r="K112" t="s">
        <v>66</v>
      </c>
      <c r="L112" t="s">
        <v>74</v>
      </c>
      <c r="M112" t="s">
        <v>74</v>
      </c>
      <c r="N112" t="s">
        <v>443</v>
      </c>
    </row>
    <row r="113" spans="1:14" x14ac:dyDescent="0.25">
      <c r="A113" t="s">
        <v>444</v>
      </c>
      <c r="B113" t="s">
        <v>445</v>
      </c>
      <c r="D113" t="s">
        <v>27</v>
      </c>
      <c r="E113" t="s">
        <v>339</v>
      </c>
      <c r="F113" t="s">
        <v>131</v>
      </c>
      <c r="G113" t="s">
        <v>132</v>
      </c>
      <c r="I113" t="s">
        <v>30</v>
      </c>
      <c r="J113" t="s">
        <v>31</v>
      </c>
      <c r="K113" t="s">
        <v>63</v>
      </c>
      <c r="L113" t="s">
        <v>414</v>
      </c>
      <c r="M113" t="s">
        <v>63</v>
      </c>
      <c r="N113" t="s">
        <v>389</v>
      </c>
    </row>
  </sheetData>
  <pageMargins left="0.7" right="0.7" top="0.75" bottom="0.75" header="0.3" footer="0.3"/>
  <ignoredErrors>
    <ignoredError sqref="A1:X11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F52B6-24FC-F248-AAC5-A216ACBA803D}">
  <dimension ref="A1:C69"/>
  <sheetViews>
    <sheetView workbookViewId="0">
      <selection activeCell="D1" sqref="D1"/>
    </sheetView>
  </sheetViews>
  <sheetFormatPr defaultColWidth="11" defaultRowHeight="15.75" x14ac:dyDescent="0.25"/>
  <cols>
    <col min="1" max="1" width="34.5" bestFit="1" customWidth="1"/>
  </cols>
  <sheetData>
    <row r="1" spans="1:3" x14ac:dyDescent="0.25">
      <c r="A1" t="s">
        <v>446</v>
      </c>
      <c r="B1" t="s">
        <v>3</v>
      </c>
      <c r="C1" t="s">
        <v>447</v>
      </c>
    </row>
    <row r="2" spans="1:3" x14ac:dyDescent="0.25">
      <c r="A2" t="s">
        <v>37</v>
      </c>
      <c r="B2" t="str">
        <f>VLOOKUP(A2,components_df!A:C,2,FALSE)</f>
        <v>structure</v>
      </c>
      <c r="C2" t="str">
        <f>VLOOKUP(A2,components_df!A:C,3,FALSE)</f>
        <v>ft2</v>
      </c>
    </row>
    <row r="3" spans="1:3" x14ac:dyDescent="0.25">
      <c r="A3" t="s">
        <v>44</v>
      </c>
      <c r="B3" t="str">
        <f>VLOOKUP(A3,components_df!A:C,2,FALSE)</f>
        <v>structure</v>
      </c>
      <c r="C3" t="str">
        <f>VLOOKUP(A3,components_df!A:C,3,FALSE)</f>
        <v>ft</v>
      </c>
    </row>
    <row r="4" spans="1:3" x14ac:dyDescent="0.25">
      <c r="A4" t="s">
        <v>48</v>
      </c>
      <c r="B4" t="str">
        <f>VLOOKUP(A4,components_df!A:C,2,FALSE)</f>
        <v>structure</v>
      </c>
      <c r="C4" t="str">
        <f>VLOOKUP(A4,components_df!A:C,3,FALSE)</f>
        <v>ea</v>
      </c>
    </row>
    <row r="5" spans="1:3" x14ac:dyDescent="0.25">
      <c r="A5" t="s">
        <v>55</v>
      </c>
      <c r="B5" t="str">
        <f>VLOOKUP(A5,components_df!A:C,2,FALSE)</f>
        <v>structure</v>
      </c>
      <c r="C5" t="str">
        <f>VLOOKUP(A5,components_df!A:C,3,FALSE)</f>
        <v>ft2</v>
      </c>
    </row>
    <row r="6" spans="1:3" x14ac:dyDescent="0.25">
      <c r="A6" t="s">
        <v>59</v>
      </c>
      <c r="B6" t="str">
        <f>VLOOKUP(A6,components_df!A:C,2,FALSE)</f>
        <v>structure</v>
      </c>
      <c r="C6" t="str">
        <f>VLOOKUP(A6,components_df!A:C,3,FALSE)</f>
        <v>ft2</v>
      </c>
    </row>
    <row r="7" spans="1:3" x14ac:dyDescent="0.25">
      <c r="A7" t="s">
        <v>451</v>
      </c>
      <c r="B7" t="str">
        <f>VLOOKUP(A7,components_df!A:C,2,FALSE)</f>
        <v>structure</v>
      </c>
      <c r="C7" t="str">
        <f>VLOOKUP(A7,components_df!A:C,3,FALSE)</f>
        <v>ft2</v>
      </c>
    </row>
    <row r="8" spans="1:3" x14ac:dyDescent="0.25">
      <c r="A8" t="s">
        <v>72</v>
      </c>
      <c r="B8" t="str">
        <f>VLOOKUP(A8,components_df!A:C,2,FALSE)</f>
        <v>structure</v>
      </c>
      <c r="C8" t="str">
        <f>VLOOKUP(A8,components_df!A:C,3,FALSE)</f>
        <v>ea</v>
      </c>
    </row>
    <row r="9" spans="1:3" x14ac:dyDescent="0.25">
      <c r="A9" t="s">
        <v>75</v>
      </c>
      <c r="B9" t="str">
        <f>VLOOKUP(A9,components_df!A:C,2,FALSE)</f>
        <v>structure</v>
      </c>
      <c r="C9" t="str">
        <f>VLOOKUP(A9,components_df!A:C,3,FALSE)</f>
        <v>ea</v>
      </c>
    </row>
    <row r="10" spans="1:3" x14ac:dyDescent="0.25">
      <c r="A10" t="s">
        <v>452</v>
      </c>
      <c r="B10" t="str">
        <f>VLOOKUP(A10,components_df!A:C,2,FALSE)</f>
        <v>structure</v>
      </c>
      <c r="C10" t="str">
        <f>VLOOKUP(A10,components_df!A:C,3,FALSE)</f>
        <v>ea</v>
      </c>
    </row>
    <row r="11" spans="1:3" x14ac:dyDescent="0.25">
      <c r="A11" t="s">
        <v>453</v>
      </c>
      <c r="B11" t="str">
        <f>VLOOKUP(A11,components_df!A:C,2,FALSE)</f>
        <v>structure</v>
      </c>
      <c r="C11" t="str">
        <f>VLOOKUP(A11,components_df!A:C,3,FALSE)</f>
        <v>ea</v>
      </c>
    </row>
    <row r="12" spans="1:3" x14ac:dyDescent="0.25">
      <c r="A12" t="s">
        <v>81</v>
      </c>
      <c r="B12" t="str">
        <f>VLOOKUP(A12,components_df!A:C,2,FALSE)</f>
        <v>structure</v>
      </c>
      <c r="C12" t="str">
        <f>VLOOKUP(A12,components_df!A:C,3,FALSE)</f>
        <v>ea</v>
      </c>
    </row>
    <row r="13" spans="1:3" x14ac:dyDescent="0.25">
      <c r="A13" t="s">
        <v>90</v>
      </c>
      <c r="B13" t="str">
        <f>VLOOKUP(A13,components_df!A:C,2,FALSE)</f>
        <v>structure</v>
      </c>
      <c r="C13" t="str">
        <f>VLOOKUP(A13,components_df!A:C,3,FALSE)</f>
        <v>ea</v>
      </c>
    </row>
    <row r="14" spans="1:3" x14ac:dyDescent="0.25">
      <c r="A14" t="s">
        <v>94</v>
      </c>
      <c r="B14" t="str">
        <f>VLOOKUP(A14,components_df!A:C,2,FALSE)</f>
        <v>structure</v>
      </c>
      <c r="C14" t="str">
        <f>VLOOKUP(A14,components_df!A:C,3,FALSE)</f>
        <v>ft2</v>
      </c>
    </row>
    <row r="15" spans="1:3" x14ac:dyDescent="0.25">
      <c r="A15" t="s">
        <v>102</v>
      </c>
      <c r="B15" t="str">
        <f>VLOOKUP(A15,components_df!A:C,2,FALSE)</f>
        <v>structure</v>
      </c>
      <c r="C15" t="str">
        <f>VLOOKUP(A15,components_df!A:C,3,FALSE)</f>
        <v>ft2</v>
      </c>
    </row>
    <row r="16" spans="1:3" x14ac:dyDescent="0.25">
      <c r="A16" t="s">
        <v>106</v>
      </c>
      <c r="B16" t="str">
        <f>VLOOKUP(A16,components_df!A:C,2,FALSE)</f>
        <v>structure</v>
      </c>
      <c r="C16" t="str">
        <f>VLOOKUP(A16,components_df!A:C,3,FALSE)</f>
        <v>ea</v>
      </c>
    </row>
    <row r="17" spans="1:3" x14ac:dyDescent="0.25">
      <c r="A17" t="s">
        <v>112</v>
      </c>
      <c r="B17" t="str">
        <f>VLOOKUP(A17,components_df!A:C,2,FALSE)</f>
        <v>structure</v>
      </c>
      <c r="C17" t="str">
        <f>VLOOKUP(A17,components_df!A:C,3,FALSE)</f>
        <v>ea</v>
      </c>
    </row>
    <row r="18" spans="1:3" x14ac:dyDescent="0.25">
      <c r="A18" t="s">
        <v>117</v>
      </c>
      <c r="B18" t="str">
        <f>VLOOKUP(A18,components_df!A:C,2,FALSE)</f>
        <v>structure</v>
      </c>
      <c r="C18" t="str">
        <f>VLOOKUP(A18,components_df!A:C,3,FALSE)</f>
        <v>ft2</v>
      </c>
    </row>
    <row r="19" spans="1:3" x14ac:dyDescent="0.25">
      <c r="A19" t="s">
        <v>126</v>
      </c>
      <c r="B19" t="str">
        <f>VLOOKUP(A19,components_df!A:C,2,FALSE)</f>
        <v>structure</v>
      </c>
      <c r="C19" t="str">
        <f>VLOOKUP(A19,components_df!A:C,3,FALSE)</f>
        <v>ft2</v>
      </c>
    </row>
    <row r="20" spans="1:3" x14ac:dyDescent="0.25">
      <c r="A20" t="s">
        <v>130</v>
      </c>
      <c r="B20" t="str">
        <f>VLOOKUP(A20,components_df!A:C,2,FALSE)</f>
        <v>structure</v>
      </c>
      <c r="C20" t="str">
        <f>VLOOKUP(A20,components_df!A:C,3,FALSE)</f>
        <v>ft</v>
      </c>
    </row>
    <row r="21" spans="1:3" x14ac:dyDescent="0.25">
      <c r="A21" t="s">
        <v>134</v>
      </c>
      <c r="B21" t="str">
        <f>VLOOKUP(A21,components_df!A:C,2,FALSE)</f>
        <v>structure</v>
      </c>
      <c r="C21" t="str">
        <f>VLOOKUP(A21,components_df!A:C,3,FALSE)</f>
        <v>ea</v>
      </c>
    </row>
    <row r="22" spans="1:3" x14ac:dyDescent="0.25">
      <c r="A22" t="s">
        <v>137</v>
      </c>
      <c r="B22" t="str">
        <f>VLOOKUP(A22,components_df!A:C,2,FALSE)</f>
        <v>structure</v>
      </c>
      <c r="C22" t="str">
        <f>VLOOKUP(A22,components_df!A:C,3,FALSE)</f>
        <v>ea</v>
      </c>
    </row>
    <row r="23" spans="1:3" x14ac:dyDescent="0.25">
      <c r="A23" t="s">
        <v>139</v>
      </c>
      <c r="B23" t="str">
        <f>VLOOKUP(A23,components_df!A:C,2,FALSE)</f>
        <v>structure</v>
      </c>
      <c r="C23" t="str">
        <f>VLOOKUP(A23,components_df!A:C,3,FALSE)</f>
        <v>ea</v>
      </c>
    </row>
    <row r="24" spans="1:3" x14ac:dyDescent="0.25">
      <c r="A24" t="s">
        <v>143</v>
      </c>
      <c r="B24" t="str">
        <f>VLOOKUP(A24,components_df!A:C,2,FALSE)</f>
        <v>structure</v>
      </c>
      <c r="C24" t="str">
        <f>VLOOKUP(A24,components_df!A:C,3,FALSE)</f>
        <v>ea</v>
      </c>
    </row>
    <row r="25" spans="1:3" x14ac:dyDescent="0.25">
      <c r="A25" t="s">
        <v>145</v>
      </c>
      <c r="B25" t="str">
        <f>VLOOKUP(A25,components_df!A:C,2,FALSE)</f>
        <v>structure</v>
      </c>
      <c r="C25" t="str">
        <f>VLOOKUP(A25,components_df!A:C,3,FALSE)</f>
        <v>ea</v>
      </c>
    </row>
    <row r="26" spans="1:3" x14ac:dyDescent="0.25">
      <c r="A26" t="s">
        <v>147</v>
      </c>
      <c r="B26" t="str">
        <f>VLOOKUP(A26,components_df!A:C,2,FALSE)</f>
        <v>structure</v>
      </c>
      <c r="C26" t="str">
        <f>VLOOKUP(A26,components_df!A:C,3,FALSE)</f>
        <v>ea</v>
      </c>
    </row>
    <row r="27" spans="1:3" x14ac:dyDescent="0.25">
      <c r="A27" t="s">
        <v>149</v>
      </c>
      <c r="B27" t="str">
        <f>VLOOKUP(A27,components_df!A:C,2,FALSE)</f>
        <v>structure</v>
      </c>
      <c r="C27" t="str">
        <f>VLOOKUP(A27,components_df!A:C,3,FALSE)</f>
        <v>ea</v>
      </c>
    </row>
    <row r="28" spans="1:3" x14ac:dyDescent="0.25">
      <c r="A28" t="s">
        <v>152</v>
      </c>
      <c r="B28" t="str">
        <f>VLOOKUP(A28,components_df!A:C,2,FALSE)</f>
        <v>structure</v>
      </c>
      <c r="C28" t="str">
        <f>VLOOKUP(A28,components_df!A:C,3,FALSE)</f>
        <v>ea</v>
      </c>
    </row>
    <row r="29" spans="1:3" x14ac:dyDescent="0.25">
      <c r="A29" t="s">
        <v>157</v>
      </c>
      <c r="B29" t="str">
        <f>VLOOKUP(A29,components_df!A:C,2,FALSE)</f>
        <v>structure</v>
      </c>
      <c r="C29" t="str">
        <f>VLOOKUP(A29,components_df!A:C,3,FALSE)</f>
        <v>ea</v>
      </c>
    </row>
    <row r="30" spans="1:3" x14ac:dyDescent="0.25">
      <c r="A30" t="s">
        <v>162</v>
      </c>
      <c r="B30" t="str">
        <f>VLOOKUP(A30,components_df!A:C,2,FALSE)</f>
        <v>structure</v>
      </c>
      <c r="C30" t="str">
        <f>VLOOKUP(A30,components_df!A:C,3,FALSE)</f>
        <v>ea</v>
      </c>
    </row>
    <row r="31" spans="1:3" x14ac:dyDescent="0.25">
      <c r="A31" t="s">
        <v>454</v>
      </c>
      <c r="B31" t="str">
        <f>VLOOKUP(A31,components_df!A:C,2,FALSE)</f>
        <v>structure</v>
      </c>
      <c r="C31" t="str">
        <f>VLOOKUP(A31,components_df!A:C,3,FALSE)</f>
        <v>4m</v>
      </c>
    </row>
    <row r="32" spans="1:3" x14ac:dyDescent="0.25">
      <c r="A32" t="s">
        <v>167</v>
      </c>
      <c r="B32" t="str">
        <f>VLOOKUP(A32,components_df!A:C,2,FALSE)</f>
        <v>structure</v>
      </c>
      <c r="C32" t="str">
        <f>VLOOKUP(A32,components_df!A:C,3,FALSE)</f>
        <v>ft</v>
      </c>
    </row>
    <row r="33" spans="1:3" x14ac:dyDescent="0.25">
      <c r="A33" t="s">
        <v>172</v>
      </c>
      <c r="B33" t="str">
        <f>VLOOKUP(A33,components_df!A:C,2,FALSE)</f>
        <v>structure</v>
      </c>
      <c r="C33" t="str">
        <f>VLOOKUP(A33,components_df!A:C,3,FALSE)</f>
        <v>ft</v>
      </c>
    </row>
    <row r="34" spans="1:3" x14ac:dyDescent="0.25">
      <c r="A34" t="s">
        <v>176</v>
      </c>
      <c r="B34" t="str">
        <f>VLOOKUP(A34,components_df!A:C,2,FALSE)</f>
        <v>structure</v>
      </c>
      <c r="C34" t="str">
        <f>VLOOKUP(A34,components_df!A:C,3,FALSE)</f>
        <v>ft</v>
      </c>
    </row>
    <row r="35" spans="1:3" x14ac:dyDescent="0.25">
      <c r="A35" t="s">
        <v>180</v>
      </c>
      <c r="B35" t="str">
        <f>VLOOKUP(A35,components_df!A:C,2,FALSE)</f>
        <v>structure</v>
      </c>
      <c r="C35" t="str">
        <f>VLOOKUP(A35,components_df!A:C,3,FALSE)</f>
        <v>ea</v>
      </c>
    </row>
    <row r="36" spans="1:3" x14ac:dyDescent="0.25">
      <c r="A36" t="s">
        <v>183</v>
      </c>
      <c r="B36" t="str">
        <f>VLOOKUP(A36,components_df!A:C,2,FALSE)</f>
        <v>structure</v>
      </c>
      <c r="C36" t="str">
        <f>VLOOKUP(A36,components_df!A:C,3,FALSE)</f>
        <v>ea</v>
      </c>
    </row>
    <row r="37" spans="1:3" x14ac:dyDescent="0.25">
      <c r="A37" t="s">
        <v>456</v>
      </c>
      <c r="B37" t="str">
        <f>VLOOKUP(A37,components_df!A:C,2,FALSE)</f>
        <v>structure</v>
      </c>
      <c r="C37" t="str">
        <f>VLOOKUP(A37,components_df!A:C,3,FALSE)</f>
        <v>ft2</v>
      </c>
    </row>
    <row r="38" spans="1:3" x14ac:dyDescent="0.25">
      <c r="A38" t="s">
        <v>189</v>
      </c>
      <c r="B38" t="str">
        <f>VLOOKUP(A38,components_df!A:C,2,FALSE)</f>
        <v>structure</v>
      </c>
      <c r="C38" t="str">
        <f>VLOOKUP(A38,components_df!A:C,3,FALSE)</f>
        <v>ft2</v>
      </c>
    </row>
    <row r="39" spans="1:3" x14ac:dyDescent="0.25">
      <c r="A39" t="s">
        <v>194</v>
      </c>
      <c r="B39" t="str">
        <f>VLOOKUP(A39,components_df!A:C,2,FALSE)</f>
        <v>structure</v>
      </c>
      <c r="C39" t="str">
        <f>VLOOKUP(A39,components_df!A:C,3,FALSE)</f>
        <v>ft2</v>
      </c>
    </row>
    <row r="40" spans="1:3" x14ac:dyDescent="0.25">
      <c r="A40" t="s">
        <v>457</v>
      </c>
      <c r="B40" t="str">
        <f>VLOOKUP(A40,components_df!A:C,2,FALSE)</f>
        <v>structure</v>
      </c>
      <c r="C40" t="str">
        <f>VLOOKUP(A40,components_df!A:C,3,FALSE)</f>
        <v>ft2</v>
      </c>
    </row>
    <row r="41" spans="1:3" x14ac:dyDescent="0.25">
      <c r="A41" t="s">
        <v>458</v>
      </c>
      <c r="B41" t="str">
        <f>VLOOKUP(A41,components_df!A:C,2,FALSE)</f>
        <v>structure</v>
      </c>
      <c r="C41" t="str">
        <f>VLOOKUP(A41,components_df!A:C,3,FALSE)</f>
        <v>ft2</v>
      </c>
    </row>
    <row r="42" spans="1:3" x14ac:dyDescent="0.25">
      <c r="A42" t="s">
        <v>459</v>
      </c>
      <c r="B42" t="str">
        <f>VLOOKUP(A42,components_df!A:C,2,FALSE)</f>
        <v>structure</v>
      </c>
      <c r="C42" t="str">
        <f>VLOOKUP(A42,components_df!A:C,3,FALSE)</f>
        <v>ft2</v>
      </c>
    </row>
    <row r="43" spans="1:3" x14ac:dyDescent="0.25">
      <c r="A43" t="s">
        <v>210</v>
      </c>
      <c r="B43" t="str">
        <f>VLOOKUP(A43,components_df!A:C,2,FALSE)</f>
        <v>structure</v>
      </c>
      <c r="C43" t="str">
        <f>VLOOKUP(A43,components_df!A:C,3,FALSE)</f>
        <v>ft2</v>
      </c>
    </row>
    <row r="44" spans="1:3" x14ac:dyDescent="0.25">
      <c r="A44" t="s">
        <v>460</v>
      </c>
      <c r="B44" t="str">
        <f>VLOOKUP(A44,components_df!A:C,2,FALSE)</f>
        <v>structure</v>
      </c>
      <c r="C44" t="str">
        <f>VLOOKUP(A44,components_df!A:C,3,FALSE)</f>
        <v>ft2</v>
      </c>
    </row>
    <row r="45" spans="1:3" x14ac:dyDescent="0.25">
      <c r="A45" t="s">
        <v>235</v>
      </c>
      <c r="B45" t="str">
        <f>VLOOKUP(A45,components_df!A:C,2,FALSE)</f>
        <v>structure</v>
      </c>
      <c r="C45" t="str">
        <f>VLOOKUP(A45,components_df!A:C,3,FALSE)</f>
        <v>ft2</v>
      </c>
    </row>
    <row r="46" spans="1:3" x14ac:dyDescent="0.25">
      <c r="A46" t="s">
        <v>238</v>
      </c>
      <c r="B46" t="str">
        <f>VLOOKUP(A46,components_df!A:C,2,FALSE)</f>
        <v>contents</v>
      </c>
      <c r="C46" t="str">
        <f>VLOOKUP(A46,components_df!A:C,3,FALSE)</f>
        <v>ea</v>
      </c>
    </row>
    <row r="47" spans="1:3" x14ac:dyDescent="0.25">
      <c r="A47" t="s">
        <v>245</v>
      </c>
      <c r="B47" t="str">
        <f>VLOOKUP(A47,components_df!A:C,2,FALSE)</f>
        <v>contents</v>
      </c>
      <c r="C47" t="str">
        <f>VLOOKUP(A47,components_df!A:C,3,FALSE)</f>
        <v>ea</v>
      </c>
    </row>
    <row r="48" spans="1:3" x14ac:dyDescent="0.25">
      <c r="A48" t="s">
        <v>250</v>
      </c>
      <c r="B48" t="str">
        <f>VLOOKUP(A48,components_df!A:C,2,FALSE)</f>
        <v>contents</v>
      </c>
      <c r="C48" t="str">
        <f>VLOOKUP(A48,components_df!A:C,3,FALSE)</f>
        <v>ea</v>
      </c>
    </row>
    <row r="49" spans="1:3" x14ac:dyDescent="0.25">
      <c r="A49" t="s">
        <v>253</v>
      </c>
      <c r="B49" t="str">
        <f>VLOOKUP(A49,components_df!A:C,2,FALSE)</f>
        <v>contents</v>
      </c>
      <c r="C49" t="str">
        <f>VLOOKUP(A49,components_df!A:C,3,FALSE)</f>
        <v>ea</v>
      </c>
    </row>
    <row r="50" spans="1:3" x14ac:dyDescent="0.25">
      <c r="A50" t="s">
        <v>257</v>
      </c>
      <c r="B50" t="str">
        <f>VLOOKUP(A50,components_df!A:C,2,FALSE)</f>
        <v>contents</v>
      </c>
      <c r="C50" t="str">
        <f>VLOOKUP(A50,components_df!A:C,3,FALSE)</f>
        <v>ea</v>
      </c>
    </row>
    <row r="51" spans="1:3" x14ac:dyDescent="0.25">
      <c r="A51" t="s">
        <v>260</v>
      </c>
      <c r="B51" t="str">
        <f>VLOOKUP(A51,components_df!A:C,2,FALSE)</f>
        <v>contents</v>
      </c>
      <c r="C51" t="str">
        <f>VLOOKUP(A51,components_df!A:C,3,FALSE)</f>
        <v>ea</v>
      </c>
    </row>
    <row r="52" spans="1:3" x14ac:dyDescent="0.25">
      <c r="A52" t="s">
        <v>266</v>
      </c>
      <c r="B52" t="str">
        <f>VLOOKUP(A52,components_df!A:C,2,FALSE)</f>
        <v>contents</v>
      </c>
      <c r="C52" t="str">
        <f>VLOOKUP(A52,components_df!A:C,3,FALSE)</f>
        <v>ea</v>
      </c>
    </row>
    <row r="53" spans="1:3" x14ac:dyDescent="0.25">
      <c r="A53" t="s">
        <v>271</v>
      </c>
      <c r="B53" t="str">
        <f>VLOOKUP(A53,components_df!A:C,2,FALSE)</f>
        <v>contents</v>
      </c>
      <c r="C53" t="str">
        <f>VLOOKUP(A53,components_df!A:C,3,FALSE)</f>
        <v>ea</v>
      </c>
    </row>
    <row r="54" spans="1:3" x14ac:dyDescent="0.25">
      <c r="A54" t="s">
        <v>275</v>
      </c>
      <c r="B54" t="str">
        <f>VLOOKUP(A54,components_df!A:C,2,FALSE)</f>
        <v>contents</v>
      </c>
      <c r="C54" t="str">
        <f>VLOOKUP(A54,components_df!A:C,3,FALSE)</f>
        <v>ea</v>
      </c>
    </row>
    <row r="55" spans="1:3" x14ac:dyDescent="0.25">
      <c r="A55" t="s">
        <v>280</v>
      </c>
      <c r="B55" t="str">
        <f>VLOOKUP(A55,components_df!A:C,2,FALSE)</f>
        <v>contents</v>
      </c>
      <c r="C55" t="str">
        <f>VLOOKUP(A55,components_df!A:C,3,FALSE)</f>
        <v>ea</v>
      </c>
    </row>
    <row r="56" spans="1:3" x14ac:dyDescent="0.25">
      <c r="A56" t="s">
        <v>283</v>
      </c>
      <c r="B56" t="str">
        <f>VLOOKUP(A56,components_df!A:C,2,FALSE)</f>
        <v>contents</v>
      </c>
      <c r="C56" t="str">
        <f>VLOOKUP(A56,components_df!A:C,3,FALSE)</f>
        <v>ea</v>
      </c>
    </row>
    <row r="57" spans="1:3" x14ac:dyDescent="0.25">
      <c r="A57" t="s">
        <v>288</v>
      </c>
      <c r="B57" t="str">
        <f>VLOOKUP(A57,components_df!A:C,2,FALSE)</f>
        <v>contents</v>
      </c>
      <c r="C57" t="str">
        <f>VLOOKUP(A57,components_df!A:C,3,FALSE)</f>
        <v>ea</v>
      </c>
    </row>
    <row r="58" spans="1:3" x14ac:dyDescent="0.25">
      <c r="A58" t="s">
        <v>292</v>
      </c>
      <c r="B58" t="str">
        <f>VLOOKUP(A58,components_df!A:C,2,FALSE)</f>
        <v>contents</v>
      </c>
      <c r="C58" t="str">
        <f>VLOOKUP(A58,components_df!A:C,3,FALSE)</f>
        <v>ea</v>
      </c>
    </row>
    <row r="59" spans="1:3" x14ac:dyDescent="0.25">
      <c r="A59" t="s">
        <v>295</v>
      </c>
      <c r="B59" t="str">
        <f>VLOOKUP(A59,components_df!A:C,2,FALSE)</f>
        <v>contents</v>
      </c>
      <c r="C59" t="str">
        <f>VLOOKUP(A59,components_df!A:C,3,FALSE)</f>
        <v>ea</v>
      </c>
    </row>
    <row r="60" spans="1:3" x14ac:dyDescent="0.25">
      <c r="A60" t="s">
        <v>301</v>
      </c>
      <c r="B60" t="str">
        <f>VLOOKUP(A60,components_df!A:C,2,FALSE)</f>
        <v>contents</v>
      </c>
      <c r="C60" t="str">
        <f>VLOOKUP(A60,components_df!A:C,3,FALSE)</f>
        <v>ea</v>
      </c>
    </row>
    <row r="61" spans="1:3" x14ac:dyDescent="0.25">
      <c r="A61" t="s">
        <v>306</v>
      </c>
      <c r="B61" t="str">
        <f>VLOOKUP(A61,components_df!A:C,2,FALSE)</f>
        <v>contents</v>
      </c>
      <c r="C61" t="str">
        <f>VLOOKUP(A61,components_df!A:C,3,FALSE)</f>
        <v>ea</v>
      </c>
    </row>
    <row r="62" spans="1:3" x14ac:dyDescent="0.25">
      <c r="A62" t="s">
        <v>309</v>
      </c>
      <c r="B62" t="str">
        <f>VLOOKUP(A62,components_df!A:C,2,FALSE)</f>
        <v>contents</v>
      </c>
      <c r="C62" t="str">
        <f>VLOOKUP(A62,components_df!A:C,3,FALSE)</f>
        <v>ea</v>
      </c>
    </row>
    <row r="63" spans="1:3" x14ac:dyDescent="0.25">
      <c r="A63" t="s">
        <v>312</v>
      </c>
      <c r="B63" t="str">
        <f>VLOOKUP(A63,components_df!A:C,2,FALSE)</f>
        <v>contents</v>
      </c>
      <c r="C63" t="str">
        <f>VLOOKUP(A63,components_df!A:C,3,FALSE)</f>
        <v>ea</v>
      </c>
    </row>
    <row r="64" spans="1:3" x14ac:dyDescent="0.25">
      <c r="A64" t="s">
        <v>315</v>
      </c>
      <c r="B64" t="str">
        <f>VLOOKUP(A64,components_df!A:C,2,FALSE)</f>
        <v>contents</v>
      </c>
      <c r="C64" t="str">
        <f>VLOOKUP(A64,components_df!A:C,3,FALSE)</f>
        <v>ea</v>
      </c>
    </row>
    <row r="65" spans="1:3" x14ac:dyDescent="0.25">
      <c r="A65" t="s">
        <v>318</v>
      </c>
      <c r="B65" t="str">
        <f>VLOOKUP(A65,components_df!A:C,2,FALSE)</f>
        <v>contents</v>
      </c>
      <c r="C65" t="str">
        <f>VLOOKUP(A65,components_df!A:C,3,FALSE)</f>
        <v>ea</v>
      </c>
    </row>
    <row r="66" spans="1:3" x14ac:dyDescent="0.25">
      <c r="A66" t="s">
        <v>321</v>
      </c>
      <c r="B66" t="str">
        <f>VLOOKUP(A66,components_df!A:C,2,FALSE)</f>
        <v>contents</v>
      </c>
      <c r="C66" t="str">
        <f>VLOOKUP(A66,components_df!A:C,3,FALSE)</f>
        <v>ea</v>
      </c>
    </row>
    <row r="67" spans="1:3" x14ac:dyDescent="0.25">
      <c r="A67" t="s">
        <v>324</v>
      </c>
      <c r="B67" t="str">
        <f>VLOOKUP(A67,components_df!A:C,2,FALSE)</f>
        <v>contents</v>
      </c>
      <c r="C67" t="str">
        <f>VLOOKUP(A67,components_df!A:C,3,FALSE)</f>
        <v>ea</v>
      </c>
    </row>
    <row r="68" spans="1:3" x14ac:dyDescent="0.25">
      <c r="A68" t="s">
        <v>328</v>
      </c>
      <c r="B68" t="str">
        <f>VLOOKUP(A68,components_df!A:C,2,FALSE)</f>
        <v>contents</v>
      </c>
      <c r="C68" t="str">
        <f>VLOOKUP(A68,components_df!A:C,3,FALSE)</f>
        <v>ea</v>
      </c>
    </row>
    <row r="69" spans="1:3" x14ac:dyDescent="0.25">
      <c r="A69" t="s">
        <v>334</v>
      </c>
      <c r="B69" t="str">
        <f>VLOOKUP(A69,components_df!A:C,2,FALSE)</f>
        <v>contents</v>
      </c>
      <c r="C69" t="str">
        <f>VLOOKUP(A69,components_df!A:C,3,FALSE)</f>
        <v>ea</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
  <sheetViews>
    <sheetView workbookViewId="0"/>
  </sheetViews>
  <sheetFormatPr defaultColWidth="8.875" defaultRowHeight="15.75" x14ac:dyDescent="0.25"/>
  <sheetData>
    <row r="1" spans="1:2" x14ac:dyDescent="0.25">
      <c r="A1" t="s">
        <v>1024</v>
      </c>
      <c r="B1" t="s">
        <v>1705</v>
      </c>
    </row>
    <row r="2" spans="1:2" x14ac:dyDescent="0.25">
      <c r="A2" t="s">
        <v>1027</v>
      </c>
      <c r="B2" t="s">
        <v>24</v>
      </c>
    </row>
    <row r="3" spans="1:2" x14ac:dyDescent="0.25">
      <c r="A3" t="s">
        <v>1030</v>
      </c>
      <c r="B3" t="s">
        <v>36</v>
      </c>
    </row>
    <row r="4" spans="1:2" x14ac:dyDescent="0.25">
      <c r="A4" t="s">
        <v>1052</v>
      </c>
      <c r="B4" t="s">
        <v>43</v>
      </c>
    </row>
  </sheetData>
  <pageMargins left="0.7" right="0.7" top="0.75" bottom="0.75" header="0.3" footer="0.3"/>
  <ignoredErrors>
    <ignoredError sqref="A1:B4" numberStoredAsText="1"/>
  </ignoredError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457"/>
  <sheetViews>
    <sheetView workbookViewId="0">
      <selection sqref="A1:Y51"/>
    </sheetView>
  </sheetViews>
  <sheetFormatPr defaultColWidth="8.875" defaultRowHeight="15.75" x14ac:dyDescent="0.25"/>
  <sheetData>
    <row r="1" spans="1:25" ht="31.5" x14ac:dyDescent="0.25">
      <c r="A1" t="s">
        <v>1706</v>
      </c>
      <c r="B1" t="s">
        <v>1707</v>
      </c>
      <c r="C1" s="7" t="s">
        <v>1708</v>
      </c>
      <c r="D1" s="7" t="s">
        <v>1709</v>
      </c>
      <c r="E1" s="7" t="s">
        <v>1710</v>
      </c>
      <c r="F1" s="7" t="s">
        <v>1711</v>
      </c>
      <c r="G1" s="7" t="s">
        <v>1712</v>
      </c>
      <c r="H1" s="7" t="s">
        <v>1713</v>
      </c>
      <c r="I1" s="7" t="s">
        <v>1714</v>
      </c>
      <c r="J1" s="7" t="s">
        <v>160</v>
      </c>
      <c r="K1" s="7" t="s">
        <v>393</v>
      </c>
      <c r="L1" s="7" t="s">
        <v>187</v>
      </c>
      <c r="M1" s="7" t="s">
        <v>372</v>
      </c>
      <c r="N1" s="7" t="s">
        <v>1715</v>
      </c>
      <c r="O1" s="7" t="s">
        <v>1716</v>
      </c>
      <c r="P1" s="7" t="s">
        <v>1717</v>
      </c>
      <c r="Q1" s="7" t="s">
        <v>1718</v>
      </c>
      <c r="R1" s="7" t="s">
        <v>1719</v>
      </c>
      <c r="S1" s="7" t="s">
        <v>1720</v>
      </c>
      <c r="T1" s="7" t="s">
        <v>1721</v>
      </c>
      <c r="U1" s="7" t="s">
        <v>1722</v>
      </c>
      <c r="V1" s="7" t="s">
        <v>213</v>
      </c>
      <c r="W1" s="7" t="s">
        <v>1723</v>
      </c>
      <c r="X1" s="7" t="s">
        <v>1724</v>
      </c>
      <c r="Y1" s="7" t="s">
        <v>214</v>
      </c>
    </row>
    <row r="2" spans="1:25" x14ac:dyDescent="0.25">
      <c r="A2" t="s">
        <v>1725</v>
      </c>
      <c r="B2" t="s">
        <v>1726</v>
      </c>
      <c r="C2" t="s">
        <v>24</v>
      </c>
      <c r="D2" t="s">
        <v>1726</v>
      </c>
      <c r="E2" t="s">
        <v>53</v>
      </c>
      <c r="F2" t="s">
        <v>60</v>
      </c>
      <c r="G2" t="s">
        <v>53</v>
      </c>
      <c r="H2" t="s">
        <v>36</v>
      </c>
      <c r="I2" t="s">
        <v>53</v>
      </c>
      <c r="J2" t="s">
        <v>24</v>
      </c>
      <c r="K2" t="s">
        <v>53</v>
      </c>
      <c r="L2" t="s">
        <v>141</v>
      </c>
      <c r="M2" t="s">
        <v>53</v>
      </c>
      <c r="N2" t="s">
        <v>60</v>
      </c>
      <c r="O2" t="s">
        <v>43</v>
      </c>
      <c r="P2" t="s">
        <v>53</v>
      </c>
      <c r="Q2" t="s">
        <v>53</v>
      </c>
      <c r="R2" t="s">
        <v>421</v>
      </c>
      <c r="S2" t="s">
        <v>1727</v>
      </c>
      <c r="T2" t="s">
        <v>53</v>
      </c>
      <c r="U2" t="s">
        <v>53</v>
      </c>
      <c r="V2" t="s">
        <v>60</v>
      </c>
      <c r="W2" s="8" t="s">
        <v>98</v>
      </c>
      <c r="X2" t="s">
        <v>144</v>
      </c>
      <c r="Y2" s="9">
        <v>19</v>
      </c>
    </row>
    <row r="3" spans="1:25" x14ac:dyDescent="0.25">
      <c r="A3" t="s">
        <v>1728</v>
      </c>
      <c r="B3" t="s">
        <v>1729</v>
      </c>
      <c r="C3" t="s">
        <v>24</v>
      </c>
      <c r="D3" t="s">
        <v>1729</v>
      </c>
      <c r="E3" t="s">
        <v>53</v>
      </c>
      <c r="F3" t="s">
        <v>60</v>
      </c>
      <c r="G3" t="s">
        <v>53</v>
      </c>
      <c r="H3" t="s">
        <v>36</v>
      </c>
      <c r="I3" t="s">
        <v>53</v>
      </c>
      <c r="J3" t="s">
        <v>24</v>
      </c>
      <c r="K3" t="s">
        <v>53</v>
      </c>
      <c r="L3" t="s">
        <v>58</v>
      </c>
      <c r="M3" t="s">
        <v>53</v>
      </c>
      <c r="N3" t="s">
        <v>63</v>
      </c>
      <c r="O3" t="s">
        <v>43</v>
      </c>
      <c r="P3" t="s">
        <v>53</v>
      </c>
      <c r="Q3" t="s">
        <v>53</v>
      </c>
      <c r="R3" t="s">
        <v>1730</v>
      </c>
      <c r="S3" t="s">
        <v>1731</v>
      </c>
      <c r="T3" t="s">
        <v>53</v>
      </c>
      <c r="U3" t="s">
        <v>53</v>
      </c>
      <c r="V3" t="s">
        <v>60</v>
      </c>
      <c r="W3" s="10" t="s">
        <v>98</v>
      </c>
      <c r="X3" t="s">
        <v>151</v>
      </c>
      <c r="Y3" s="9">
        <v>21.5</v>
      </c>
    </row>
    <row r="4" spans="1:25" x14ac:dyDescent="0.25">
      <c r="A4" t="s">
        <v>1732</v>
      </c>
      <c r="B4" t="s">
        <v>1733</v>
      </c>
      <c r="C4" t="s">
        <v>24</v>
      </c>
      <c r="D4" t="s">
        <v>1733</v>
      </c>
      <c r="E4" t="s">
        <v>53</v>
      </c>
      <c r="F4" t="s">
        <v>60</v>
      </c>
      <c r="G4" t="s">
        <v>53</v>
      </c>
      <c r="H4" t="s">
        <v>36</v>
      </c>
      <c r="I4" t="s">
        <v>53</v>
      </c>
      <c r="J4" t="s">
        <v>24</v>
      </c>
      <c r="K4" t="s">
        <v>53</v>
      </c>
      <c r="L4" t="s">
        <v>60</v>
      </c>
      <c r="M4" t="s">
        <v>53</v>
      </c>
      <c r="N4" t="s">
        <v>66</v>
      </c>
      <c r="O4" t="s">
        <v>36</v>
      </c>
      <c r="P4" t="s">
        <v>53</v>
      </c>
      <c r="Q4" t="s">
        <v>53</v>
      </c>
      <c r="R4" t="s">
        <v>1734</v>
      </c>
      <c r="S4" t="s">
        <v>1735</v>
      </c>
      <c r="T4" t="s">
        <v>53</v>
      </c>
      <c r="U4" t="s">
        <v>53</v>
      </c>
      <c r="V4" t="s">
        <v>60</v>
      </c>
      <c r="W4" s="10" t="s">
        <v>98</v>
      </c>
      <c r="X4" t="s">
        <v>148</v>
      </c>
      <c r="Y4" s="9">
        <v>17.5</v>
      </c>
    </row>
    <row r="5" spans="1:25" x14ac:dyDescent="0.25">
      <c r="A5" t="s">
        <v>1736</v>
      </c>
      <c r="B5" t="s">
        <v>761</v>
      </c>
      <c r="C5" t="s">
        <v>24</v>
      </c>
      <c r="D5" t="s">
        <v>761</v>
      </c>
      <c r="E5" t="s">
        <v>53</v>
      </c>
      <c r="F5" t="s">
        <v>60</v>
      </c>
      <c r="G5" t="s">
        <v>53</v>
      </c>
      <c r="H5" t="s">
        <v>36</v>
      </c>
      <c r="I5" t="s">
        <v>53</v>
      </c>
      <c r="J5" t="s">
        <v>24</v>
      </c>
      <c r="K5" t="s">
        <v>53</v>
      </c>
      <c r="L5" t="s">
        <v>54</v>
      </c>
      <c r="M5" t="s">
        <v>53</v>
      </c>
      <c r="N5" t="s">
        <v>58</v>
      </c>
      <c r="O5" t="s">
        <v>47</v>
      </c>
      <c r="P5" t="s">
        <v>53</v>
      </c>
      <c r="Q5" t="s">
        <v>53</v>
      </c>
      <c r="R5" t="s">
        <v>1737</v>
      </c>
      <c r="S5" t="s">
        <v>1738</v>
      </c>
      <c r="T5" t="s">
        <v>53</v>
      </c>
      <c r="U5" t="s">
        <v>53</v>
      </c>
      <c r="V5" t="s">
        <v>60</v>
      </c>
      <c r="W5" s="10" t="s">
        <v>98</v>
      </c>
      <c r="X5" t="s">
        <v>144</v>
      </c>
      <c r="Y5" s="9">
        <v>21.5</v>
      </c>
    </row>
    <row r="6" spans="1:25" x14ac:dyDescent="0.25">
      <c r="A6" t="s">
        <v>1739</v>
      </c>
      <c r="B6" t="s">
        <v>1740</v>
      </c>
      <c r="C6" t="s">
        <v>24</v>
      </c>
      <c r="D6" t="s">
        <v>1740</v>
      </c>
      <c r="E6" t="s">
        <v>53</v>
      </c>
      <c r="F6" t="s">
        <v>63</v>
      </c>
      <c r="G6" t="s">
        <v>53</v>
      </c>
      <c r="H6" t="s">
        <v>36</v>
      </c>
      <c r="I6" t="s">
        <v>53</v>
      </c>
      <c r="J6" t="s">
        <v>36</v>
      </c>
      <c r="K6" t="s">
        <v>53</v>
      </c>
      <c r="L6" t="s">
        <v>63</v>
      </c>
      <c r="M6" t="s">
        <v>47</v>
      </c>
      <c r="N6" t="s">
        <v>66</v>
      </c>
      <c r="O6" t="s">
        <v>47</v>
      </c>
      <c r="P6" t="s">
        <v>53</v>
      </c>
      <c r="Q6" t="s">
        <v>53</v>
      </c>
      <c r="R6" t="s">
        <v>1741</v>
      </c>
      <c r="S6" t="s">
        <v>1742</v>
      </c>
      <c r="T6" t="s">
        <v>53</v>
      </c>
      <c r="U6" t="s">
        <v>53</v>
      </c>
      <c r="V6" t="s">
        <v>63</v>
      </c>
      <c r="W6" s="10" t="s">
        <v>98</v>
      </c>
      <c r="X6" t="s">
        <v>161</v>
      </c>
      <c r="Y6" s="9">
        <v>24.5</v>
      </c>
    </row>
    <row r="7" spans="1:25" x14ac:dyDescent="0.25">
      <c r="A7" t="s">
        <v>1743</v>
      </c>
      <c r="B7" t="s">
        <v>1740</v>
      </c>
      <c r="C7" t="s">
        <v>24</v>
      </c>
      <c r="D7" t="s">
        <v>1740</v>
      </c>
      <c r="E7" t="s">
        <v>53</v>
      </c>
      <c r="F7" t="s">
        <v>63</v>
      </c>
      <c r="G7" t="s">
        <v>53</v>
      </c>
      <c r="H7" t="s">
        <v>36</v>
      </c>
      <c r="I7" t="s">
        <v>53</v>
      </c>
      <c r="J7" t="s">
        <v>36</v>
      </c>
      <c r="K7" t="s">
        <v>53</v>
      </c>
      <c r="L7" t="s">
        <v>63</v>
      </c>
      <c r="M7" t="s">
        <v>47</v>
      </c>
      <c r="N7" t="s">
        <v>66</v>
      </c>
      <c r="O7" t="s">
        <v>47</v>
      </c>
      <c r="P7" t="s">
        <v>53</v>
      </c>
      <c r="Q7" t="s">
        <v>53</v>
      </c>
      <c r="R7" t="s">
        <v>1737</v>
      </c>
      <c r="S7" t="s">
        <v>1744</v>
      </c>
      <c r="T7" t="s">
        <v>53</v>
      </c>
      <c r="U7" t="s">
        <v>53</v>
      </c>
      <c r="V7" t="s">
        <v>63</v>
      </c>
      <c r="W7" s="10" t="s">
        <v>98</v>
      </c>
      <c r="X7" t="s">
        <v>144</v>
      </c>
      <c r="Y7" s="9">
        <v>24.5</v>
      </c>
    </row>
    <row r="8" spans="1:25" x14ac:dyDescent="0.25">
      <c r="A8" t="s">
        <v>1882</v>
      </c>
      <c r="B8" t="s">
        <v>1740</v>
      </c>
      <c r="C8" t="s">
        <v>24</v>
      </c>
      <c r="D8" t="s">
        <v>1740</v>
      </c>
      <c r="E8" t="s">
        <v>53</v>
      </c>
      <c r="F8" t="s">
        <v>60</v>
      </c>
      <c r="G8" t="s">
        <v>53</v>
      </c>
      <c r="H8" t="s">
        <v>36</v>
      </c>
      <c r="I8" t="s">
        <v>53</v>
      </c>
      <c r="J8" t="s">
        <v>24</v>
      </c>
      <c r="K8" t="s">
        <v>53</v>
      </c>
      <c r="L8" t="s">
        <v>54</v>
      </c>
      <c r="M8" t="s">
        <v>53</v>
      </c>
      <c r="N8" t="s">
        <v>69</v>
      </c>
      <c r="O8" t="s">
        <v>47</v>
      </c>
      <c r="P8" t="s">
        <v>53</v>
      </c>
      <c r="Q8" t="s">
        <v>53</v>
      </c>
      <c r="R8" t="s">
        <v>1737</v>
      </c>
      <c r="S8" t="s">
        <v>1745</v>
      </c>
      <c r="T8" t="s">
        <v>53</v>
      </c>
      <c r="U8" t="s">
        <v>53</v>
      </c>
      <c r="V8" t="s">
        <v>60</v>
      </c>
      <c r="W8" s="10" t="s">
        <v>98</v>
      </c>
      <c r="X8" t="s">
        <v>144</v>
      </c>
      <c r="Y8" s="9">
        <v>17.5</v>
      </c>
    </row>
    <row r="9" spans="1:25" x14ac:dyDescent="0.25">
      <c r="A9" t="s">
        <v>1746</v>
      </c>
      <c r="B9" t="s">
        <v>1613</v>
      </c>
      <c r="C9" t="s">
        <v>24</v>
      </c>
      <c r="D9" t="s">
        <v>1613</v>
      </c>
      <c r="E9" t="s">
        <v>53</v>
      </c>
      <c r="F9" t="s">
        <v>63</v>
      </c>
      <c r="G9" t="s">
        <v>53</v>
      </c>
      <c r="H9" t="s">
        <v>36</v>
      </c>
      <c r="I9" t="s">
        <v>53</v>
      </c>
      <c r="J9" t="s">
        <v>36</v>
      </c>
      <c r="K9" t="s">
        <v>53</v>
      </c>
      <c r="L9" t="s">
        <v>71</v>
      </c>
      <c r="M9" t="s">
        <v>53</v>
      </c>
      <c r="N9" t="s">
        <v>66</v>
      </c>
      <c r="O9" t="s">
        <v>43</v>
      </c>
      <c r="P9" t="s">
        <v>53</v>
      </c>
      <c r="Q9" t="s">
        <v>53</v>
      </c>
      <c r="R9" t="s">
        <v>1730</v>
      </c>
      <c r="S9" t="s">
        <v>1747</v>
      </c>
      <c r="T9" t="s">
        <v>53</v>
      </c>
      <c r="U9" t="s">
        <v>53</v>
      </c>
      <c r="V9" t="s">
        <v>63</v>
      </c>
      <c r="W9" s="10" t="s">
        <v>98</v>
      </c>
      <c r="X9" t="s">
        <v>148</v>
      </c>
      <c r="Y9" s="9">
        <v>18</v>
      </c>
    </row>
    <row r="10" spans="1:25" x14ac:dyDescent="0.25">
      <c r="A10" t="s">
        <v>1748</v>
      </c>
      <c r="B10" t="s">
        <v>1749</v>
      </c>
      <c r="C10" t="s">
        <v>24</v>
      </c>
      <c r="D10" t="s">
        <v>1749</v>
      </c>
      <c r="E10" t="s">
        <v>53</v>
      </c>
      <c r="F10" t="s">
        <v>63</v>
      </c>
      <c r="G10" t="s">
        <v>53</v>
      </c>
      <c r="H10" t="s">
        <v>36</v>
      </c>
      <c r="I10" t="s">
        <v>53</v>
      </c>
      <c r="J10" t="s">
        <v>36</v>
      </c>
      <c r="K10" t="s">
        <v>53</v>
      </c>
      <c r="L10" t="s">
        <v>71</v>
      </c>
      <c r="M10" t="s">
        <v>53</v>
      </c>
      <c r="N10" t="s">
        <v>69</v>
      </c>
      <c r="O10" t="s">
        <v>47</v>
      </c>
      <c r="P10" t="s">
        <v>53</v>
      </c>
      <c r="Q10" t="s">
        <v>53</v>
      </c>
      <c r="R10" t="s">
        <v>1750</v>
      </c>
      <c r="S10" t="s">
        <v>1751</v>
      </c>
      <c r="T10" t="s">
        <v>53</v>
      </c>
      <c r="U10" t="s">
        <v>53</v>
      </c>
      <c r="V10" t="s">
        <v>63</v>
      </c>
      <c r="W10" s="10" t="s">
        <v>98</v>
      </c>
      <c r="X10" t="s">
        <v>201</v>
      </c>
      <c r="Y10" s="9">
        <v>18</v>
      </c>
    </row>
    <row r="11" spans="1:25" x14ac:dyDescent="0.25">
      <c r="A11" t="s">
        <v>1752</v>
      </c>
      <c r="B11" t="s">
        <v>1753</v>
      </c>
      <c r="C11" t="s">
        <v>24</v>
      </c>
      <c r="D11" t="s">
        <v>1754</v>
      </c>
      <c r="E11" t="s">
        <v>1755</v>
      </c>
      <c r="F11" t="s">
        <v>60</v>
      </c>
      <c r="G11" t="s">
        <v>47</v>
      </c>
      <c r="H11" t="s">
        <v>36</v>
      </c>
      <c r="I11" t="s">
        <v>53</v>
      </c>
      <c r="J11" t="s">
        <v>24</v>
      </c>
      <c r="K11" t="s">
        <v>53</v>
      </c>
      <c r="L11" t="s">
        <v>63</v>
      </c>
      <c r="M11" t="s">
        <v>141</v>
      </c>
      <c r="N11" t="s">
        <v>58</v>
      </c>
      <c r="O11" t="s">
        <v>43</v>
      </c>
      <c r="P11" t="s">
        <v>36</v>
      </c>
      <c r="Q11" t="s">
        <v>53</v>
      </c>
      <c r="R11" t="s">
        <v>1737</v>
      </c>
      <c r="S11" t="s">
        <v>1756</v>
      </c>
      <c r="T11" t="s">
        <v>53</v>
      </c>
      <c r="U11" t="s">
        <v>198</v>
      </c>
      <c r="V11" t="s">
        <v>60</v>
      </c>
      <c r="W11" s="10" t="s">
        <v>98</v>
      </c>
      <c r="X11" s="9" t="s">
        <v>148</v>
      </c>
      <c r="Y11" s="9">
        <v>21.5</v>
      </c>
    </row>
    <row r="12" spans="1:25" x14ac:dyDescent="0.25">
      <c r="A12" t="s">
        <v>1757</v>
      </c>
      <c r="B12" t="s">
        <v>1758</v>
      </c>
      <c r="C12" t="s">
        <v>24</v>
      </c>
      <c r="D12" t="s">
        <v>1758</v>
      </c>
      <c r="E12" t="s">
        <v>53</v>
      </c>
      <c r="F12" t="s">
        <v>63</v>
      </c>
      <c r="G12" t="s">
        <v>53</v>
      </c>
      <c r="H12" t="s">
        <v>36</v>
      </c>
      <c r="I12" t="s">
        <v>53</v>
      </c>
      <c r="J12" t="s">
        <v>36</v>
      </c>
      <c r="K12" t="s">
        <v>53</v>
      </c>
      <c r="L12" t="s">
        <v>74</v>
      </c>
      <c r="M12" t="s">
        <v>53</v>
      </c>
      <c r="N12" t="s">
        <v>63</v>
      </c>
      <c r="O12" t="s">
        <v>43</v>
      </c>
      <c r="P12" t="s">
        <v>53</v>
      </c>
      <c r="Q12" t="s">
        <v>53</v>
      </c>
      <c r="R12" t="s">
        <v>1759</v>
      </c>
      <c r="S12" t="s">
        <v>1507</v>
      </c>
      <c r="T12" t="s">
        <v>53</v>
      </c>
      <c r="U12" t="s">
        <v>53</v>
      </c>
      <c r="V12" t="s">
        <v>63</v>
      </c>
      <c r="W12" s="10">
        <f>8/12</f>
        <v>0.66666666666666663</v>
      </c>
      <c r="X12" s="9" t="s">
        <v>151</v>
      </c>
      <c r="Y12" s="9">
        <v>21.8</v>
      </c>
    </row>
    <row r="13" spans="1:25" x14ac:dyDescent="0.25">
      <c r="A13" t="s">
        <v>1760</v>
      </c>
      <c r="B13" t="s">
        <v>1761</v>
      </c>
      <c r="C13" t="s">
        <v>24</v>
      </c>
      <c r="D13" t="s">
        <v>1761</v>
      </c>
      <c r="E13" t="s">
        <v>53</v>
      </c>
      <c r="F13" t="s">
        <v>63</v>
      </c>
      <c r="G13" t="s">
        <v>53</v>
      </c>
      <c r="H13" t="s">
        <v>43</v>
      </c>
      <c r="I13" t="s">
        <v>53</v>
      </c>
      <c r="J13" t="s">
        <v>36</v>
      </c>
      <c r="K13" t="s">
        <v>53</v>
      </c>
      <c r="L13" t="s">
        <v>58</v>
      </c>
      <c r="M13" t="s">
        <v>53</v>
      </c>
      <c r="N13" t="s">
        <v>78</v>
      </c>
      <c r="O13" t="s">
        <v>47</v>
      </c>
      <c r="P13" t="s">
        <v>53</v>
      </c>
      <c r="Q13" t="s">
        <v>53</v>
      </c>
      <c r="R13" t="s">
        <v>1762</v>
      </c>
      <c r="S13" t="s">
        <v>1763</v>
      </c>
      <c r="T13" t="s">
        <v>53</v>
      </c>
      <c r="U13" t="s">
        <v>53</v>
      </c>
      <c r="V13" t="s">
        <v>63</v>
      </c>
      <c r="W13" s="10">
        <v>0.58299999999999996</v>
      </c>
      <c r="X13" s="9" t="s">
        <v>182</v>
      </c>
      <c r="Y13" s="9">
        <v>20.2</v>
      </c>
    </row>
    <row r="14" spans="1:25" x14ac:dyDescent="0.25">
      <c r="A14" t="s">
        <v>1764</v>
      </c>
      <c r="B14" t="s">
        <v>1761</v>
      </c>
      <c r="C14" t="s">
        <v>24</v>
      </c>
      <c r="D14" t="s">
        <v>1761</v>
      </c>
      <c r="E14" t="s">
        <v>53</v>
      </c>
      <c r="F14" t="s">
        <v>410</v>
      </c>
      <c r="G14" t="s">
        <v>53</v>
      </c>
      <c r="H14" t="s">
        <v>43</v>
      </c>
      <c r="I14" t="s">
        <v>53</v>
      </c>
      <c r="J14" t="s">
        <v>36</v>
      </c>
      <c r="K14" t="s">
        <v>53</v>
      </c>
      <c r="L14" t="s">
        <v>54</v>
      </c>
      <c r="M14" t="s">
        <v>53</v>
      </c>
      <c r="N14" t="s">
        <v>80</v>
      </c>
      <c r="O14" t="s">
        <v>43</v>
      </c>
      <c r="P14" t="s">
        <v>53</v>
      </c>
      <c r="Q14" t="s">
        <v>53</v>
      </c>
      <c r="R14" t="s">
        <v>1765</v>
      </c>
      <c r="S14" t="s">
        <v>1766</v>
      </c>
      <c r="T14" t="s">
        <v>53</v>
      </c>
      <c r="U14" t="s">
        <v>53</v>
      </c>
      <c r="V14" t="s">
        <v>410</v>
      </c>
      <c r="W14" s="10">
        <f>8/12</f>
        <v>0.66666666666666663</v>
      </c>
      <c r="X14" s="9" t="s">
        <v>244</v>
      </c>
      <c r="Y14" s="9">
        <v>17.2</v>
      </c>
    </row>
    <row r="15" spans="1:25" x14ac:dyDescent="0.25">
      <c r="A15" t="s">
        <v>1767</v>
      </c>
      <c r="B15" t="s">
        <v>1761</v>
      </c>
      <c r="C15" t="s">
        <v>24</v>
      </c>
      <c r="D15" t="s">
        <v>1761</v>
      </c>
      <c r="E15" t="s">
        <v>53</v>
      </c>
      <c r="F15" t="s">
        <v>60</v>
      </c>
      <c r="G15" t="s">
        <v>53</v>
      </c>
      <c r="H15" t="s">
        <v>43</v>
      </c>
      <c r="I15" t="s">
        <v>53</v>
      </c>
      <c r="J15" t="s">
        <v>36</v>
      </c>
      <c r="K15" t="s">
        <v>53</v>
      </c>
      <c r="L15" t="s">
        <v>60</v>
      </c>
      <c r="M15" t="s">
        <v>53</v>
      </c>
      <c r="N15" t="s">
        <v>69</v>
      </c>
      <c r="O15" t="s">
        <v>47</v>
      </c>
      <c r="P15" t="s">
        <v>53</v>
      </c>
      <c r="Q15" t="s">
        <v>53</v>
      </c>
      <c r="R15" t="s">
        <v>1768</v>
      </c>
      <c r="S15" t="s">
        <v>1769</v>
      </c>
      <c r="T15" t="s">
        <v>53</v>
      </c>
      <c r="U15" t="s">
        <v>53</v>
      </c>
      <c r="V15">
        <v>8</v>
      </c>
      <c r="W15" s="10" t="s">
        <v>98</v>
      </c>
      <c r="X15" s="9" t="s">
        <v>270</v>
      </c>
      <c r="Y15" s="9">
        <v>15.3</v>
      </c>
    </row>
    <row r="16" spans="1:25" x14ac:dyDescent="0.25">
      <c r="A16" t="s">
        <v>1770</v>
      </c>
      <c r="B16" t="s">
        <v>1771</v>
      </c>
      <c r="C16" t="s">
        <v>24</v>
      </c>
      <c r="D16" t="s">
        <v>1771</v>
      </c>
      <c r="E16" t="s">
        <v>53</v>
      </c>
      <c r="F16" t="s">
        <v>60</v>
      </c>
      <c r="G16" t="s">
        <v>53</v>
      </c>
      <c r="H16" t="s">
        <v>43</v>
      </c>
      <c r="I16" t="s">
        <v>53</v>
      </c>
      <c r="J16" t="s">
        <v>36</v>
      </c>
      <c r="K16" t="s">
        <v>53</v>
      </c>
      <c r="L16" t="s">
        <v>60</v>
      </c>
      <c r="M16" t="s">
        <v>53</v>
      </c>
      <c r="N16" t="s">
        <v>69</v>
      </c>
      <c r="O16" t="s">
        <v>47</v>
      </c>
      <c r="P16" t="s">
        <v>53</v>
      </c>
      <c r="Q16" t="s">
        <v>53</v>
      </c>
      <c r="R16" t="s">
        <v>1772</v>
      </c>
      <c r="S16" t="s">
        <v>1773</v>
      </c>
      <c r="T16" t="s">
        <v>53</v>
      </c>
      <c r="U16" t="s">
        <v>53</v>
      </c>
      <c r="V16" t="s">
        <v>60</v>
      </c>
      <c r="W16" s="10" t="s">
        <v>98</v>
      </c>
      <c r="X16" s="9" t="s">
        <v>279</v>
      </c>
      <c r="Y16" s="9">
        <v>15.3</v>
      </c>
    </row>
    <row r="17" spans="1:25" x14ac:dyDescent="0.25">
      <c r="A17" t="s">
        <v>1774</v>
      </c>
      <c r="B17" t="s">
        <v>1775</v>
      </c>
      <c r="C17" t="s">
        <v>24</v>
      </c>
      <c r="D17" t="s">
        <v>1775</v>
      </c>
      <c r="E17" t="s">
        <v>53</v>
      </c>
      <c r="F17" t="s">
        <v>60</v>
      </c>
      <c r="G17" t="s">
        <v>53</v>
      </c>
      <c r="H17" t="s">
        <v>43</v>
      </c>
      <c r="I17" t="s">
        <v>53</v>
      </c>
      <c r="J17" t="s">
        <v>36</v>
      </c>
      <c r="K17" t="s">
        <v>53</v>
      </c>
      <c r="L17" t="s">
        <v>66</v>
      </c>
      <c r="M17" t="s">
        <v>53</v>
      </c>
      <c r="N17" t="s">
        <v>74</v>
      </c>
      <c r="O17" t="s">
        <v>43</v>
      </c>
      <c r="P17" t="s">
        <v>53</v>
      </c>
      <c r="Q17" t="s">
        <v>53</v>
      </c>
      <c r="R17" t="s">
        <v>1776</v>
      </c>
      <c r="S17" t="s">
        <v>1777</v>
      </c>
      <c r="T17" t="s">
        <v>53</v>
      </c>
      <c r="U17" t="s">
        <v>53</v>
      </c>
      <c r="V17" t="s">
        <v>60</v>
      </c>
      <c r="W17" s="10">
        <v>0.58299999999999996</v>
      </c>
      <c r="X17" s="9" t="s">
        <v>270</v>
      </c>
      <c r="Y17" s="9">
        <v>18</v>
      </c>
    </row>
    <row r="18" spans="1:25" x14ac:dyDescent="0.25">
      <c r="A18" t="s">
        <v>1778</v>
      </c>
      <c r="B18" t="s">
        <v>1779</v>
      </c>
      <c r="C18" t="s">
        <v>24</v>
      </c>
      <c r="D18" t="s">
        <v>1779</v>
      </c>
      <c r="E18" t="s">
        <v>53</v>
      </c>
      <c r="F18" t="s">
        <v>63</v>
      </c>
      <c r="G18" t="s">
        <v>53</v>
      </c>
      <c r="H18" t="s">
        <v>43</v>
      </c>
      <c r="I18" t="s">
        <v>53</v>
      </c>
      <c r="J18" t="s">
        <v>36</v>
      </c>
      <c r="K18" t="s">
        <v>53</v>
      </c>
      <c r="L18" t="s">
        <v>85</v>
      </c>
      <c r="M18" t="s">
        <v>53</v>
      </c>
      <c r="N18" t="s">
        <v>69</v>
      </c>
      <c r="O18" t="s">
        <v>47</v>
      </c>
      <c r="P18" t="s">
        <v>53</v>
      </c>
      <c r="Q18" t="s">
        <v>53</v>
      </c>
      <c r="R18" t="s">
        <v>1096</v>
      </c>
      <c r="S18" t="s">
        <v>1780</v>
      </c>
      <c r="T18" t="s">
        <v>53</v>
      </c>
      <c r="U18" t="s">
        <v>53</v>
      </c>
      <c r="V18" t="s">
        <v>63</v>
      </c>
      <c r="W18" s="10">
        <v>0.83299999999999996</v>
      </c>
      <c r="X18" s="9" t="s">
        <v>287</v>
      </c>
      <c r="Y18" s="9">
        <v>23.6</v>
      </c>
    </row>
    <row r="19" spans="1:25" x14ac:dyDescent="0.25">
      <c r="A19" t="s">
        <v>1781</v>
      </c>
      <c r="B19" t="s">
        <v>1779</v>
      </c>
      <c r="C19" s="9">
        <v>1</v>
      </c>
      <c r="D19" s="9">
        <v>1250</v>
      </c>
      <c r="E19" s="9">
        <v>0</v>
      </c>
      <c r="F19" s="9">
        <v>8</v>
      </c>
      <c r="G19" s="9">
        <v>0</v>
      </c>
      <c r="H19" s="9">
        <v>3</v>
      </c>
      <c r="I19" s="9">
        <v>0</v>
      </c>
      <c r="J19" s="9">
        <v>2</v>
      </c>
      <c r="K19" s="9">
        <v>0</v>
      </c>
      <c r="L19" s="9">
        <v>6</v>
      </c>
      <c r="M19" s="9">
        <v>0</v>
      </c>
      <c r="N19" s="9">
        <v>13</v>
      </c>
      <c r="O19" s="9">
        <v>2</v>
      </c>
      <c r="P19" s="9">
        <v>0</v>
      </c>
      <c r="Q19" s="9">
        <v>0</v>
      </c>
      <c r="R19" s="9">
        <v>164</v>
      </c>
      <c r="S19" s="9">
        <v>424</v>
      </c>
      <c r="T19" s="9">
        <v>0</v>
      </c>
      <c r="U19" s="9">
        <v>0</v>
      </c>
      <c r="V19" s="9">
        <v>8</v>
      </c>
      <c r="W19" s="10">
        <f>2/3</f>
        <v>0.66666666666666663</v>
      </c>
      <c r="X19" s="9">
        <v>55</v>
      </c>
      <c r="Y19" s="9">
        <v>17</v>
      </c>
    </row>
    <row r="20" spans="1:25" x14ac:dyDescent="0.25">
      <c r="A20" t="s">
        <v>1782</v>
      </c>
      <c r="B20" t="s">
        <v>1783</v>
      </c>
      <c r="C20" s="9">
        <v>1</v>
      </c>
      <c r="D20" s="9">
        <v>1251</v>
      </c>
      <c r="E20" s="9">
        <v>0</v>
      </c>
      <c r="F20" s="9">
        <v>9</v>
      </c>
      <c r="G20" s="9">
        <v>0</v>
      </c>
      <c r="H20" s="9">
        <v>3</v>
      </c>
      <c r="I20" s="9">
        <v>0</v>
      </c>
      <c r="J20" s="9">
        <v>1.5</v>
      </c>
      <c r="K20" s="9">
        <v>0</v>
      </c>
      <c r="L20" s="9">
        <v>13</v>
      </c>
      <c r="M20" s="9">
        <v>0</v>
      </c>
      <c r="N20" s="9">
        <v>12</v>
      </c>
      <c r="O20" s="9">
        <v>3</v>
      </c>
      <c r="P20" s="9">
        <v>0</v>
      </c>
      <c r="Q20" s="9">
        <v>0</v>
      </c>
      <c r="R20" s="9">
        <v>180</v>
      </c>
      <c r="S20" s="9">
        <v>374</v>
      </c>
      <c r="T20" s="9">
        <v>0</v>
      </c>
      <c r="U20" s="9">
        <v>0</v>
      </c>
      <c r="V20" s="9">
        <v>9</v>
      </c>
      <c r="W20" s="10">
        <f>10/12</f>
        <v>0.83333333333333337</v>
      </c>
      <c r="X20" s="9">
        <v>25</v>
      </c>
      <c r="Y20" s="9">
        <v>23</v>
      </c>
    </row>
    <row r="21" spans="1:25" x14ac:dyDescent="0.25">
      <c r="A21" t="s">
        <v>1784</v>
      </c>
      <c r="B21" t="s">
        <v>1785</v>
      </c>
      <c r="C21" s="9">
        <v>1</v>
      </c>
      <c r="D21" s="9">
        <v>1300</v>
      </c>
      <c r="E21" s="9">
        <v>0</v>
      </c>
      <c r="F21" s="9">
        <v>10</v>
      </c>
      <c r="G21" s="9">
        <v>0</v>
      </c>
      <c r="H21" s="9">
        <v>3</v>
      </c>
      <c r="I21" s="9">
        <v>0</v>
      </c>
      <c r="J21" s="9">
        <v>2</v>
      </c>
      <c r="K21" s="9">
        <v>0</v>
      </c>
      <c r="L21" s="9">
        <v>15</v>
      </c>
      <c r="M21" s="9">
        <v>0</v>
      </c>
      <c r="N21" s="9">
        <v>10</v>
      </c>
      <c r="O21" s="9">
        <v>2</v>
      </c>
      <c r="P21" s="9">
        <v>0</v>
      </c>
      <c r="Q21" s="9">
        <v>0</v>
      </c>
      <c r="R21" s="9">
        <v>161</v>
      </c>
      <c r="S21" s="9">
        <v>441</v>
      </c>
      <c r="T21" s="9">
        <v>0</v>
      </c>
      <c r="U21" s="9">
        <v>0</v>
      </c>
      <c r="V21" s="9">
        <v>10</v>
      </c>
      <c r="W21" s="10">
        <f>8/12</f>
        <v>0.66666666666666663</v>
      </c>
      <c r="X21" s="9">
        <v>35</v>
      </c>
      <c r="Y21" s="9">
        <v>22</v>
      </c>
    </row>
    <row r="22" spans="1:25" x14ac:dyDescent="0.25">
      <c r="A22" t="s">
        <v>1786</v>
      </c>
      <c r="B22" t="s">
        <v>1785</v>
      </c>
      <c r="C22" s="9">
        <v>1</v>
      </c>
      <c r="D22" s="9">
        <v>1300</v>
      </c>
      <c r="E22" s="9">
        <v>0</v>
      </c>
      <c r="F22" s="9">
        <v>8</v>
      </c>
      <c r="G22" s="9">
        <v>0</v>
      </c>
      <c r="H22" s="9">
        <v>3</v>
      </c>
      <c r="I22" s="9">
        <v>0</v>
      </c>
      <c r="J22" s="9">
        <v>2</v>
      </c>
      <c r="K22" s="9">
        <v>0</v>
      </c>
      <c r="L22" s="9">
        <v>8</v>
      </c>
      <c r="M22" s="9">
        <v>0</v>
      </c>
      <c r="N22" s="9">
        <v>14</v>
      </c>
      <c r="O22" s="9">
        <v>2</v>
      </c>
      <c r="P22" s="9">
        <v>0</v>
      </c>
      <c r="Q22" s="9">
        <v>0</v>
      </c>
      <c r="R22" s="9">
        <v>162</v>
      </c>
      <c r="S22" s="9">
        <v>595</v>
      </c>
      <c r="T22" s="9">
        <v>0</v>
      </c>
      <c r="U22" s="9">
        <v>0</v>
      </c>
      <c r="V22" s="9">
        <v>8</v>
      </c>
      <c r="W22" s="10">
        <f>7/12</f>
        <v>0.58333333333333337</v>
      </c>
      <c r="X22" s="9">
        <v>35</v>
      </c>
      <c r="Y22" s="8">
        <v>19.333300000000001</v>
      </c>
    </row>
    <row r="23" spans="1:25" x14ac:dyDescent="0.25">
      <c r="A23" t="s">
        <v>1787</v>
      </c>
      <c r="B23" t="s">
        <v>1788</v>
      </c>
      <c r="C23" s="9">
        <v>1</v>
      </c>
      <c r="D23" s="9">
        <v>1310</v>
      </c>
      <c r="E23" s="9">
        <v>0</v>
      </c>
      <c r="F23" s="9">
        <v>8</v>
      </c>
      <c r="G23" s="9">
        <v>0</v>
      </c>
      <c r="H23" s="9">
        <v>3</v>
      </c>
      <c r="I23" s="9">
        <v>0</v>
      </c>
      <c r="J23" s="9">
        <v>2</v>
      </c>
      <c r="K23" s="9">
        <v>0</v>
      </c>
      <c r="L23" s="9">
        <v>8</v>
      </c>
      <c r="M23" s="9">
        <v>0</v>
      </c>
      <c r="N23" s="9">
        <v>14</v>
      </c>
      <c r="O23" s="9">
        <v>2</v>
      </c>
      <c r="P23" s="9">
        <v>0</v>
      </c>
      <c r="Q23" s="9">
        <v>0</v>
      </c>
      <c r="R23" s="9">
        <v>210</v>
      </c>
      <c r="S23" s="9">
        <v>455</v>
      </c>
      <c r="T23" s="9">
        <v>0</v>
      </c>
      <c r="U23" s="9">
        <v>0</v>
      </c>
      <c r="V23" s="9">
        <v>8</v>
      </c>
      <c r="W23" s="10">
        <f>7/12</f>
        <v>0.58333333333333337</v>
      </c>
      <c r="X23" s="9">
        <v>28</v>
      </c>
      <c r="Y23" s="9">
        <v>15.5</v>
      </c>
    </row>
    <row r="24" spans="1:25" x14ac:dyDescent="0.25">
      <c r="A24" t="s">
        <v>1789</v>
      </c>
      <c r="B24" t="s">
        <v>1400</v>
      </c>
      <c r="C24" s="9">
        <v>1</v>
      </c>
      <c r="D24" s="9">
        <v>1350</v>
      </c>
      <c r="E24" s="9">
        <v>0</v>
      </c>
      <c r="F24" s="9">
        <v>9</v>
      </c>
      <c r="G24" s="9">
        <v>0</v>
      </c>
      <c r="H24" s="9">
        <v>3</v>
      </c>
      <c r="I24" s="9">
        <v>0</v>
      </c>
      <c r="J24" s="9">
        <v>2</v>
      </c>
      <c r="K24" s="9">
        <v>0</v>
      </c>
      <c r="L24" s="9">
        <v>6</v>
      </c>
      <c r="M24" s="9">
        <v>0</v>
      </c>
      <c r="N24" s="9">
        <v>14</v>
      </c>
      <c r="O24" s="9">
        <v>4</v>
      </c>
      <c r="P24" s="9">
        <v>0</v>
      </c>
      <c r="Q24" s="9">
        <v>0</v>
      </c>
      <c r="R24" s="9">
        <v>185</v>
      </c>
      <c r="S24" s="9">
        <v>521</v>
      </c>
      <c r="T24" s="9">
        <v>0</v>
      </c>
      <c r="U24" s="9">
        <v>0</v>
      </c>
      <c r="V24" s="9">
        <v>9</v>
      </c>
      <c r="W24" s="10">
        <f>7/12</f>
        <v>0.58333333333333337</v>
      </c>
      <c r="X24" s="9">
        <v>12</v>
      </c>
      <c r="Y24" s="9">
        <v>20.167000000000002</v>
      </c>
    </row>
    <row r="25" spans="1:25" x14ac:dyDescent="0.25">
      <c r="A25" t="s">
        <v>1790</v>
      </c>
      <c r="B25" t="s">
        <v>1791</v>
      </c>
      <c r="C25" s="9">
        <v>1</v>
      </c>
      <c r="D25" s="9">
        <v>1354</v>
      </c>
      <c r="E25" s="9">
        <v>0</v>
      </c>
      <c r="F25" s="9">
        <v>8</v>
      </c>
      <c r="G25" s="9">
        <v>0</v>
      </c>
      <c r="H25" s="9">
        <v>3</v>
      </c>
      <c r="I25" s="9">
        <v>0</v>
      </c>
      <c r="J25" s="9">
        <v>2</v>
      </c>
      <c r="K25" s="9">
        <v>0</v>
      </c>
      <c r="L25" s="9">
        <v>15</v>
      </c>
      <c r="M25" s="9">
        <v>0</v>
      </c>
      <c r="N25" s="9">
        <v>13</v>
      </c>
      <c r="O25" s="9">
        <v>2</v>
      </c>
      <c r="P25" s="9">
        <v>0</v>
      </c>
      <c r="Q25" s="9">
        <v>0</v>
      </c>
      <c r="R25" s="9">
        <v>210</v>
      </c>
      <c r="S25" s="9">
        <v>475</v>
      </c>
      <c r="T25" s="9">
        <v>0</v>
      </c>
      <c r="U25" s="9">
        <v>0</v>
      </c>
      <c r="V25" s="9">
        <v>8</v>
      </c>
      <c r="W25" s="10">
        <f>10/12</f>
        <v>0.83333333333333337</v>
      </c>
      <c r="X25" s="9">
        <v>54</v>
      </c>
      <c r="Y25" s="9">
        <v>22.5</v>
      </c>
    </row>
    <row r="26" spans="1:25" x14ac:dyDescent="0.25">
      <c r="A26" t="s">
        <v>1792</v>
      </c>
      <c r="B26" t="s">
        <v>1793</v>
      </c>
      <c r="C26" s="9">
        <v>1</v>
      </c>
      <c r="D26" s="9">
        <v>1375</v>
      </c>
      <c r="E26" s="9">
        <v>0</v>
      </c>
      <c r="F26" s="9">
        <v>9</v>
      </c>
      <c r="G26" s="9">
        <v>0</v>
      </c>
      <c r="H26" s="9">
        <v>3</v>
      </c>
      <c r="I26" s="9">
        <v>0</v>
      </c>
      <c r="J26" s="9">
        <v>2</v>
      </c>
      <c r="K26" s="9">
        <v>0</v>
      </c>
      <c r="L26" s="9">
        <v>13</v>
      </c>
      <c r="M26" s="9">
        <v>0</v>
      </c>
      <c r="N26" s="9">
        <v>11</v>
      </c>
      <c r="O26" s="9">
        <v>2</v>
      </c>
      <c r="P26" s="9">
        <v>0</v>
      </c>
      <c r="Q26" s="9">
        <v>0</v>
      </c>
      <c r="R26" s="9">
        <v>164</v>
      </c>
      <c r="S26" s="9">
        <v>410</v>
      </c>
      <c r="T26" s="9">
        <v>0</v>
      </c>
      <c r="U26" s="9">
        <v>0</v>
      </c>
      <c r="V26" s="9">
        <v>9</v>
      </c>
      <c r="W26" s="10">
        <f>9/12</f>
        <v>0.75</v>
      </c>
      <c r="X26" s="9">
        <v>53</v>
      </c>
      <c r="Y26" s="8">
        <v>21.16667</v>
      </c>
    </row>
    <row r="27" spans="1:25" x14ac:dyDescent="0.25">
      <c r="A27" t="s">
        <v>1794</v>
      </c>
      <c r="B27" t="s">
        <v>1795</v>
      </c>
      <c r="C27" s="9">
        <v>1</v>
      </c>
      <c r="D27" s="9">
        <v>1381</v>
      </c>
      <c r="E27" s="9">
        <v>0</v>
      </c>
      <c r="F27" s="9">
        <v>8</v>
      </c>
      <c r="G27" s="9">
        <v>0</v>
      </c>
      <c r="H27" s="9">
        <v>3</v>
      </c>
      <c r="I27" s="9">
        <v>0</v>
      </c>
      <c r="J27" s="9">
        <v>2</v>
      </c>
      <c r="K27" s="9">
        <v>0</v>
      </c>
      <c r="L27" s="9">
        <v>8</v>
      </c>
      <c r="M27" s="9">
        <v>0</v>
      </c>
      <c r="N27" s="9">
        <v>13</v>
      </c>
      <c r="O27" s="9">
        <v>3</v>
      </c>
      <c r="P27" s="9">
        <v>0</v>
      </c>
      <c r="Q27" s="9">
        <v>0</v>
      </c>
      <c r="R27" s="9">
        <v>165</v>
      </c>
      <c r="S27" s="9">
        <v>475</v>
      </c>
      <c r="T27" s="9">
        <v>0</v>
      </c>
      <c r="U27" s="9">
        <v>0</v>
      </c>
      <c r="V27" s="9">
        <v>8</v>
      </c>
      <c r="W27" s="10">
        <f>8/12</f>
        <v>0.66666666666666663</v>
      </c>
      <c r="X27" s="9">
        <v>45</v>
      </c>
      <c r="Y27" s="9">
        <v>19</v>
      </c>
    </row>
    <row r="28" spans="1:25" x14ac:dyDescent="0.25">
      <c r="A28" t="s">
        <v>1796</v>
      </c>
      <c r="B28" t="s">
        <v>1797</v>
      </c>
      <c r="C28" s="9">
        <v>1</v>
      </c>
      <c r="D28" s="9">
        <v>1398</v>
      </c>
      <c r="E28" s="9">
        <v>0</v>
      </c>
      <c r="F28" s="9">
        <v>9</v>
      </c>
      <c r="G28" s="9">
        <v>0</v>
      </c>
      <c r="H28" s="9">
        <v>3</v>
      </c>
      <c r="I28" s="9">
        <v>0</v>
      </c>
      <c r="J28" s="9">
        <v>2</v>
      </c>
      <c r="K28" s="9">
        <v>0</v>
      </c>
      <c r="L28" s="9">
        <v>9</v>
      </c>
      <c r="M28" s="9">
        <v>0</v>
      </c>
      <c r="N28" s="9">
        <v>12</v>
      </c>
      <c r="O28" s="9">
        <v>5</v>
      </c>
      <c r="P28" s="9">
        <v>0</v>
      </c>
      <c r="Q28" s="9">
        <v>0</v>
      </c>
      <c r="R28" s="9">
        <v>175</v>
      </c>
      <c r="S28" s="9">
        <v>444</v>
      </c>
      <c r="T28" s="9">
        <v>0</v>
      </c>
      <c r="U28" s="9">
        <v>0</v>
      </c>
      <c r="V28" s="9">
        <v>10</v>
      </c>
      <c r="W28" s="10">
        <f>8/12</f>
        <v>0.66666666666666663</v>
      </c>
      <c r="X28" s="9">
        <v>52</v>
      </c>
      <c r="Y28" s="9">
        <v>19</v>
      </c>
    </row>
    <row r="29" spans="1:25" x14ac:dyDescent="0.25">
      <c r="A29" t="s">
        <v>1798</v>
      </c>
      <c r="B29" t="s">
        <v>1799</v>
      </c>
      <c r="C29" s="9">
        <v>1</v>
      </c>
      <c r="D29" s="9">
        <v>1400</v>
      </c>
      <c r="E29" s="9">
        <v>0</v>
      </c>
      <c r="F29" s="9">
        <v>9</v>
      </c>
      <c r="G29" s="9">
        <v>0</v>
      </c>
      <c r="H29" s="9">
        <v>3</v>
      </c>
      <c r="I29" s="9">
        <v>0</v>
      </c>
      <c r="J29" s="9">
        <v>2</v>
      </c>
      <c r="K29" s="9">
        <v>0</v>
      </c>
      <c r="L29" s="9">
        <v>7</v>
      </c>
      <c r="M29" s="9">
        <v>0</v>
      </c>
      <c r="N29" s="9">
        <v>12</v>
      </c>
      <c r="O29" s="9">
        <v>3</v>
      </c>
      <c r="P29" s="9">
        <v>0</v>
      </c>
      <c r="Q29" s="9">
        <v>0</v>
      </c>
      <c r="R29" s="9">
        <v>174</v>
      </c>
      <c r="S29" s="9">
        <v>530</v>
      </c>
      <c r="T29" s="9">
        <v>0</v>
      </c>
      <c r="U29" s="9">
        <v>0</v>
      </c>
      <c r="V29" s="9">
        <v>10</v>
      </c>
      <c r="W29" s="10">
        <f>9/12</f>
        <v>0.75</v>
      </c>
      <c r="X29" s="9">
        <v>51</v>
      </c>
      <c r="Y29" s="9">
        <v>20.75</v>
      </c>
    </row>
    <row r="30" spans="1:25" x14ac:dyDescent="0.25">
      <c r="A30" t="s">
        <v>1800</v>
      </c>
      <c r="B30" t="s">
        <v>1799</v>
      </c>
      <c r="C30" s="9">
        <v>1</v>
      </c>
      <c r="D30" s="9">
        <v>1400</v>
      </c>
      <c r="E30" s="9">
        <v>0</v>
      </c>
      <c r="F30" s="9">
        <v>9</v>
      </c>
      <c r="G30" s="9">
        <v>0</v>
      </c>
      <c r="H30" s="9">
        <v>3</v>
      </c>
      <c r="I30" s="9">
        <v>0</v>
      </c>
      <c r="J30" s="9">
        <v>2</v>
      </c>
      <c r="K30" s="9">
        <v>0</v>
      </c>
      <c r="L30" s="9">
        <v>10</v>
      </c>
      <c r="M30" s="9">
        <v>0</v>
      </c>
      <c r="N30" s="9">
        <v>12</v>
      </c>
      <c r="O30" s="9">
        <v>5</v>
      </c>
      <c r="P30" s="9">
        <v>0</v>
      </c>
      <c r="Q30" s="9">
        <v>0</v>
      </c>
      <c r="R30" s="9">
        <v>161</v>
      </c>
      <c r="S30" s="9">
        <v>430</v>
      </c>
      <c r="T30" s="9">
        <v>0</v>
      </c>
      <c r="U30" s="9">
        <v>0</v>
      </c>
      <c r="V30" s="9">
        <v>10</v>
      </c>
      <c r="W30" s="10">
        <f>9/12</f>
        <v>0.75</v>
      </c>
      <c r="X30" s="9">
        <v>48</v>
      </c>
      <c r="Y30" s="9">
        <v>21.5</v>
      </c>
    </row>
    <row r="31" spans="1:25" x14ac:dyDescent="0.25">
      <c r="A31" t="s">
        <v>1801</v>
      </c>
      <c r="B31" t="s">
        <v>1799</v>
      </c>
      <c r="C31" s="9">
        <v>1</v>
      </c>
      <c r="D31" s="9">
        <v>1400</v>
      </c>
      <c r="E31" s="9">
        <v>0</v>
      </c>
      <c r="F31" s="9">
        <v>8</v>
      </c>
      <c r="G31" s="9">
        <v>0</v>
      </c>
      <c r="H31" s="9">
        <v>3</v>
      </c>
      <c r="I31" s="9">
        <v>0</v>
      </c>
      <c r="J31" s="9">
        <v>2</v>
      </c>
      <c r="K31" s="9">
        <v>0</v>
      </c>
      <c r="L31" s="9">
        <v>8</v>
      </c>
      <c r="M31" s="9">
        <v>0</v>
      </c>
      <c r="N31" s="9">
        <v>13</v>
      </c>
      <c r="O31" s="9">
        <v>4</v>
      </c>
      <c r="P31" s="9">
        <v>0</v>
      </c>
      <c r="Q31" s="9">
        <v>0</v>
      </c>
      <c r="R31" s="9">
        <v>175</v>
      </c>
      <c r="S31" s="9">
        <v>503</v>
      </c>
      <c r="T31" s="9">
        <v>0</v>
      </c>
      <c r="U31" s="9">
        <v>0</v>
      </c>
      <c r="V31" s="9">
        <v>8</v>
      </c>
      <c r="W31" s="10">
        <f>8/12</f>
        <v>0.66666666666666663</v>
      </c>
      <c r="X31" s="9">
        <v>54</v>
      </c>
      <c r="Y31" s="9">
        <v>18</v>
      </c>
    </row>
    <row r="32" spans="1:25" x14ac:dyDescent="0.25">
      <c r="A32" s="9" t="s">
        <v>1883</v>
      </c>
      <c r="B32" s="9">
        <v>1494</v>
      </c>
      <c r="C32" s="9">
        <v>2</v>
      </c>
      <c r="D32" s="9">
        <v>1086</v>
      </c>
      <c r="E32" s="9">
        <v>408</v>
      </c>
      <c r="F32" s="9">
        <v>10</v>
      </c>
      <c r="G32" s="9">
        <v>8</v>
      </c>
      <c r="H32" s="9">
        <v>1</v>
      </c>
      <c r="I32" s="9">
        <v>0</v>
      </c>
      <c r="J32" s="9">
        <v>1</v>
      </c>
      <c r="K32" s="9">
        <v>0</v>
      </c>
      <c r="L32" s="9">
        <v>19</v>
      </c>
      <c r="M32" s="9">
        <v>5</v>
      </c>
      <c r="N32" s="9">
        <v>5</v>
      </c>
      <c r="O32" s="9">
        <v>5</v>
      </c>
      <c r="P32" s="9">
        <v>1</v>
      </c>
      <c r="Q32" s="9">
        <v>1</v>
      </c>
      <c r="R32" s="9">
        <v>126</v>
      </c>
      <c r="S32" s="9">
        <v>267</v>
      </c>
      <c r="T32" s="9">
        <v>144</v>
      </c>
      <c r="U32" s="9">
        <v>68</v>
      </c>
      <c r="V32" s="9">
        <v>11</v>
      </c>
      <c r="W32" s="10">
        <v>1</v>
      </c>
      <c r="X32" s="9">
        <v>35</v>
      </c>
      <c r="Y32" s="8">
        <v>19.332999999999998</v>
      </c>
    </row>
    <row r="33" spans="1:25" x14ac:dyDescent="0.25">
      <c r="A33" s="9" t="s">
        <v>1884</v>
      </c>
      <c r="B33" s="9">
        <v>1900</v>
      </c>
      <c r="C33" s="9">
        <v>2</v>
      </c>
      <c r="D33" s="9">
        <v>1368</v>
      </c>
      <c r="E33" s="9">
        <v>532</v>
      </c>
      <c r="F33" s="9">
        <v>9</v>
      </c>
      <c r="G33" s="9">
        <v>8</v>
      </c>
      <c r="H33" s="9">
        <v>1</v>
      </c>
      <c r="I33" s="9">
        <v>2</v>
      </c>
      <c r="J33" s="9">
        <v>1.5</v>
      </c>
      <c r="K33" s="9">
        <v>1</v>
      </c>
      <c r="L33" s="9">
        <v>13</v>
      </c>
      <c r="M33" s="9">
        <v>2</v>
      </c>
      <c r="N33" s="9">
        <v>6</v>
      </c>
      <c r="O33" s="9">
        <v>2</v>
      </c>
      <c r="P33" s="9">
        <v>9</v>
      </c>
      <c r="Q33" s="9">
        <v>0</v>
      </c>
      <c r="R33" s="9">
        <v>180</v>
      </c>
      <c r="S33" s="9">
        <v>554</v>
      </c>
      <c r="T33" s="9">
        <v>140</v>
      </c>
      <c r="U33" s="9">
        <v>316</v>
      </c>
      <c r="V33" s="9">
        <v>19</v>
      </c>
      <c r="W33" s="10">
        <f>10/12</f>
        <v>0.83333333333333337</v>
      </c>
      <c r="X33" s="9">
        <v>52</v>
      </c>
      <c r="Y33" s="9">
        <v>26</v>
      </c>
    </row>
    <row r="34" spans="1:25" x14ac:dyDescent="0.25">
      <c r="A34" s="9" t="s">
        <v>1885</v>
      </c>
      <c r="B34" s="9">
        <v>1969</v>
      </c>
      <c r="C34" s="9">
        <v>2</v>
      </c>
      <c r="D34" s="9">
        <v>1247</v>
      </c>
      <c r="E34" s="9">
        <v>722</v>
      </c>
      <c r="F34" s="9">
        <v>10</v>
      </c>
      <c r="G34" s="9">
        <v>8</v>
      </c>
      <c r="H34" s="9">
        <v>1</v>
      </c>
      <c r="I34" s="9">
        <v>2</v>
      </c>
      <c r="J34" s="9">
        <v>1.5</v>
      </c>
      <c r="K34" s="9">
        <v>1</v>
      </c>
      <c r="L34" s="9">
        <v>17</v>
      </c>
      <c r="M34" s="9">
        <v>9</v>
      </c>
      <c r="N34" s="9">
        <v>8</v>
      </c>
      <c r="O34" s="9">
        <v>5</v>
      </c>
      <c r="P34" s="9">
        <v>6</v>
      </c>
      <c r="Q34" s="9">
        <v>0</v>
      </c>
      <c r="R34" s="9">
        <v>186</v>
      </c>
      <c r="S34" s="9">
        <v>373</v>
      </c>
      <c r="T34" s="9">
        <v>185</v>
      </c>
      <c r="U34" s="9">
        <v>327</v>
      </c>
      <c r="V34" s="9">
        <v>20</v>
      </c>
      <c r="W34" s="10">
        <f>12/12</f>
        <v>1</v>
      </c>
      <c r="X34" s="9">
        <v>41</v>
      </c>
      <c r="Y34" s="9">
        <v>26</v>
      </c>
    </row>
    <row r="35" spans="1:25" x14ac:dyDescent="0.25">
      <c r="A35" s="9" t="s">
        <v>1886</v>
      </c>
      <c r="B35" s="9">
        <v>1521</v>
      </c>
      <c r="C35" s="9">
        <v>1</v>
      </c>
      <c r="D35" s="9">
        <v>1521</v>
      </c>
      <c r="E35" s="9">
        <v>0</v>
      </c>
      <c r="F35" s="9">
        <v>10</v>
      </c>
      <c r="G35" s="9">
        <v>0</v>
      </c>
      <c r="H35" s="9">
        <v>3</v>
      </c>
      <c r="I35" s="9">
        <v>0</v>
      </c>
      <c r="J35" s="9">
        <v>2</v>
      </c>
      <c r="K35" s="9">
        <v>0</v>
      </c>
      <c r="L35" s="9">
        <v>12</v>
      </c>
      <c r="M35" s="9">
        <v>0</v>
      </c>
      <c r="N35" s="9">
        <v>12</v>
      </c>
      <c r="O35" s="9">
        <v>4</v>
      </c>
      <c r="P35" s="9">
        <v>0</v>
      </c>
      <c r="Q35" s="9">
        <v>0</v>
      </c>
      <c r="R35" s="9">
        <v>168</v>
      </c>
      <c r="S35" s="9">
        <v>460</v>
      </c>
      <c r="T35" s="9">
        <v>0</v>
      </c>
      <c r="U35" s="9">
        <v>0</v>
      </c>
      <c r="V35" s="9">
        <v>11</v>
      </c>
      <c r="W35" s="10">
        <f>8/12</f>
        <v>0.66666666666666663</v>
      </c>
      <c r="X35" s="9">
        <v>41</v>
      </c>
      <c r="Y35" s="9">
        <v>24</v>
      </c>
    </row>
    <row r="36" spans="1:25" x14ac:dyDescent="0.25">
      <c r="A36" s="9" t="s">
        <v>1887</v>
      </c>
      <c r="B36" s="9">
        <v>1657</v>
      </c>
      <c r="C36" s="9">
        <v>1</v>
      </c>
      <c r="D36" s="9">
        <v>1657</v>
      </c>
      <c r="E36" s="9">
        <v>0</v>
      </c>
      <c r="F36" s="9">
        <v>9</v>
      </c>
      <c r="G36" s="9">
        <v>0</v>
      </c>
      <c r="H36" s="9">
        <v>3</v>
      </c>
      <c r="I36" s="9">
        <v>0</v>
      </c>
      <c r="J36" s="9">
        <v>2</v>
      </c>
      <c r="K36" s="9">
        <v>0</v>
      </c>
      <c r="L36" s="9">
        <v>10</v>
      </c>
      <c r="M36" s="9">
        <v>0</v>
      </c>
      <c r="N36" s="9">
        <v>15</v>
      </c>
      <c r="O36" s="9">
        <v>3</v>
      </c>
      <c r="P36" s="9">
        <v>0</v>
      </c>
      <c r="Q36" s="9">
        <v>0</v>
      </c>
      <c r="R36" s="9">
        <v>175</v>
      </c>
      <c r="S36" s="9">
        <v>510</v>
      </c>
      <c r="T36" s="9">
        <v>0</v>
      </c>
      <c r="U36" s="9">
        <v>0</v>
      </c>
      <c r="V36" s="9">
        <v>12</v>
      </c>
      <c r="W36" s="10">
        <f>8/12</f>
        <v>0.66666666666666663</v>
      </c>
      <c r="X36" s="9">
        <v>45</v>
      </c>
      <c r="Y36" s="9">
        <v>22</v>
      </c>
    </row>
    <row r="37" spans="1:25" x14ac:dyDescent="0.25">
      <c r="A37" s="9" t="s">
        <v>1888</v>
      </c>
      <c r="B37" s="9">
        <v>1988</v>
      </c>
      <c r="C37" s="9">
        <v>1</v>
      </c>
      <c r="D37" s="9">
        <v>1988</v>
      </c>
      <c r="E37" s="9">
        <v>0</v>
      </c>
      <c r="F37" s="9">
        <v>10</v>
      </c>
      <c r="G37" s="9">
        <v>0</v>
      </c>
      <c r="H37" s="9">
        <v>3</v>
      </c>
      <c r="I37" s="9">
        <v>0</v>
      </c>
      <c r="J37" s="9">
        <v>2</v>
      </c>
      <c r="K37" s="9">
        <v>0</v>
      </c>
      <c r="L37" s="9">
        <v>14</v>
      </c>
      <c r="M37" s="9">
        <v>0</v>
      </c>
      <c r="N37" s="9">
        <v>12</v>
      </c>
      <c r="O37" s="9">
        <v>7</v>
      </c>
      <c r="P37" s="9">
        <v>0</v>
      </c>
      <c r="Q37" s="9">
        <v>0</v>
      </c>
      <c r="R37" s="9">
        <v>260</v>
      </c>
      <c r="S37" s="9">
        <v>719</v>
      </c>
      <c r="T37" s="9">
        <v>0</v>
      </c>
      <c r="U37" s="9">
        <v>0</v>
      </c>
      <c r="V37" s="9">
        <v>12</v>
      </c>
      <c r="W37" s="10">
        <f>9/12</f>
        <v>0.75</v>
      </c>
      <c r="X37" s="9">
        <v>30</v>
      </c>
      <c r="Y37" s="9">
        <v>26</v>
      </c>
    </row>
    <row r="38" spans="1:25" x14ac:dyDescent="0.25">
      <c r="A38" s="9" t="s">
        <v>1889</v>
      </c>
      <c r="B38" s="9">
        <v>1993</v>
      </c>
      <c r="C38" s="9">
        <v>1</v>
      </c>
      <c r="D38" s="9">
        <v>1993</v>
      </c>
      <c r="E38" s="9">
        <v>0</v>
      </c>
      <c r="F38" s="9">
        <v>10</v>
      </c>
      <c r="G38" s="9">
        <v>0</v>
      </c>
      <c r="H38" s="9">
        <v>3</v>
      </c>
      <c r="I38" s="9">
        <v>0</v>
      </c>
      <c r="J38" s="9">
        <v>2.5</v>
      </c>
      <c r="K38" s="9">
        <v>0</v>
      </c>
      <c r="L38" s="9">
        <v>22</v>
      </c>
      <c r="M38" s="9">
        <v>0</v>
      </c>
      <c r="N38" s="9">
        <v>15</v>
      </c>
      <c r="O38" s="9">
        <v>6</v>
      </c>
      <c r="P38" s="9">
        <v>0</v>
      </c>
      <c r="Q38" s="9">
        <v>0</v>
      </c>
      <c r="R38" s="9">
        <v>266</v>
      </c>
      <c r="S38" s="9">
        <v>1163</v>
      </c>
      <c r="T38" s="9">
        <v>0</v>
      </c>
      <c r="U38" s="9">
        <v>0</v>
      </c>
      <c r="V38" s="9">
        <v>11</v>
      </c>
      <c r="W38" s="10">
        <f>10/12</f>
        <v>0.83333333333333337</v>
      </c>
      <c r="X38" s="9">
        <v>34</v>
      </c>
      <c r="Y38" s="9">
        <v>24</v>
      </c>
    </row>
    <row r="39" spans="1:25" x14ac:dyDescent="0.25">
      <c r="A39" s="9" t="s">
        <v>1890</v>
      </c>
      <c r="B39" s="9">
        <v>3891</v>
      </c>
      <c r="C39" s="9">
        <v>2</v>
      </c>
      <c r="D39" s="9">
        <v>3052</v>
      </c>
      <c r="E39" s="9">
        <v>839</v>
      </c>
      <c r="F39" s="9">
        <v>11</v>
      </c>
      <c r="G39" s="9">
        <v>9</v>
      </c>
      <c r="H39" s="9">
        <v>3</v>
      </c>
      <c r="I39" s="9">
        <v>2</v>
      </c>
      <c r="J39" s="9">
        <v>2.5</v>
      </c>
      <c r="K39" s="9">
        <v>1</v>
      </c>
      <c r="L39" s="9">
        <v>25</v>
      </c>
      <c r="M39" s="9">
        <v>14</v>
      </c>
      <c r="N39" s="9">
        <v>12</v>
      </c>
      <c r="O39" s="9">
        <v>10</v>
      </c>
      <c r="P39" s="9">
        <v>10</v>
      </c>
      <c r="Q39" s="9">
        <v>0</v>
      </c>
      <c r="R39" s="9">
        <v>310</v>
      </c>
      <c r="S39" s="9">
        <v>730</v>
      </c>
      <c r="T39" s="9">
        <v>172</v>
      </c>
      <c r="U39" s="9">
        <v>318</v>
      </c>
      <c r="V39" s="9">
        <v>20</v>
      </c>
      <c r="W39" s="10">
        <f>9/12</f>
        <v>0.75</v>
      </c>
      <c r="X39" s="9">
        <v>113</v>
      </c>
      <c r="Y39" s="9">
        <v>32</v>
      </c>
    </row>
    <row r="40" spans="1:25" x14ac:dyDescent="0.25">
      <c r="A40" s="9" t="s">
        <v>1891</v>
      </c>
      <c r="B40" s="9">
        <v>2077</v>
      </c>
      <c r="C40" s="9">
        <v>1</v>
      </c>
      <c r="D40" s="9">
        <v>2077</v>
      </c>
      <c r="E40" s="9">
        <v>0</v>
      </c>
      <c r="F40" s="9">
        <v>10</v>
      </c>
      <c r="G40" s="9">
        <v>0</v>
      </c>
      <c r="H40" s="9">
        <v>3</v>
      </c>
      <c r="I40" s="9">
        <v>0</v>
      </c>
      <c r="J40" s="9">
        <v>2</v>
      </c>
      <c r="K40" s="9">
        <v>0</v>
      </c>
      <c r="L40" s="9">
        <v>12</v>
      </c>
      <c r="M40" s="9">
        <v>0</v>
      </c>
      <c r="N40" s="9">
        <v>14</v>
      </c>
      <c r="O40" s="9">
        <v>8</v>
      </c>
      <c r="P40" s="9">
        <v>0</v>
      </c>
      <c r="Q40" s="9">
        <v>0</v>
      </c>
      <c r="R40" s="9">
        <v>256</v>
      </c>
      <c r="S40" s="9">
        <v>614</v>
      </c>
      <c r="T40" s="9">
        <v>0</v>
      </c>
      <c r="U40" s="9">
        <v>0</v>
      </c>
      <c r="V40" s="9">
        <v>11</v>
      </c>
      <c r="W40" s="10">
        <f>9/12</f>
        <v>0.75</v>
      </c>
      <c r="X40" s="9">
        <v>30</v>
      </c>
      <c r="Y40" s="8">
        <f>163/6</f>
        <v>27.166666666666668</v>
      </c>
    </row>
    <row r="41" spans="1:25" x14ac:dyDescent="0.25">
      <c r="A41" s="9" t="s">
        <v>1892</v>
      </c>
      <c r="B41" s="9">
        <v>2084</v>
      </c>
      <c r="C41" s="9">
        <v>2</v>
      </c>
      <c r="D41" s="9">
        <v>1331</v>
      </c>
      <c r="E41" s="9">
        <v>753</v>
      </c>
      <c r="F41" s="9">
        <v>9</v>
      </c>
      <c r="G41" s="9">
        <v>8</v>
      </c>
      <c r="H41" s="9">
        <v>1</v>
      </c>
      <c r="I41" s="9">
        <v>2</v>
      </c>
      <c r="J41" s="9">
        <v>1.5</v>
      </c>
      <c r="K41" s="9">
        <v>1</v>
      </c>
      <c r="L41" s="9">
        <v>11</v>
      </c>
      <c r="M41" s="9">
        <v>5</v>
      </c>
      <c r="N41" s="9">
        <v>8</v>
      </c>
      <c r="O41" s="9">
        <v>3</v>
      </c>
      <c r="P41" s="9">
        <v>7</v>
      </c>
      <c r="Q41" s="9">
        <v>0</v>
      </c>
      <c r="R41" s="9">
        <v>152</v>
      </c>
      <c r="S41" s="9">
        <v>348</v>
      </c>
      <c r="T41" s="9">
        <v>140</v>
      </c>
      <c r="U41" s="9">
        <v>264</v>
      </c>
      <c r="V41" s="9">
        <v>18</v>
      </c>
      <c r="W41" s="10">
        <f>10/12</f>
        <v>0.83333333333333337</v>
      </c>
      <c r="X41" s="9">
        <v>40</v>
      </c>
      <c r="Y41" s="8">
        <f>143/6</f>
        <v>23.833333333333332</v>
      </c>
    </row>
    <row r="42" spans="1:25" x14ac:dyDescent="0.25">
      <c r="A42" s="9" t="s">
        <v>1893</v>
      </c>
      <c r="B42" s="9">
        <v>2104</v>
      </c>
      <c r="C42" s="9">
        <v>2</v>
      </c>
      <c r="D42" s="9">
        <v>1424</v>
      </c>
      <c r="E42" s="9">
        <v>680</v>
      </c>
      <c r="F42" s="9">
        <v>9</v>
      </c>
      <c r="G42" s="9">
        <v>8</v>
      </c>
      <c r="H42" s="9">
        <v>1</v>
      </c>
      <c r="I42" s="9">
        <v>2</v>
      </c>
      <c r="J42" s="9">
        <v>1.5</v>
      </c>
      <c r="K42" s="9">
        <v>1</v>
      </c>
      <c r="L42" s="9">
        <v>11</v>
      </c>
      <c r="M42" s="9">
        <v>5</v>
      </c>
      <c r="N42" s="9">
        <v>10</v>
      </c>
      <c r="O42" s="9">
        <v>2</v>
      </c>
      <c r="P42" s="9">
        <v>8</v>
      </c>
      <c r="Q42" s="9">
        <v>0</v>
      </c>
      <c r="R42" s="9">
        <v>152</v>
      </c>
      <c r="S42" s="9">
        <v>548</v>
      </c>
      <c r="T42" s="9">
        <v>132</v>
      </c>
      <c r="U42" s="9">
        <v>302</v>
      </c>
      <c r="V42" s="9">
        <v>18</v>
      </c>
      <c r="W42" s="10">
        <f>8/12</f>
        <v>0.66666666666666663</v>
      </c>
      <c r="X42" s="9">
        <v>38.5</v>
      </c>
      <c r="Y42" s="8">
        <f>161/6</f>
        <v>26.833333333333332</v>
      </c>
    </row>
    <row r="43" spans="1:25" x14ac:dyDescent="0.25">
      <c r="A43" s="9" t="s">
        <v>1894</v>
      </c>
      <c r="B43" s="9">
        <v>2165</v>
      </c>
      <c r="C43" s="9">
        <v>1</v>
      </c>
      <c r="D43" s="9">
        <v>2165</v>
      </c>
      <c r="E43" s="9">
        <v>0</v>
      </c>
      <c r="F43" s="9">
        <v>10</v>
      </c>
      <c r="G43" s="9">
        <v>0</v>
      </c>
      <c r="H43" s="9">
        <v>3</v>
      </c>
      <c r="I43" s="9">
        <v>0</v>
      </c>
      <c r="J43" s="9">
        <v>2</v>
      </c>
      <c r="K43" s="9">
        <v>0</v>
      </c>
      <c r="L43" s="9">
        <v>18</v>
      </c>
      <c r="M43" s="9">
        <v>0</v>
      </c>
      <c r="N43" s="9">
        <v>15</v>
      </c>
      <c r="O43" s="9">
        <v>3</v>
      </c>
      <c r="P43" s="9">
        <v>0</v>
      </c>
      <c r="Q43" s="9">
        <v>0</v>
      </c>
      <c r="R43" s="9">
        <v>226</v>
      </c>
      <c r="S43" s="9">
        <v>678</v>
      </c>
      <c r="T43" s="9">
        <v>0</v>
      </c>
      <c r="U43" s="9">
        <v>0</v>
      </c>
      <c r="V43" s="9">
        <v>12</v>
      </c>
      <c r="W43" s="10">
        <f>8/12</f>
        <v>0.66666666666666663</v>
      </c>
      <c r="X43" s="9">
        <v>35</v>
      </c>
      <c r="Y43" s="9">
        <v>20</v>
      </c>
    </row>
    <row r="44" spans="1:25" x14ac:dyDescent="0.25">
      <c r="A44" s="9" t="s">
        <v>1895</v>
      </c>
      <c r="B44" s="9">
        <v>2073</v>
      </c>
      <c r="C44" s="9">
        <v>1</v>
      </c>
      <c r="D44" s="9">
        <v>2073</v>
      </c>
      <c r="E44" s="9">
        <v>0</v>
      </c>
      <c r="F44" s="9">
        <v>10</v>
      </c>
      <c r="G44" s="9">
        <v>0</v>
      </c>
      <c r="H44" s="9">
        <v>3</v>
      </c>
      <c r="I44" s="9">
        <v>0</v>
      </c>
      <c r="J44" s="9">
        <v>3</v>
      </c>
      <c r="K44" s="9">
        <v>0</v>
      </c>
      <c r="L44" s="9">
        <v>16</v>
      </c>
      <c r="M44" s="9">
        <v>0</v>
      </c>
      <c r="N44" s="9">
        <v>14</v>
      </c>
      <c r="O44" s="9">
        <v>4</v>
      </c>
      <c r="P44" s="9">
        <v>0</v>
      </c>
      <c r="Q44" s="9">
        <v>0</v>
      </c>
      <c r="R44" s="9">
        <v>250</v>
      </c>
      <c r="S44" s="9">
        <v>706</v>
      </c>
      <c r="T44" s="9">
        <v>0</v>
      </c>
      <c r="U44" s="9">
        <v>0</v>
      </c>
      <c r="V44" s="9">
        <v>11</v>
      </c>
      <c r="W44" s="10">
        <f>9/12</f>
        <v>0.75</v>
      </c>
      <c r="X44" s="9">
        <v>45</v>
      </c>
      <c r="Y44" s="9">
        <f>293/12</f>
        <v>24.416666666666668</v>
      </c>
    </row>
    <row r="45" spans="1:25" x14ac:dyDescent="0.25">
      <c r="A45" s="9" t="s">
        <v>1896</v>
      </c>
      <c r="B45" s="9">
        <v>2172</v>
      </c>
      <c r="C45" s="9">
        <v>2</v>
      </c>
      <c r="D45" s="9">
        <v>1438</v>
      </c>
      <c r="E45" s="9">
        <v>734</v>
      </c>
      <c r="F45" s="9">
        <v>10</v>
      </c>
      <c r="G45" s="9">
        <v>9</v>
      </c>
      <c r="H45" s="9">
        <v>1</v>
      </c>
      <c r="I45" s="9">
        <v>3</v>
      </c>
      <c r="J45" s="9">
        <v>1.5</v>
      </c>
      <c r="K45" s="9">
        <v>1</v>
      </c>
      <c r="L45" s="9">
        <v>11</v>
      </c>
      <c r="M45" s="9">
        <v>7</v>
      </c>
      <c r="N45" s="9">
        <v>7</v>
      </c>
      <c r="O45" s="9">
        <v>2</v>
      </c>
      <c r="P45" s="9">
        <v>11</v>
      </c>
      <c r="Q45" s="9">
        <v>0</v>
      </c>
      <c r="R45" s="9">
        <v>174</v>
      </c>
      <c r="S45" s="9">
        <v>918</v>
      </c>
      <c r="T45" s="9">
        <v>162</v>
      </c>
      <c r="U45" s="9">
        <v>317</v>
      </c>
      <c r="V45" s="9">
        <v>20</v>
      </c>
      <c r="W45" s="10">
        <f>8/12</f>
        <v>0.66666666666666663</v>
      </c>
      <c r="X45" s="9">
        <v>24</v>
      </c>
      <c r="Y45" s="9">
        <f>377/12</f>
        <v>31.416666666666668</v>
      </c>
    </row>
    <row r="46" spans="1:25" x14ac:dyDescent="0.25">
      <c r="A46" s="9" t="s">
        <v>1897</v>
      </c>
      <c r="B46" s="9">
        <v>2184</v>
      </c>
      <c r="C46" s="9">
        <v>2</v>
      </c>
      <c r="D46" s="9">
        <v>1438</v>
      </c>
      <c r="E46" s="9">
        <v>746</v>
      </c>
      <c r="F46" s="9">
        <v>10</v>
      </c>
      <c r="G46" s="9">
        <v>9</v>
      </c>
      <c r="H46" s="9">
        <v>1</v>
      </c>
      <c r="I46" s="9">
        <v>3</v>
      </c>
      <c r="J46" s="9">
        <v>1.5</v>
      </c>
      <c r="K46" s="9">
        <v>1</v>
      </c>
      <c r="L46" s="9">
        <v>11</v>
      </c>
      <c r="M46" s="9">
        <v>7</v>
      </c>
      <c r="N46" s="9">
        <v>7</v>
      </c>
      <c r="O46" s="9">
        <v>2</v>
      </c>
      <c r="P46" s="9">
        <v>11</v>
      </c>
      <c r="Q46" s="9">
        <v>0</v>
      </c>
      <c r="R46" s="9">
        <v>174</v>
      </c>
      <c r="S46" s="9">
        <v>918</v>
      </c>
      <c r="T46" s="9">
        <v>170</v>
      </c>
      <c r="U46" s="9">
        <v>345</v>
      </c>
      <c r="V46" s="9">
        <v>20</v>
      </c>
      <c r="W46" s="10">
        <f>9/12</f>
        <v>0.75</v>
      </c>
      <c r="X46" s="9">
        <v>24</v>
      </c>
      <c r="Y46" s="9">
        <v>31</v>
      </c>
    </row>
    <row r="47" spans="1:25" x14ac:dyDescent="0.25">
      <c r="A47" s="9" t="s">
        <v>1898</v>
      </c>
      <c r="B47" s="9">
        <v>2185</v>
      </c>
      <c r="C47" s="9">
        <v>2</v>
      </c>
      <c r="D47" s="9">
        <v>1623</v>
      </c>
      <c r="E47" s="9">
        <v>562</v>
      </c>
      <c r="F47" s="9">
        <v>10</v>
      </c>
      <c r="G47" s="9">
        <v>9</v>
      </c>
      <c r="H47" s="9">
        <v>1</v>
      </c>
      <c r="I47" s="9">
        <v>2</v>
      </c>
      <c r="J47" s="9">
        <v>1.5</v>
      </c>
      <c r="K47" s="9">
        <v>2</v>
      </c>
      <c r="L47" s="9">
        <v>21</v>
      </c>
      <c r="M47" s="9">
        <v>7</v>
      </c>
      <c r="N47" s="9">
        <v>12</v>
      </c>
      <c r="O47" s="9">
        <v>4</v>
      </c>
      <c r="P47" s="9">
        <v>7</v>
      </c>
      <c r="Q47" s="9">
        <v>0</v>
      </c>
      <c r="R47" s="9">
        <v>202</v>
      </c>
      <c r="S47" s="9">
        <v>524</v>
      </c>
      <c r="T47" s="9">
        <v>126</v>
      </c>
      <c r="U47" s="9">
        <v>305</v>
      </c>
      <c r="V47" s="9">
        <v>20</v>
      </c>
      <c r="W47" s="10">
        <f>10/12</f>
        <v>0.83333333333333337</v>
      </c>
      <c r="X47" s="9">
        <v>33</v>
      </c>
      <c r="Y47" s="9">
        <f>161/6</f>
        <v>26.833333333333332</v>
      </c>
    </row>
    <row r="48" spans="1:25" x14ac:dyDescent="0.25">
      <c r="A48" s="9" t="s">
        <v>1899</v>
      </c>
      <c r="B48" s="9">
        <v>2201</v>
      </c>
      <c r="C48" s="9">
        <v>1</v>
      </c>
      <c r="D48" s="9">
        <v>2201</v>
      </c>
      <c r="E48" s="9">
        <v>0</v>
      </c>
      <c r="F48" s="9">
        <v>10</v>
      </c>
      <c r="G48" s="9">
        <v>0</v>
      </c>
      <c r="H48" s="9">
        <v>3</v>
      </c>
      <c r="I48" s="9">
        <v>0</v>
      </c>
      <c r="J48" s="9">
        <v>2.5</v>
      </c>
      <c r="K48" s="9">
        <v>0</v>
      </c>
      <c r="L48" s="9">
        <v>16</v>
      </c>
      <c r="M48" s="9">
        <v>0</v>
      </c>
      <c r="N48" s="9">
        <v>15</v>
      </c>
      <c r="O48" s="9">
        <v>4</v>
      </c>
      <c r="P48" s="9">
        <v>0</v>
      </c>
      <c r="Q48" s="9">
        <v>0</v>
      </c>
      <c r="R48" s="9">
        <v>200</v>
      </c>
      <c r="S48" s="9">
        <v>680</v>
      </c>
      <c r="T48" s="9">
        <v>0</v>
      </c>
      <c r="U48" s="9">
        <v>0</v>
      </c>
      <c r="V48" s="9">
        <v>11</v>
      </c>
      <c r="W48" s="10">
        <f>8/12</f>
        <v>0.66666666666666663</v>
      </c>
      <c r="X48" s="9">
        <v>45</v>
      </c>
      <c r="Y48" s="9">
        <v>19</v>
      </c>
    </row>
    <row r="49" spans="1:25" x14ac:dyDescent="0.25">
      <c r="A49" s="9" t="s">
        <v>1900</v>
      </c>
      <c r="B49" s="9">
        <v>2774</v>
      </c>
      <c r="C49" s="9">
        <v>2</v>
      </c>
      <c r="D49" s="9">
        <v>2282</v>
      </c>
      <c r="E49" s="9">
        <v>492</v>
      </c>
      <c r="F49" s="9">
        <v>10</v>
      </c>
      <c r="G49" s="9">
        <v>9</v>
      </c>
      <c r="H49" s="9">
        <v>3</v>
      </c>
      <c r="I49" s="9">
        <v>0</v>
      </c>
      <c r="J49" s="9">
        <v>2.5</v>
      </c>
      <c r="K49" s="9">
        <v>1</v>
      </c>
      <c r="L49" s="9">
        <v>16</v>
      </c>
      <c r="M49" s="9">
        <v>2</v>
      </c>
      <c r="N49" s="9">
        <v>16</v>
      </c>
      <c r="O49" s="9">
        <v>8</v>
      </c>
      <c r="P49" s="9">
        <v>3</v>
      </c>
      <c r="Q49" s="9">
        <v>0</v>
      </c>
      <c r="R49" s="9">
        <v>260</v>
      </c>
      <c r="S49" s="9">
        <v>700</v>
      </c>
      <c r="T49" s="9">
        <v>100</v>
      </c>
      <c r="U49" s="9">
        <v>172</v>
      </c>
      <c r="V49" s="9">
        <v>20</v>
      </c>
      <c r="W49" s="10">
        <v>1</v>
      </c>
      <c r="X49" s="9">
        <v>70</v>
      </c>
      <c r="Y49" s="9">
        <v>25</v>
      </c>
    </row>
    <row r="50" spans="1:25" x14ac:dyDescent="0.25">
      <c r="A50" s="9" t="s">
        <v>1901</v>
      </c>
      <c r="B50" s="9">
        <v>2300</v>
      </c>
      <c r="C50" s="9">
        <v>2</v>
      </c>
      <c r="D50" s="9">
        <v>1424</v>
      </c>
      <c r="E50" s="9">
        <v>876</v>
      </c>
      <c r="F50" s="9">
        <v>9</v>
      </c>
      <c r="G50" s="9">
        <v>8</v>
      </c>
      <c r="H50" s="9">
        <v>1</v>
      </c>
      <c r="I50" s="9">
        <v>3</v>
      </c>
      <c r="J50" s="9">
        <v>1.5</v>
      </c>
      <c r="K50" s="9">
        <v>1</v>
      </c>
      <c r="L50" s="9">
        <v>13</v>
      </c>
      <c r="M50" s="9">
        <v>10</v>
      </c>
      <c r="N50" s="9">
        <v>10</v>
      </c>
      <c r="O50" s="9">
        <v>3</v>
      </c>
      <c r="P50" s="9">
        <v>9</v>
      </c>
      <c r="Q50" s="9">
        <v>0</v>
      </c>
      <c r="R50" s="9">
        <v>154</v>
      </c>
      <c r="S50" s="9">
        <v>542</v>
      </c>
      <c r="T50" s="9">
        <v>145</v>
      </c>
      <c r="U50" s="9">
        <v>372</v>
      </c>
      <c r="V50" s="9">
        <v>19</v>
      </c>
      <c r="W50" s="10">
        <f>8/12</f>
        <v>0.66666666666666663</v>
      </c>
      <c r="X50" s="9">
        <v>38.5</v>
      </c>
      <c r="Y50" s="9">
        <v>26</v>
      </c>
    </row>
    <row r="51" spans="1:25" x14ac:dyDescent="0.25">
      <c r="A51" s="9" t="s">
        <v>1902</v>
      </c>
      <c r="B51" s="9">
        <v>2785</v>
      </c>
      <c r="C51" s="9">
        <v>2</v>
      </c>
      <c r="D51" s="9">
        <v>2304</v>
      </c>
      <c r="E51" s="9">
        <v>481</v>
      </c>
      <c r="F51" s="9">
        <v>10</v>
      </c>
      <c r="G51" s="9">
        <v>9</v>
      </c>
      <c r="H51" s="9">
        <v>3</v>
      </c>
      <c r="I51" s="9">
        <v>0</v>
      </c>
      <c r="J51" s="9">
        <v>2.5</v>
      </c>
      <c r="K51" s="9">
        <v>1</v>
      </c>
      <c r="L51" s="9">
        <v>17</v>
      </c>
      <c r="M51" s="9">
        <v>2</v>
      </c>
      <c r="N51" s="9">
        <v>16</v>
      </c>
      <c r="O51" s="9">
        <v>9</v>
      </c>
      <c r="P51" s="9">
        <v>4</v>
      </c>
      <c r="Q51" s="9">
        <v>0</v>
      </c>
      <c r="R51" s="9">
        <v>256</v>
      </c>
      <c r="S51" s="9">
        <v>725</v>
      </c>
      <c r="T51" s="9">
        <v>100</v>
      </c>
      <c r="U51" s="9">
        <v>175</v>
      </c>
      <c r="V51" s="9">
        <v>20</v>
      </c>
      <c r="W51" s="10">
        <f>9/12</f>
        <v>0.75</v>
      </c>
      <c r="X51" s="9">
        <v>32</v>
      </c>
      <c r="Y51" s="9">
        <v>28</v>
      </c>
    </row>
    <row r="52" spans="1:25" x14ac:dyDescent="0.25">
      <c r="A52" s="9"/>
      <c r="B52" s="9"/>
      <c r="C52" s="9"/>
      <c r="D52" s="9"/>
      <c r="E52" s="9"/>
      <c r="F52" s="9"/>
      <c r="G52" s="9"/>
      <c r="H52" s="9"/>
      <c r="I52" s="9"/>
      <c r="J52" s="9"/>
      <c r="K52" s="9"/>
      <c r="L52" s="9"/>
      <c r="M52" s="9"/>
      <c r="N52" s="9"/>
      <c r="O52" s="9"/>
      <c r="P52" s="9"/>
      <c r="Q52" s="9"/>
      <c r="R52" s="9"/>
      <c r="S52" s="9"/>
      <c r="T52" s="9"/>
      <c r="U52" s="9"/>
      <c r="V52" s="9"/>
      <c r="W52" s="10"/>
      <c r="X52" s="9"/>
      <c r="Y52" s="9"/>
    </row>
    <row r="53" spans="1:25" x14ac:dyDescent="0.25">
      <c r="A53" s="9"/>
      <c r="B53" s="9"/>
      <c r="C53" s="9"/>
      <c r="D53" s="9"/>
      <c r="E53" s="9"/>
      <c r="F53" s="9"/>
      <c r="G53" s="9"/>
      <c r="H53" s="9"/>
      <c r="I53" s="9"/>
      <c r="J53" s="9"/>
      <c r="K53" s="9"/>
      <c r="L53" s="9"/>
      <c r="M53" s="9"/>
      <c r="N53" s="9"/>
      <c r="O53" s="9"/>
      <c r="P53" s="9"/>
      <c r="Q53" s="9"/>
      <c r="R53" s="9"/>
      <c r="S53" s="9"/>
      <c r="T53" s="9"/>
      <c r="U53" s="9"/>
      <c r="V53" s="9"/>
      <c r="W53" s="10"/>
      <c r="X53" s="9"/>
      <c r="Y53" s="9"/>
    </row>
    <row r="54" spans="1:25" x14ac:dyDescent="0.25">
      <c r="A54" s="9"/>
      <c r="B54" s="9"/>
      <c r="C54" s="9"/>
      <c r="D54" s="9"/>
      <c r="E54" s="9"/>
      <c r="F54" s="9"/>
      <c r="G54" s="9"/>
      <c r="H54" s="9"/>
      <c r="I54" s="9"/>
      <c r="J54" s="9"/>
      <c r="K54" s="9"/>
      <c r="L54" s="9"/>
      <c r="M54" s="9"/>
      <c r="N54" s="9"/>
      <c r="O54" s="9"/>
      <c r="P54" s="9"/>
      <c r="Q54" s="9"/>
      <c r="R54" s="9"/>
      <c r="S54" s="9"/>
      <c r="T54" s="9"/>
      <c r="U54" s="9"/>
      <c r="V54" s="9"/>
      <c r="W54" s="10"/>
      <c r="X54" s="9"/>
    </row>
    <row r="55" spans="1:25" x14ac:dyDescent="0.25">
      <c r="A55" s="9"/>
      <c r="B55" s="9"/>
      <c r="C55" s="9"/>
      <c r="D55" s="9"/>
      <c r="E55" s="9"/>
      <c r="F55" s="9"/>
      <c r="G55" s="9"/>
      <c r="H55" s="9"/>
      <c r="I55" s="9"/>
      <c r="J55" s="9"/>
      <c r="K55" s="9"/>
      <c r="L55" s="9"/>
      <c r="M55" s="9"/>
      <c r="N55" s="9"/>
      <c r="O55" s="9"/>
      <c r="P55" s="9"/>
      <c r="Q55" s="9"/>
      <c r="R55" s="9"/>
      <c r="S55" s="9"/>
      <c r="T55" s="9"/>
      <c r="U55" s="9"/>
      <c r="V55" s="9"/>
      <c r="W55" s="10"/>
      <c r="X55" s="9"/>
    </row>
    <row r="56" spans="1:25" x14ac:dyDescent="0.25">
      <c r="A56" s="9"/>
      <c r="B56" s="9"/>
      <c r="C56" s="9"/>
      <c r="D56" s="9"/>
      <c r="E56" s="9"/>
      <c r="F56" s="9"/>
      <c r="G56" s="9"/>
      <c r="H56" s="9"/>
      <c r="I56" s="9"/>
      <c r="J56" s="9"/>
      <c r="K56" s="9"/>
      <c r="L56" s="9"/>
      <c r="M56" s="9"/>
      <c r="N56" s="9"/>
      <c r="O56" s="9"/>
      <c r="P56" s="9"/>
      <c r="Q56" s="9"/>
      <c r="R56" s="9"/>
      <c r="S56" s="9"/>
      <c r="T56" s="9"/>
      <c r="U56" s="9"/>
      <c r="V56" s="9"/>
      <c r="W56" s="10"/>
      <c r="X56" s="9"/>
    </row>
    <row r="57" spans="1:25" x14ac:dyDescent="0.25">
      <c r="A57" s="9"/>
      <c r="B57" s="9"/>
      <c r="C57" s="9"/>
      <c r="D57" s="9"/>
      <c r="E57" s="9"/>
      <c r="F57" s="9"/>
      <c r="G57" s="9"/>
      <c r="H57" s="9"/>
      <c r="I57" s="9"/>
      <c r="J57" s="9"/>
      <c r="K57" s="9"/>
      <c r="L57" s="9"/>
      <c r="M57" s="9"/>
      <c r="N57" s="9"/>
      <c r="O57" s="9"/>
      <c r="P57" s="9"/>
      <c r="Q57" s="9"/>
      <c r="R57" s="9"/>
      <c r="S57" s="9"/>
      <c r="T57" s="9"/>
      <c r="U57" s="9"/>
      <c r="V57" s="9"/>
      <c r="W57" s="10"/>
      <c r="X57" s="9"/>
    </row>
    <row r="58" spans="1:25" x14ac:dyDescent="0.25">
      <c r="A58" s="9"/>
      <c r="B58" s="9"/>
      <c r="C58" s="9"/>
      <c r="D58" s="9"/>
      <c r="E58" s="9"/>
      <c r="F58" s="9"/>
      <c r="G58" s="9"/>
      <c r="H58" s="9"/>
      <c r="I58" s="9"/>
      <c r="J58" s="9"/>
      <c r="K58" s="9"/>
      <c r="L58" s="9"/>
      <c r="M58" s="9"/>
      <c r="N58" s="9"/>
      <c r="O58" s="9"/>
      <c r="P58" s="9"/>
      <c r="Q58" s="9"/>
      <c r="R58" s="9"/>
      <c r="S58" s="9"/>
      <c r="T58" s="9"/>
      <c r="U58" s="9"/>
      <c r="V58" s="9"/>
      <c r="W58" s="10"/>
      <c r="X58" s="9"/>
    </row>
    <row r="59" spans="1:25" x14ac:dyDescent="0.25">
      <c r="A59" s="9"/>
      <c r="B59" s="9"/>
      <c r="C59" s="9"/>
      <c r="D59" s="9"/>
      <c r="E59" s="9"/>
      <c r="F59" s="9"/>
      <c r="G59" s="9"/>
      <c r="H59" s="9"/>
      <c r="I59" s="9"/>
      <c r="J59" s="9"/>
      <c r="K59" s="9"/>
      <c r="L59" s="9"/>
      <c r="M59" s="9"/>
      <c r="N59" s="9"/>
      <c r="O59" s="9"/>
      <c r="P59" s="9"/>
      <c r="Q59" s="9"/>
      <c r="R59" s="9"/>
      <c r="S59" s="9"/>
      <c r="T59" s="9"/>
      <c r="U59" s="9"/>
      <c r="V59" s="9"/>
      <c r="W59" s="10"/>
      <c r="X59" s="9"/>
    </row>
    <row r="60" spans="1:25" x14ac:dyDescent="0.25">
      <c r="A60" s="9"/>
      <c r="B60" s="9"/>
      <c r="C60" s="9"/>
      <c r="D60" s="9"/>
      <c r="E60" s="9"/>
      <c r="F60" s="9"/>
      <c r="G60" s="9"/>
      <c r="H60" s="9"/>
      <c r="I60" s="9"/>
      <c r="J60" s="9"/>
      <c r="K60" s="9"/>
      <c r="L60" s="9"/>
      <c r="M60" s="9"/>
      <c r="N60" s="9"/>
      <c r="O60" s="9"/>
      <c r="P60" s="9"/>
      <c r="Q60" s="9"/>
      <c r="R60" s="9"/>
      <c r="S60" s="9"/>
      <c r="T60" s="9"/>
      <c r="U60" s="9"/>
      <c r="V60" s="9"/>
      <c r="W60" s="10"/>
      <c r="X60" s="9"/>
    </row>
    <row r="61" spans="1:25" x14ac:dyDescent="0.25">
      <c r="A61" s="9"/>
      <c r="B61" s="9"/>
      <c r="C61" s="9"/>
      <c r="D61" s="9"/>
      <c r="E61" s="9"/>
      <c r="F61" s="9"/>
      <c r="G61" s="9"/>
      <c r="H61" s="9"/>
      <c r="I61" s="9"/>
      <c r="J61" s="9"/>
      <c r="K61" s="9"/>
      <c r="L61" s="9"/>
      <c r="M61" s="9"/>
      <c r="N61" s="9"/>
      <c r="O61" s="9"/>
      <c r="P61" s="9"/>
      <c r="Q61" s="9"/>
      <c r="R61" s="9"/>
      <c r="S61" s="9"/>
      <c r="T61" s="9"/>
      <c r="U61" s="9"/>
      <c r="V61" s="9"/>
      <c r="W61" s="10"/>
      <c r="X61" s="9"/>
    </row>
    <row r="62" spans="1:25" x14ac:dyDescent="0.25">
      <c r="A62" s="9"/>
      <c r="B62" s="9"/>
      <c r="C62" s="9"/>
      <c r="D62" s="9"/>
      <c r="E62" s="9"/>
      <c r="F62" s="9"/>
      <c r="G62" s="9"/>
      <c r="H62" s="9"/>
      <c r="I62" s="9"/>
      <c r="J62" s="9"/>
      <c r="K62" s="9"/>
      <c r="L62" s="9"/>
      <c r="M62" s="9"/>
      <c r="N62" s="9"/>
      <c r="O62" s="9"/>
      <c r="P62" s="9"/>
      <c r="Q62" s="9"/>
      <c r="R62" s="9"/>
      <c r="S62" s="9"/>
      <c r="T62" s="9"/>
      <c r="U62" s="9"/>
      <c r="V62" s="9"/>
      <c r="W62" s="10"/>
      <c r="X62" s="9"/>
    </row>
    <row r="63" spans="1:25" x14ac:dyDescent="0.25">
      <c r="A63" s="9"/>
      <c r="B63" s="9"/>
      <c r="C63" s="9"/>
      <c r="D63" s="9"/>
      <c r="E63" s="9"/>
      <c r="F63" s="9"/>
      <c r="G63" s="9"/>
      <c r="H63" s="9"/>
      <c r="I63" s="9"/>
      <c r="J63" s="9"/>
      <c r="K63" s="9"/>
      <c r="L63" s="9"/>
      <c r="M63" s="9"/>
      <c r="N63" s="9"/>
      <c r="O63" s="9"/>
      <c r="P63" s="9"/>
      <c r="Q63" s="9"/>
      <c r="R63" s="9"/>
      <c r="S63" s="9"/>
      <c r="T63" s="9"/>
      <c r="U63" s="9"/>
      <c r="V63" s="9"/>
      <c r="W63" s="10"/>
      <c r="X63" s="9"/>
    </row>
    <row r="64" spans="1:25" x14ac:dyDescent="0.25">
      <c r="A64" s="9"/>
      <c r="B64" s="9"/>
      <c r="C64" s="9"/>
      <c r="D64" s="9"/>
      <c r="E64" s="9"/>
      <c r="F64" s="9"/>
      <c r="G64" s="9"/>
      <c r="H64" s="9"/>
      <c r="I64" s="9"/>
      <c r="J64" s="9"/>
      <c r="K64" s="9"/>
      <c r="L64" s="9"/>
      <c r="M64" s="9"/>
      <c r="N64" s="9"/>
      <c r="O64" s="9"/>
      <c r="P64" s="9"/>
      <c r="Q64" s="9"/>
      <c r="R64" s="9"/>
      <c r="S64" s="9"/>
      <c r="T64" s="9"/>
      <c r="U64" s="9"/>
      <c r="V64" s="9"/>
      <c r="W64" s="10"/>
      <c r="X64" s="9"/>
    </row>
    <row r="65" spans="1:24" x14ac:dyDescent="0.25">
      <c r="A65" s="9"/>
      <c r="B65" s="9"/>
      <c r="C65" s="9"/>
      <c r="D65" s="9"/>
      <c r="E65" s="9"/>
      <c r="F65" s="9"/>
      <c r="G65" s="9"/>
      <c r="H65" s="9"/>
      <c r="I65" s="9"/>
      <c r="J65" s="9"/>
      <c r="K65" s="9"/>
      <c r="L65" s="9"/>
      <c r="M65" s="9"/>
      <c r="N65" s="9"/>
      <c r="O65" s="9"/>
      <c r="P65" s="9"/>
      <c r="Q65" s="9"/>
      <c r="R65" s="9"/>
      <c r="S65" s="9"/>
      <c r="T65" s="9"/>
      <c r="U65" s="9"/>
      <c r="V65" s="9"/>
      <c r="W65" s="10"/>
      <c r="X65" s="9"/>
    </row>
    <row r="66" spans="1:24" x14ac:dyDescent="0.25">
      <c r="A66" s="9"/>
      <c r="B66" s="9"/>
      <c r="C66" s="9"/>
      <c r="D66" s="9"/>
      <c r="E66" s="9"/>
      <c r="F66" s="9"/>
      <c r="G66" s="9"/>
      <c r="H66" s="9"/>
      <c r="I66" s="9"/>
      <c r="J66" s="9"/>
      <c r="K66" s="9"/>
      <c r="L66" s="9"/>
      <c r="M66" s="9"/>
      <c r="N66" s="9"/>
      <c r="O66" s="9"/>
      <c r="P66" s="9"/>
      <c r="Q66" s="9"/>
      <c r="R66" s="9"/>
      <c r="S66" s="9"/>
      <c r="T66" s="9"/>
      <c r="U66" s="9"/>
      <c r="V66" s="9"/>
      <c r="W66" s="10"/>
      <c r="X66" s="9"/>
    </row>
    <row r="67" spans="1:24" x14ac:dyDescent="0.25">
      <c r="A67" s="9"/>
      <c r="B67" s="9"/>
      <c r="C67" s="9"/>
      <c r="D67" s="9"/>
      <c r="E67" s="9"/>
      <c r="F67" s="9"/>
      <c r="G67" s="9"/>
      <c r="H67" s="9"/>
      <c r="I67" s="9"/>
      <c r="J67" s="9"/>
      <c r="K67" s="9"/>
      <c r="L67" s="9"/>
      <c r="M67" s="9"/>
      <c r="N67" s="9"/>
      <c r="O67" s="9"/>
      <c r="P67" s="9"/>
      <c r="Q67" s="9"/>
      <c r="R67" s="9"/>
      <c r="S67" s="9"/>
      <c r="T67" s="9"/>
      <c r="U67" s="9"/>
      <c r="V67" s="9"/>
      <c r="W67" s="10"/>
      <c r="X67" s="9"/>
    </row>
    <row r="68" spans="1:24" x14ac:dyDescent="0.25">
      <c r="A68" s="9"/>
      <c r="B68" s="9"/>
      <c r="C68" s="9"/>
      <c r="D68" s="9"/>
      <c r="E68" s="9"/>
      <c r="F68" s="9"/>
      <c r="G68" s="9"/>
      <c r="H68" s="9"/>
      <c r="I68" s="9"/>
      <c r="J68" s="9"/>
      <c r="K68" s="9"/>
      <c r="L68" s="9"/>
      <c r="M68" s="9"/>
      <c r="N68" s="9"/>
      <c r="O68" s="9"/>
      <c r="P68" s="9"/>
      <c r="Q68" s="9"/>
      <c r="R68" s="9"/>
      <c r="S68" s="9"/>
      <c r="T68" s="9"/>
      <c r="U68" s="9"/>
      <c r="V68" s="9"/>
      <c r="W68" s="10"/>
      <c r="X68" s="9"/>
    </row>
    <row r="69" spans="1:24" x14ac:dyDescent="0.25">
      <c r="A69" s="9"/>
      <c r="B69" s="9"/>
      <c r="C69" s="9"/>
      <c r="D69" s="9"/>
      <c r="E69" s="9"/>
      <c r="F69" s="9"/>
      <c r="G69" s="9"/>
      <c r="H69" s="9"/>
      <c r="I69" s="9"/>
      <c r="J69" s="9"/>
      <c r="K69" s="9"/>
      <c r="L69" s="9"/>
      <c r="M69" s="9"/>
      <c r="N69" s="9"/>
      <c r="O69" s="9"/>
      <c r="P69" s="9"/>
      <c r="Q69" s="9"/>
      <c r="R69" s="9"/>
      <c r="S69" s="9"/>
      <c r="T69" s="9"/>
      <c r="U69" s="9"/>
      <c r="V69" s="9"/>
      <c r="W69" s="10"/>
      <c r="X69" s="9"/>
    </row>
    <row r="70" spans="1:24" x14ac:dyDescent="0.25">
      <c r="A70" s="9"/>
      <c r="B70" s="9"/>
      <c r="C70" s="9"/>
      <c r="D70" s="9"/>
      <c r="E70" s="9"/>
      <c r="F70" s="9"/>
      <c r="G70" s="9"/>
      <c r="H70" s="9"/>
      <c r="I70" s="9"/>
      <c r="J70" s="9"/>
      <c r="K70" s="9"/>
      <c r="L70" s="9"/>
      <c r="M70" s="9"/>
      <c r="N70" s="9"/>
      <c r="O70" s="9"/>
      <c r="P70" s="9"/>
      <c r="Q70" s="9"/>
      <c r="R70" s="9"/>
      <c r="S70" s="9"/>
      <c r="T70" s="9"/>
      <c r="U70" s="9"/>
      <c r="V70" s="9"/>
      <c r="W70" s="10"/>
      <c r="X70" s="9"/>
    </row>
    <row r="71" spans="1:24" x14ac:dyDescent="0.25">
      <c r="A71" s="9"/>
      <c r="B71" s="9"/>
      <c r="C71" s="9"/>
      <c r="D71" s="9"/>
      <c r="E71" s="9"/>
      <c r="F71" s="9"/>
      <c r="G71" s="9"/>
      <c r="H71" s="9"/>
      <c r="I71" s="9"/>
      <c r="J71" s="9"/>
      <c r="K71" s="9"/>
      <c r="L71" s="9"/>
      <c r="M71" s="9"/>
      <c r="N71" s="9"/>
      <c r="O71" s="9"/>
      <c r="P71" s="9"/>
      <c r="Q71" s="9"/>
      <c r="R71" s="9"/>
      <c r="S71" s="9"/>
      <c r="T71" s="9"/>
      <c r="U71" s="9"/>
      <c r="V71" s="9"/>
      <c r="W71" s="10"/>
      <c r="X71" s="9"/>
    </row>
    <row r="72" spans="1:24" x14ac:dyDescent="0.25">
      <c r="A72" s="9"/>
      <c r="B72" s="9"/>
      <c r="C72" s="9"/>
      <c r="D72" s="9"/>
      <c r="E72" s="9"/>
      <c r="F72" s="9"/>
      <c r="G72" s="9"/>
      <c r="H72" s="9"/>
      <c r="I72" s="9"/>
      <c r="J72" s="9"/>
      <c r="K72" s="9"/>
      <c r="L72" s="9"/>
      <c r="M72" s="9"/>
      <c r="N72" s="9"/>
      <c r="O72" s="9"/>
      <c r="P72" s="9"/>
      <c r="Q72" s="9"/>
      <c r="R72" s="9"/>
      <c r="S72" s="9"/>
      <c r="T72" s="9"/>
      <c r="U72" s="9"/>
      <c r="V72" s="9"/>
      <c r="W72" s="10"/>
      <c r="X72" s="9"/>
    </row>
    <row r="73" spans="1:24" x14ac:dyDescent="0.25">
      <c r="A73" s="9"/>
      <c r="B73" s="9"/>
      <c r="C73" s="9"/>
      <c r="D73" s="9"/>
      <c r="E73" s="9"/>
      <c r="F73" s="9"/>
      <c r="G73" s="9"/>
      <c r="H73" s="9"/>
      <c r="I73" s="9"/>
      <c r="J73" s="9"/>
      <c r="K73" s="9"/>
      <c r="L73" s="9"/>
      <c r="M73" s="9"/>
      <c r="N73" s="9"/>
      <c r="O73" s="9"/>
      <c r="P73" s="9"/>
      <c r="Q73" s="9"/>
      <c r="R73" s="9"/>
      <c r="S73" s="9"/>
      <c r="T73" s="9"/>
      <c r="U73" s="9"/>
      <c r="V73" s="9"/>
      <c r="W73" s="10"/>
      <c r="X73" s="9"/>
    </row>
    <row r="74" spans="1:24" x14ac:dyDescent="0.25">
      <c r="A74" s="9"/>
      <c r="B74" s="9"/>
      <c r="C74" s="9"/>
      <c r="D74" s="9"/>
      <c r="E74" s="9"/>
      <c r="F74" s="9"/>
      <c r="G74" s="9"/>
      <c r="H74" s="9"/>
      <c r="I74" s="9"/>
      <c r="J74" s="9"/>
      <c r="K74" s="9"/>
      <c r="L74" s="9"/>
      <c r="M74" s="9"/>
      <c r="N74" s="9"/>
      <c r="O74" s="9"/>
      <c r="P74" s="9"/>
      <c r="Q74" s="9"/>
      <c r="R74" s="9"/>
      <c r="S74" s="9"/>
      <c r="T74" s="9"/>
      <c r="U74" s="9"/>
      <c r="V74" s="9"/>
      <c r="W74" s="10"/>
      <c r="X74" s="9"/>
    </row>
    <row r="75" spans="1:24" x14ac:dyDescent="0.25">
      <c r="A75" s="9"/>
      <c r="B75" s="9"/>
      <c r="C75" s="9"/>
      <c r="D75" s="9"/>
      <c r="E75" s="9"/>
      <c r="F75" s="9"/>
      <c r="G75" s="9"/>
      <c r="H75" s="9"/>
      <c r="I75" s="9"/>
      <c r="J75" s="9"/>
      <c r="K75" s="9"/>
      <c r="L75" s="9"/>
      <c r="M75" s="9"/>
      <c r="N75" s="9"/>
      <c r="O75" s="9"/>
      <c r="P75" s="9"/>
      <c r="Q75" s="9"/>
      <c r="R75" s="9"/>
      <c r="S75" s="9"/>
      <c r="T75" s="9"/>
      <c r="U75" s="9"/>
      <c r="V75" s="9"/>
      <c r="W75" s="10"/>
      <c r="X75" s="9"/>
    </row>
    <row r="76" spans="1:24" x14ac:dyDescent="0.25">
      <c r="A76" s="9"/>
      <c r="B76" s="9"/>
      <c r="C76" s="9"/>
      <c r="D76" s="9"/>
      <c r="E76" s="9"/>
      <c r="F76" s="9"/>
      <c r="G76" s="9"/>
      <c r="H76" s="9"/>
      <c r="I76" s="9"/>
      <c r="J76" s="9"/>
      <c r="K76" s="9"/>
      <c r="L76" s="9"/>
      <c r="M76" s="9"/>
      <c r="N76" s="9"/>
      <c r="O76" s="9"/>
      <c r="P76" s="9"/>
      <c r="Q76" s="9"/>
      <c r="R76" s="9"/>
      <c r="S76" s="9"/>
      <c r="T76" s="9"/>
      <c r="U76" s="9"/>
      <c r="V76" s="9"/>
      <c r="W76" s="10"/>
      <c r="X76" s="9"/>
    </row>
    <row r="77" spans="1:24" x14ac:dyDescent="0.25">
      <c r="A77" s="9"/>
      <c r="B77" s="9"/>
      <c r="C77" s="9"/>
      <c r="D77" s="9"/>
      <c r="E77" s="9"/>
      <c r="F77" s="9"/>
      <c r="G77" s="9"/>
      <c r="H77" s="9"/>
      <c r="I77" s="9"/>
      <c r="J77" s="9"/>
      <c r="K77" s="9"/>
      <c r="L77" s="9"/>
      <c r="M77" s="9"/>
      <c r="N77" s="9"/>
      <c r="O77" s="9"/>
      <c r="P77" s="9"/>
      <c r="Q77" s="9"/>
      <c r="R77" s="9"/>
      <c r="S77" s="9"/>
      <c r="T77" s="9"/>
      <c r="U77" s="9"/>
      <c r="V77" s="9"/>
      <c r="W77" s="10"/>
      <c r="X77" s="9"/>
    </row>
    <row r="78" spans="1:24" x14ac:dyDescent="0.25">
      <c r="A78" s="9"/>
      <c r="B78" s="9"/>
      <c r="C78" s="9"/>
      <c r="D78" s="9"/>
      <c r="E78" s="9"/>
      <c r="F78" s="9"/>
      <c r="G78" s="9"/>
      <c r="H78" s="9"/>
      <c r="I78" s="9"/>
      <c r="J78" s="9"/>
      <c r="K78" s="9"/>
      <c r="L78" s="9"/>
      <c r="M78" s="9"/>
      <c r="N78" s="9"/>
      <c r="O78" s="9"/>
      <c r="P78" s="9"/>
      <c r="Q78" s="9"/>
      <c r="R78" s="9"/>
      <c r="S78" s="9"/>
      <c r="T78" s="9"/>
      <c r="U78" s="9"/>
      <c r="V78" s="9"/>
      <c r="W78" s="10"/>
      <c r="X78" s="9"/>
    </row>
    <row r="79" spans="1:24" x14ac:dyDescent="0.25">
      <c r="A79" s="9"/>
      <c r="B79" s="9"/>
      <c r="C79" s="9"/>
      <c r="D79" s="9"/>
      <c r="E79" s="9"/>
      <c r="F79" s="9"/>
      <c r="G79" s="9"/>
      <c r="H79" s="9"/>
      <c r="I79" s="9"/>
      <c r="J79" s="9"/>
      <c r="K79" s="9"/>
      <c r="L79" s="9"/>
      <c r="M79" s="9"/>
      <c r="N79" s="9"/>
      <c r="O79" s="9"/>
      <c r="P79" s="9"/>
      <c r="Q79" s="9"/>
      <c r="R79" s="9"/>
      <c r="S79" s="9"/>
      <c r="T79" s="9"/>
      <c r="U79" s="9"/>
      <c r="V79" s="9"/>
      <c r="W79" s="10"/>
      <c r="X79" s="9"/>
    </row>
    <row r="80" spans="1:24" x14ac:dyDescent="0.25">
      <c r="A80" s="9"/>
      <c r="B80" s="9"/>
      <c r="C80" s="9"/>
      <c r="D80" s="9"/>
      <c r="E80" s="9"/>
      <c r="F80" s="9"/>
      <c r="G80" s="9"/>
      <c r="H80" s="9"/>
      <c r="I80" s="9"/>
      <c r="J80" s="9"/>
      <c r="K80" s="9"/>
      <c r="L80" s="9"/>
      <c r="M80" s="9"/>
      <c r="N80" s="9"/>
      <c r="O80" s="9"/>
      <c r="P80" s="9"/>
      <c r="Q80" s="9"/>
      <c r="R80" s="9"/>
      <c r="S80" s="9"/>
      <c r="T80" s="9"/>
      <c r="U80" s="9"/>
      <c r="V80" s="9"/>
      <c r="W80" s="10"/>
      <c r="X80" s="9"/>
    </row>
    <row r="81" spans="1:24" x14ac:dyDescent="0.25">
      <c r="A81" s="9"/>
      <c r="B81" s="9"/>
      <c r="C81" s="9"/>
      <c r="D81" s="9"/>
      <c r="E81" s="9"/>
      <c r="F81" s="9"/>
      <c r="G81" s="9"/>
      <c r="H81" s="9"/>
      <c r="I81" s="9"/>
      <c r="J81" s="9"/>
      <c r="K81" s="9"/>
      <c r="L81" s="9"/>
      <c r="M81" s="9"/>
      <c r="N81" s="9"/>
      <c r="O81" s="9"/>
      <c r="P81" s="9"/>
      <c r="Q81" s="9"/>
      <c r="R81" s="9"/>
      <c r="S81" s="9"/>
      <c r="T81" s="9"/>
      <c r="U81" s="9"/>
      <c r="V81" s="9"/>
      <c r="W81" s="10"/>
      <c r="X81" s="9"/>
    </row>
    <row r="82" spans="1:24" x14ac:dyDescent="0.25">
      <c r="A82" s="9"/>
      <c r="B82" s="9"/>
      <c r="C82" s="9"/>
      <c r="D82" s="9"/>
      <c r="E82" s="9"/>
      <c r="F82" s="9"/>
      <c r="G82" s="9"/>
      <c r="H82" s="9"/>
      <c r="I82" s="9"/>
      <c r="J82" s="9"/>
      <c r="K82" s="9"/>
      <c r="L82" s="9"/>
      <c r="M82" s="9"/>
      <c r="N82" s="9"/>
      <c r="O82" s="9"/>
      <c r="P82" s="9"/>
      <c r="Q82" s="9"/>
      <c r="R82" s="9"/>
      <c r="S82" s="9"/>
      <c r="T82" s="9"/>
      <c r="U82" s="9"/>
      <c r="V82" s="9"/>
      <c r="W82" s="10"/>
      <c r="X82" s="9"/>
    </row>
    <row r="83" spans="1:24" x14ac:dyDescent="0.25">
      <c r="A83" s="9"/>
      <c r="B83" s="9"/>
      <c r="C83" s="9"/>
      <c r="D83" s="9"/>
      <c r="E83" s="9"/>
      <c r="F83" s="9"/>
      <c r="G83" s="9"/>
      <c r="H83" s="9"/>
      <c r="I83" s="9"/>
      <c r="J83" s="9"/>
      <c r="K83" s="9"/>
      <c r="L83" s="9"/>
      <c r="M83" s="9"/>
      <c r="N83" s="9"/>
      <c r="O83" s="9"/>
      <c r="P83" s="9"/>
      <c r="Q83" s="9"/>
      <c r="R83" s="9"/>
      <c r="S83" s="9"/>
      <c r="T83" s="9"/>
      <c r="U83" s="9"/>
      <c r="V83" s="9"/>
      <c r="W83" s="10"/>
      <c r="X83" s="9"/>
    </row>
    <row r="84" spans="1:24" x14ac:dyDescent="0.25">
      <c r="A84" s="9"/>
      <c r="B84" s="9"/>
      <c r="C84" s="9"/>
      <c r="D84" s="9"/>
      <c r="E84" s="9"/>
      <c r="F84" s="9"/>
      <c r="G84" s="9"/>
      <c r="H84" s="9"/>
      <c r="I84" s="9"/>
      <c r="J84" s="9"/>
      <c r="K84" s="9"/>
      <c r="L84" s="9"/>
      <c r="M84" s="9"/>
      <c r="N84" s="9"/>
      <c r="O84" s="9"/>
      <c r="P84" s="9"/>
      <c r="Q84" s="9"/>
      <c r="R84" s="9"/>
      <c r="S84" s="9"/>
      <c r="T84" s="9"/>
      <c r="U84" s="9"/>
      <c r="V84" s="9"/>
      <c r="W84" s="10"/>
      <c r="X84" s="9"/>
    </row>
    <row r="85" spans="1:24" x14ac:dyDescent="0.25">
      <c r="A85" s="9"/>
      <c r="B85" s="9"/>
      <c r="C85" s="9"/>
      <c r="D85" s="9"/>
      <c r="E85" s="9"/>
      <c r="F85" s="9"/>
      <c r="G85" s="9"/>
      <c r="H85" s="9"/>
      <c r="I85" s="9"/>
      <c r="J85" s="9"/>
      <c r="K85" s="9"/>
      <c r="L85" s="9"/>
      <c r="M85" s="9"/>
      <c r="N85" s="9"/>
      <c r="O85" s="9"/>
      <c r="P85" s="9"/>
      <c r="Q85" s="9"/>
      <c r="R85" s="9"/>
      <c r="S85" s="9"/>
      <c r="T85" s="9"/>
      <c r="U85" s="9"/>
      <c r="V85" s="9"/>
      <c r="W85" s="10"/>
      <c r="X85" s="9"/>
    </row>
    <row r="86" spans="1:24" x14ac:dyDescent="0.25">
      <c r="A86" s="9"/>
      <c r="B86" s="9"/>
      <c r="C86" s="9"/>
      <c r="D86" s="9"/>
      <c r="E86" s="9"/>
      <c r="F86" s="9"/>
      <c r="G86" s="9"/>
      <c r="H86" s="9"/>
      <c r="I86" s="9"/>
      <c r="J86" s="9"/>
      <c r="K86" s="9"/>
      <c r="L86" s="9"/>
      <c r="M86" s="9"/>
      <c r="N86" s="9"/>
      <c r="O86" s="9"/>
      <c r="P86" s="9"/>
      <c r="Q86" s="9"/>
      <c r="R86" s="9"/>
      <c r="S86" s="9"/>
      <c r="T86" s="9"/>
      <c r="U86" s="9"/>
      <c r="V86" s="9"/>
      <c r="W86" s="10"/>
      <c r="X86" s="9"/>
    </row>
    <row r="87" spans="1:24" x14ac:dyDescent="0.25">
      <c r="A87" s="9"/>
      <c r="B87" s="9"/>
      <c r="C87" s="9"/>
      <c r="D87" s="9"/>
      <c r="E87" s="9"/>
      <c r="F87" s="9"/>
      <c r="G87" s="9"/>
      <c r="H87" s="9"/>
      <c r="I87" s="9"/>
      <c r="J87" s="9"/>
      <c r="K87" s="9"/>
      <c r="L87" s="9"/>
      <c r="M87" s="9"/>
      <c r="N87" s="9"/>
      <c r="O87" s="9"/>
      <c r="P87" s="9"/>
      <c r="Q87" s="9"/>
      <c r="R87" s="9"/>
      <c r="S87" s="9"/>
      <c r="T87" s="9"/>
      <c r="U87" s="9"/>
      <c r="V87" s="9"/>
      <c r="W87" s="10"/>
      <c r="X87" s="9"/>
    </row>
    <row r="88" spans="1:24" x14ac:dyDescent="0.25">
      <c r="A88" s="9"/>
      <c r="B88" s="9"/>
      <c r="C88" s="9"/>
      <c r="D88" s="9"/>
      <c r="E88" s="9"/>
      <c r="F88" s="9"/>
      <c r="G88" s="9"/>
      <c r="H88" s="9"/>
      <c r="I88" s="9"/>
      <c r="J88" s="9"/>
      <c r="K88" s="9"/>
      <c r="L88" s="9"/>
      <c r="M88" s="9"/>
      <c r="N88" s="9"/>
      <c r="O88" s="9"/>
      <c r="P88" s="9"/>
      <c r="Q88" s="9"/>
      <c r="R88" s="9"/>
      <c r="S88" s="9"/>
      <c r="T88" s="9"/>
      <c r="U88" s="9"/>
      <c r="V88" s="9"/>
      <c r="W88" s="10"/>
      <c r="X88" s="9"/>
    </row>
    <row r="89" spans="1:24" x14ac:dyDescent="0.25">
      <c r="A89" s="9"/>
      <c r="B89" s="9"/>
      <c r="C89" s="9"/>
      <c r="D89" s="9"/>
      <c r="E89" s="9"/>
      <c r="F89" s="9"/>
      <c r="G89" s="9"/>
      <c r="H89" s="9"/>
      <c r="I89" s="9"/>
      <c r="J89" s="9"/>
      <c r="K89" s="9"/>
      <c r="L89" s="9"/>
      <c r="M89" s="9"/>
      <c r="N89" s="9"/>
      <c r="O89" s="9"/>
      <c r="P89" s="9"/>
      <c r="Q89" s="9"/>
      <c r="R89" s="9"/>
      <c r="S89" s="9"/>
      <c r="T89" s="9"/>
      <c r="U89" s="9"/>
      <c r="V89" s="9"/>
      <c r="W89" s="10"/>
      <c r="X89" s="9"/>
    </row>
    <row r="90" spans="1:24" x14ac:dyDescent="0.25">
      <c r="A90" s="9"/>
      <c r="B90" s="9"/>
      <c r="C90" s="9"/>
      <c r="D90" s="9"/>
      <c r="E90" s="9"/>
      <c r="F90" s="9"/>
      <c r="G90" s="9"/>
      <c r="H90" s="9"/>
      <c r="I90" s="9"/>
      <c r="J90" s="9"/>
      <c r="K90" s="9"/>
      <c r="L90" s="9"/>
      <c r="M90" s="9"/>
      <c r="N90" s="9"/>
      <c r="O90" s="9"/>
      <c r="P90" s="9"/>
      <c r="Q90" s="9"/>
      <c r="R90" s="9"/>
      <c r="S90" s="9"/>
      <c r="T90" s="9"/>
      <c r="U90" s="9"/>
      <c r="V90" s="9"/>
      <c r="W90" s="10"/>
      <c r="X90" s="9"/>
    </row>
    <row r="91" spans="1:24" x14ac:dyDescent="0.25">
      <c r="A91" s="9"/>
      <c r="B91" s="9"/>
      <c r="C91" s="9"/>
      <c r="D91" s="9"/>
      <c r="E91" s="9"/>
      <c r="F91" s="9"/>
      <c r="G91" s="9"/>
      <c r="H91" s="9"/>
      <c r="I91" s="9"/>
      <c r="J91" s="9"/>
      <c r="K91" s="9"/>
      <c r="L91" s="9"/>
      <c r="M91" s="9"/>
      <c r="N91" s="9"/>
      <c r="O91" s="9"/>
      <c r="P91" s="9"/>
      <c r="Q91" s="9"/>
      <c r="R91" s="9"/>
      <c r="S91" s="9"/>
      <c r="T91" s="9"/>
      <c r="U91" s="9"/>
      <c r="V91" s="9"/>
      <c r="W91" s="10"/>
      <c r="X91" s="9"/>
    </row>
    <row r="92" spans="1:24" x14ac:dyDescent="0.25">
      <c r="A92" s="9"/>
      <c r="B92" s="9"/>
      <c r="C92" s="9"/>
      <c r="D92" s="9"/>
      <c r="E92" s="9"/>
      <c r="F92" s="9"/>
      <c r="G92" s="9"/>
      <c r="H92" s="9"/>
      <c r="I92" s="9"/>
      <c r="J92" s="9"/>
      <c r="K92" s="9"/>
      <c r="L92" s="9"/>
      <c r="M92" s="9"/>
      <c r="N92" s="9"/>
      <c r="O92" s="9"/>
      <c r="P92" s="9"/>
      <c r="Q92" s="9"/>
      <c r="R92" s="9"/>
      <c r="S92" s="9"/>
      <c r="T92" s="9"/>
      <c r="U92" s="9"/>
      <c r="V92" s="9"/>
      <c r="W92" s="10"/>
      <c r="X92" s="9"/>
    </row>
    <row r="93" spans="1:24" x14ac:dyDescent="0.25">
      <c r="A93" s="9"/>
      <c r="B93" s="9"/>
      <c r="C93" s="9"/>
      <c r="D93" s="9"/>
      <c r="E93" s="9"/>
      <c r="F93" s="9"/>
      <c r="G93" s="9"/>
      <c r="H93" s="9"/>
      <c r="I93" s="9"/>
      <c r="J93" s="9"/>
      <c r="K93" s="9"/>
      <c r="L93" s="9"/>
      <c r="M93" s="9"/>
      <c r="N93" s="9"/>
      <c r="O93" s="9"/>
      <c r="P93" s="9"/>
      <c r="Q93" s="9"/>
      <c r="R93" s="9"/>
      <c r="S93" s="9"/>
      <c r="T93" s="9"/>
      <c r="U93" s="9"/>
      <c r="V93" s="9"/>
      <c r="W93" s="10"/>
      <c r="X93" s="9"/>
    </row>
    <row r="94" spans="1:24" x14ac:dyDescent="0.25">
      <c r="A94" s="9"/>
      <c r="B94" s="9"/>
      <c r="C94" s="9"/>
      <c r="D94" s="9"/>
      <c r="E94" s="9"/>
      <c r="F94" s="9"/>
      <c r="G94" s="9"/>
      <c r="H94" s="9"/>
      <c r="I94" s="9"/>
      <c r="J94" s="9"/>
      <c r="K94" s="9"/>
      <c r="L94" s="9"/>
      <c r="M94" s="9"/>
      <c r="N94" s="9"/>
      <c r="O94" s="9"/>
      <c r="P94" s="9"/>
      <c r="Q94" s="9"/>
      <c r="R94" s="9"/>
      <c r="S94" s="9"/>
      <c r="T94" s="9"/>
      <c r="U94" s="9"/>
      <c r="V94" s="9"/>
      <c r="W94" s="10"/>
      <c r="X94" s="9"/>
    </row>
    <row r="95" spans="1:24" x14ac:dyDescent="0.25">
      <c r="A95" s="9"/>
      <c r="B95" s="9"/>
      <c r="C95" s="9"/>
      <c r="D95" s="9"/>
      <c r="E95" s="9"/>
      <c r="F95" s="9"/>
      <c r="G95" s="9"/>
      <c r="H95" s="9"/>
      <c r="I95" s="9"/>
      <c r="J95" s="9"/>
      <c r="K95" s="9"/>
      <c r="L95" s="9"/>
      <c r="M95" s="9"/>
      <c r="N95" s="9"/>
      <c r="O95" s="9"/>
      <c r="P95" s="9"/>
      <c r="Q95" s="9"/>
      <c r="R95" s="9"/>
      <c r="S95" s="9"/>
      <c r="T95" s="9"/>
      <c r="U95" s="9"/>
      <c r="V95" s="9"/>
      <c r="W95" s="10"/>
      <c r="X95" s="9"/>
    </row>
    <row r="96" spans="1:24" x14ac:dyDescent="0.25">
      <c r="A96" s="9"/>
      <c r="B96" s="9"/>
      <c r="C96" s="9"/>
      <c r="D96" s="9"/>
      <c r="E96" s="9"/>
      <c r="F96" s="9"/>
      <c r="G96" s="9"/>
      <c r="H96" s="9"/>
      <c r="I96" s="9"/>
      <c r="J96" s="9"/>
      <c r="K96" s="9"/>
      <c r="L96" s="9"/>
      <c r="M96" s="9"/>
      <c r="N96" s="9"/>
      <c r="O96" s="9"/>
      <c r="P96" s="9"/>
      <c r="Q96" s="9"/>
      <c r="R96" s="9"/>
      <c r="S96" s="9"/>
      <c r="T96" s="9"/>
      <c r="U96" s="9"/>
      <c r="V96" s="9"/>
      <c r="W96" s="10"/>
      <c r="X96" s="9"/>
    </row>
    <row r="97" spans="1:24" x14ac:dyDescent="0.25">
      <c r="A97" s="9"/>
      <c r="B97" s="9"/>
      <c r="C97" s="9"/>
      <c r="D97" s="9"/>
      <c r="E97" s="9"/>
      <c r="F97" s="9"/>
      <c r="G97" s="9"/>
      <c r="H97" s="9"/>
      <c r="I97" s="9"/>
      <c r="J97" s="9"/>
      <c r="K97" s="9"/>
      <c r="L97" s="9"/>
      <c r="M97" s="9"/>
      <c r="N97" s="9"/>
      <c r="O97" s="9"/>
      <c r="P97" s="9"/>
      <c r="Q97" s="9"/>
      <c r="R97" s="9"/>
      <c r="S97" s="9"/>
      <c r="T97" s="9"/>
      <c r="U97" s="9"/>
      <c r="V97" s="9"/>
      <c r="W97" s="10"/>
      <c r="X97" s="9"/>
    </row>
    <row r="98" spans="1:24" x14ac:dyDescent="0.25">
      <c r="A98" s="9"/>
      <c r="B98" s="9"/>
      <c r="C98" s="9"/>
      <c r="D98" s="9"/>
      <c r="E98" s="9"/>
      <c r="F98" s="9"/>
      <c r="G98" s="9"/>
      <c r="H98" s="9"/>
      <c r="I98" s="9"/>
      <c r="J98" s="9"/>
      <c r="K98" s="9"/>
      <c r="L98" s="9"/>
      <c r="M98" s="9"/>
      <c r="N98" s="9"/>
      <c r="O98" s="9"/>
      <c r="P98" s="9"/>
      <c r="Q98" s="9"/>
      <c r="R98" s="9"/>
      <c r="S98" s="9"/>
      <c r="T98" s="9"/>
      <c r="U98" s="9"/>
      <c r="V98" s="9"/>
      <c r="W98" s="10"/>
      <c r="X98" s="9"/>
    </row>
    <row r="99" spans="1:24" x14ac:dyDescent="0.25">
      <c r="A99" s="9"/>
      <c r="B99" s="9"/>
      <c r="C99" s="9"/>
      <c r="D99" s="9"/>
      <c r="E99" s="9"/>
      <c r="F99" s="9"/>
      <c r="G99" s="9"/>
      <c r="H99" s="9"/>
      <c r="I99" s="9"/>
      <c r="J99" s="9"/>
      <c r="K99" s="9"/>
      <c r="L99" s="9"/>
      <c r="M99" s="9"/>
      <c r="N99" s="9"/>
      <c r="O99" s="9"/>
      <c r="P99" s="9"/>
      <c r="Q99" s="9"/>
      <c r="R99" s="9"/>
      <c r="S99" s="9"/>
      <c r="T99" s="9"/>
      <c r="U99" s="9"/>
      <c r="V99" s="9"/>
      <c r="W99" s="10"/>
      <c r="X99" s="9"/>
    </row>
    <row r="100" spans="1:24" x14ac:dyDescent="0.25">
      <c r="A100" s="9"/>
      <c r="B100" s="9"/>
      <c r="C100" s="9"/>
      <c r="D100" s="9"/>
      <c r="E100" s="9"/>
      <c r="F100" s="9"/>
      <c r="G100" s="9"/>
      <c r="H100" s="9"/>
      <c r="I100" s="9"/>
      <c r="J100" s="9"/>
      <c r="K100" s="9"/>
      <c r="L100" s="9"/>
      <c r="M100" s="9"/>
      <c r="N100" s="9"/>
      <c r="O100" s="9"/>
      <c r="P100" s="9"/>
      <c r="Q100" s="9"/>
      <c r="R100" s="9"/>
      <c r="S100" s="9"/>
      <c r="T100" s="9"/>
      <c r="U100" s="9"/>
      <c r="V100" s="9"/>
      <c r="W100" s="10"/>
      <c r="X100" s="9"/>
    </row>
    <row r="101" spans="1:24" x14ac:dyDescent="0.25">
      <c r="A101" s="9"/>
      <c r="B101" s="9"/>
      <c r="C101" s="9"/>
      <c r="D101" s="9"/>
      <c r="E101" s="9"/>
      <c r="F101" s="9"/>
      <c r="G101" s="9"/>
      <c r="H101" s="9"/>
      <c r="I101" s="9"/>
      <c r="J101" s="9"/>
      <c r="K101" s="9"/>
      <c r="L101" s="9"/>
      <c r="M101" s="9"/>
      <c r="N101" s="9"/>
      <c r="O101" s="9"/>
      <c r="P101" s="9"/>
      <c r="Q101" s="9"/>
      <c r="R101" s="9"/>
      <c r="S101" s="9"/>
      <c r="T101" s="9"/>
      <c r="U101" s="9"/>
      <c r="V101" s="9"/>
      <c r="W101" s="10"/>
      <c r="X101" s="9"/>
    </row>
    <row r="102" spans="1:24" x14ac:dyDescent="0.25">
      <c r="A102" s="9"/>
      <c r="B102" s="9"/>
      <c r="C102" s="9"/>
      <c r="D102" s="9"/>
      <c r="E102" s="9"/>
      <c r="F102" s="9"/>
      <c r="G102" s="9"/>
      <c r="H102" s="9"/>
      <c r="I102" s="9"/>
      <c r="J102" s="9"/>
      <c r="K102" s="9"/>
      <c r="L102" s="9"/>
      <c r="M102" s="9"/>
      <c r="N102" s="9"/>
      <c r="O102" s="9"/>
      <c r="P102" s="9"/>
      <c r="Q102" s="9"/>
      <c r="R102" s="9"/>
      <c r="S102" s="9"/>
      <c r="T102" s="9"/>
      <c r="U102" s="9"/>
      <c r="V102" s="9"/>
      <c r="W102" s="10"/>
      <c r="X102" s="9"/>
    </row>
    <row r="103" spans="1:24" x14ac:dyDescent="0.25">
      <c r="A103" s="9"/>
      <c r="B103" s="9"/>
      <c r="C103" s="9"/>
      <c r="D103" s="9"/>
      <c r="E103" s="9"/>
      <c r="F103" s="9"/>
      <c r="G103" s="9"/>
      <c r="H103" s="9"/>
      <c r="I103" s="9"/>
      <c r="J103" s="9"/>
      <c r="K103" s="9"/>
      <c r="L103" s="9"/>
      <c r="M103" s="9"/>
      <c r="N103" s="9"/>
      <c r="O103" s="9"/>
      <c r="P103" s="9"/>
      <c r="Q103" s="9"/>
      <c r="R103" s="9"/>
      <c r="S103" s="9"/>
      <c r="T103" s="9"/>
      <c r="U103" s="9"/>
      <c r="V103" s="9"/>
      <c r="W103" s="10"/>
      <c r="X103" s="9"/>
    </row>
    <row r="104" spans="1:24" x14ac:dyDescent="0.25">
      <c r="A104" s="9"/>
      <c r="B104" s="9"/>
      <c r="C104" s="9"/>
      <c r="D104" s="9"/>
      <c r="E104" s="9"/>
      <c r="F104" s="9"/>
      <c r="G104" s="9"/>
      <c r="H104" s="9"/>
      <c r="I104" s="9"/>
      <c r="J104" s="9"/>
      <c r="K104" s="9"/>
      <c r="L104" s="9"/>
      <c r="M104" s="9"/>
      <c r="N104" s="9"/>
      <c r="O104" s="9"/>
      <c r="P104" s="9"/>
      <c r="Q104" s="9"/>
      <c r="R104" s="9"/>
      <c r="S104" s="9"/>
      <c r="T104" s="9"/>
      <c r="U104" s="9"/>
      <c r="V104" s="9"/>
      <c r="W104" s="10"/>
      <c r="X104" s="9"/>
    </row>
    <row r="105" spans="1:24" x14ac:dyDescent="0.25">
      <c r="A105" s="9"/>
      <c r="B105" s="9"/>
      <c r="C105" s="9"/>
      <c r="D105" s="9"/>
      <c r="E105" s="9"/>
      <c r="F105" s="9"/>
      <c r="G105" s="9"/>
      <c r="H105" s="9"/>
      <c r="I105" s="9"/>
      <c r="J105" s="9"/>
      <c r="K105" s="9"/>
      <c r="L105" s="9"/>
      <c r="M105" s="9"/>
      <c r="N105" s="9"/>
      <c r="O105" s="9"/>
      <c r="P105" s="9"/>
      <c r="Q105" s="9"/>
      <c r="R105" s="9"/>
      <c r="S105" s="9"/>
      <c r="T105" s="9"/>
      <c r="U105" s="9"/>
      <c r="V105" s="9"/>
      <c r="W105" s="10"/>
      <c r="X105" s="9"/>
    </row>
    <row r="106" spans="1:24" x14ac:dyDescent="0.25">
      <c r="A106" s="9"/>
      <c r="B106" s="9"/>
      <c r="C106" s="9"/>
      <c r="D106" s="9"/>
      <c r="E106" s="9"/>
      <c r="F106" s="9"/>
      <c r="G106" s="9"/>
      <c r="H106" s="9"/>
      <c r="I106" s="9"/>
      <c r="J106" s="9"/>
      <c r="K106" s="9"/>
      <c r="L106" s="9"/>
      <c r="M106" s="9"/>
      <c r="N106" s="9"/>
      <c r="O106" s="9"/>
      <c r="P106" s="9"/>
      <c r="Q106" s="9"/>
      <c r="R106" s="9"/>
      <c r="S106" s="9"/>
      <c r="T106" s="9"/>
      <c r="U106" s="9"/>
      <c r="V106" s="9"/>
      <c r="W106" s="10"/>
      <c r="X106" s="9"/>
    </row>
    <row r="107" spans="1:24" x14ac:dyDescent="0.25">
      <c r="A107" s="9"/>
      <c r="B107" s="9"/>
      <c r="C107" s="9"/>
      <c r="D107" s="9"/>
      <c r="E107" s="9"/>
      <c r="F107" s="9"/>
      <c r="G107" s="9"/>
      <c r="H107" s="9"/>
      <c r="I107" s="9"/>
      <c r="J107" s="9"/>
      <c r="K107" s="9"/>
      <c r="L107" s="9"/>
      <c r="M107" s="9"/>
      <c r="N107" s="9"/>
      <c r="O107" s="9"/>
      <c r="P107" s="9"/>
      <c r="Q107" s="9"/>
      <c r="R107" s="9"/>
      <c r="S107" s="9"/>
      <c r="T107" s="9"/>
      <c r="U107" s="9"/>
      <c r="V107" s="9"/>
      <c r="W107" s="10"/>
      <c r="X107" s="9"/>
    </row>
    <row r="108" spans="1:24" x14ac:dyDescent="0.25">
      <c r="A108" s="9"/>
      <c r="B108" s="9"/>
      <c r="C108" s="9"/>
      <c r="D108" s="9"/>
      <c r="E108" s="9"/>
      <c r="F108" s="9"/>
      <c r="G108" s="9"/>
      <c r="H108" s="9"/>
      <c r="I108" s="9"/>
      <c r="J108" s="9"/>
      <c r="K108" s="9"/>
      <c r="L108" s="9"/>
      <c r="M108" s="9"/>
      <c r="N108" s="9"/>
      <c r="O108" s="9"/>
      <c r="P108" s="9"/>
      <c r="Q108" s="9"/>
      <c r="R108" s="9"/>
      <c r="S108" s="9"/>
      <c r="T108" s="9"/>
      <c r="U108" s="9"/>
      <c r="V108" s="9"/>
      <c r="W108" s="10"/>
      <c r="X108" s="9"/>
    </row>
    <row r="109" spans="1:24" x14ac:dyDescent="0.25">
      <c r="A109" s="9"/>
      <c r="B109" s="9"/>
      <c r="C109" s="9"/>
      <c r="D109" s="9"/>
      <c r="E109" s="9"/>
      <c r="F109" s="9"/>
      <c r="G109" s="9"/>
      <c r="H109" s="9"/>
      <c r="I109" s="9"/>
      <c r="J109" s="9"/>
      <c r="K109" s="9"/>
      <c r="L109" s="9"/>
      <c r="M109" s="9"/>
      <c r="N109" s="9"/>
      <c r="O109" s="9"/>
      <c r="P109" s="9"/>
      <c r="Q109" s="9"/>
      <c r="R109" s="9"/>
      <c r="S109" s="9"/>
      <c r="T109" s="9"/>
      <c r="U109" s="9"/>
      <c r="V109" s="9"/>
      <c r="W109" s="10"/>
      <c r="X109" s="9"/>
    </row>
    <row r="110" spans="1:24" x14ac:dyDescent="0.25">
      <c r="A110" s="9"/>
      <c r="B110" s="9"/>
      <c r="C110" s="9"/>
      <c r="D110" s="9"/>
      <c r="E110" s="9"/>
      <c r="F110" s="9"/>
      <c r="G110" s="9"/>
      <c r="H110" s="9"/>
      <c r="I110" s="9"/>
      <c r="J110" s="9"/>
      <c r="K110" s="9"/>
      <c r="L110" s="9"/>
      <c r="M110" s="9"/>
      <c r="N110" s="9"/>
      <c r="O110" s="9"/>
      <c r="P110" s="9"/>
      <c r="Q110" s="9"/>
      <c r="R110" s="9"/>
      <c r="S110" s="9"/>
      <c r="T110" s="9"/>
      <c r="U110" s="9"/>
      <c r="V110" s="9"/>
      <c r="W110" s="10"/>
      <c r="X110" s="9"/>
    </row>
    <row r="111" spans="1:24" x14ac:dyDescent="0.25">
      <c r="A111" s="9"/>
      <c r="B111" s="9"/>
      <c r="C111" s="9"/>
      <c r="D111" s="9"/>
      <c r="E111" s="9"/>
      <c r="F111" s="9"/>
      <c r="G111" s="9"/>
      <c r="H111" s="9"/>
      <c r="I111" s="9"/>
      <c r="J111" s="9"/>
      <c r="K111" s="9"/>
      <c r="L111" s="9"/>
      <c r="M111" s="9"/>
      <c r="N111" s="9"/>
      <c r="O111" s="9"/>
      <c r="P111" s="9"/>
      <c r="Q111" s="9"/>
      <c r="R111" s="9"/>
      <c r="S111" s="9"/>
      <c r="T111" s="9"/>
      <c r="U111" s="9"/>
      <c r="V111" s="9"/>
      <c r="W111" s="10"/>
      <c r="X111" s="9"/>
    </row>
    <row r="112" spans="1:24" x14ac:dyDescent="0.25">
      <c r="A112" s="9"/>
      <c r="B112" s="9"/>
      <c r="C112" s="9"/>
      <c r="D112" s="9"/>
      <c r="E112" s="9"/>
      <c r="F112" s="9"/>
      <c r="G112" s="9"/>
      <c r="H112" s="9"/>
      <c r="I112" s="9"/>
      <c r="J112" s="9"/>
      <c r="K112" s="9"/>
      <c r="L112" s="9"/>
      <c r="M112" s="9"/>
      <c r="N112" s="9"/>
      <c r="O112" s="9"/>
      <c r="P112" s="9"/>
      <c r="Q112" s="9"/>
      <c r="R112" s="9"/>
      <c r="S112" s="9"/>
      <c r="T112" s="9"/>
      <c r="U112" s="9"/>
      <c r="V112" s="9"/>
      <c r="W112" s="10"/>
      <c r="X112" s="9"/>
    </row>
    <row r="113" spans="1:24" x14ac:dyDescent="0.25">
      <c r="A113" s="9"/>
      <c r="B113" s="9"/>
      <c r="C113" s="9"/>
      <c r="D113" s="9"/>
      <c r="E113" s="9"/>
      <c r="F113" s="9"/>
      <c r="G113" s="9"/>
      <c r="H113" s="9"/>
      <c r="I113" s="9"/>
      <c r="J113" s="9"/>
      <c r="K113" s="9"/>
      <c r="L113" s="9"/>
      <c r="M113" s="9"/>
      <c r="N113" s="9"/>
      <c r="O113" s="9"/>
      <c r="P113" s="9"/>
      <c r="Q113" s="9"/>
      <c r="R113" s="9"/>
      <c r="S113" s="9"/>
      <c r="T113" s="9"/>
      <c r="U113" s="9"/>
      <c r="V113" s="9"/>
      <c r="W113" s="10"/>
      <c r="X113" s="9"/>
    </row>
    <row r="114" spans="1:24" x14ac:dyDescent="0.25">
      <c r="A114" s="9"/>
      <c r="B114" s="9"/>
      <c r="C114" s="9"/>
      <c r="D114" s="9"/>
      <c r="E114" s="9"/>
      <c r="F114" s="9"/>
      <c r="G114" s="9"/>
      <c r="H114" s="9"/>
      <c r="I114" s="9"/>
      <c r="J114" s="9"/>
      <c r="K114" s="9"/>
      <c r="L114" s="9"/>
      <c r="M114" s="9"/>
      <c r="N114" s="9"/>
      <c r="O114" s="9"/>
      <c r="P114" s="9"/>
      <c r="Q114" s="9"/>
      <c r="R114" s="9"/>
      <c r="S114" s="9"/>
      <c r="T114" s="9"/>
      <c r="U114" s="9"/>
      <c r="V114" s="9"/>
      <c r="W114" s="10"/>
      <c r="X114" s="9"/>
    </row>
    <row r="115" spans="1:24" x14ac:dyDescent="0.25">
      <c r="A115" s="9"/>
      <c r="B115" s="9"/>
      <c r="C115" s="9"/>
      <c r="D115" s="9"/>
      <c r="E115" s="9"/>
      <c r="F115" s="9"/>
      <c r="G115" s="9"/>
      <c r="H115" s="9"/>
      <c r="I115" s="9"/>
      <c r="J115" s="9"/>
      <c r="K115" s="9"/>
      <c r="L115" s="9"/>
      <c r="M115" s="9"/>
      <c r="N115" s="9"/>
      <c r="O115" s="9"/>
      <c r="P115" s="9"/>
      <c r="Q115" s="9"/>
      <c r="R115" s="9"/>
      <c r="S115" s="9"/>
      <c r="T115" s="9"/>
      <c r="U115" s="9"/>
      <c r="V115" s="9"/>
      <c r="W115" s="10"/>
      <c r="X115" s="9"/>
    </row>
    <row r="116" spans="1:24" x14ac:dyDescent="0.25">
      <c r="A116" s="9"/>
      <c r="B116" s="9"/>
      <c r="C116" s="9"/>
      <c r="D116" s="9"/>
      <c r="E116" s="9"/>
      <c r="F116" s="9"/>
      <c r="G116" s="9"/>
      <c r="H116" s="9"/>
      <c r="I116" s="9"/>
      <c r="J116" s="9"/>
      <c r="K116" s="9"/>
      <c r="L116" s="9"/>
      <c r="M116" s="9"/>
      <c r="N116" s="9"/>
      <c r="O116" s="9"/>
      <c r="P116" s="9"/>
      <c r="Q116" s="9"/>
      <c r="R116" s="9"/>
      <c r="S116" s="9"/>
      <c r="T116" s="9"/>
      <c r="U116" s="9"/>
      <c r="V116" s="9"/>
      <c r="W116" s="10"/>
      <c r="X116" s="9"/>
    </row>
    <row r="117" spans="1:24" x14ac:dyDescent="0.25">
      <c r="A117" s="9"/>
      <c r="B117" s="9"/>
      <c r="C117" s="9"/>
      <c r="D117" s="9"/>
      <c r="E117" s="9"/>
      <c r="F117" s="9"/>
      <c r="G117" s="9"/>
      <c r="H117" s="9"/>
      <c r="I117" s="9"/>
      <c r="J117" s="9"/>
      <c r="K117" s="9"/>
      <c r="L117" s="9"/>
      <c r="M117" s="9"/>
      <c r="N117" s="9"/>
      <c r="O117" s="9"/>
      <c r="P117" s="9"/>
      <c r="Q117" s="9"/>
      <c r="R117" s="9"/>
      <c r="S117" s="9"/>
      <c r="T117" s="9"/>
      <c r="U117" s="9"/>
      <c r="V117" s="9"/>
      <c r="W117" s="10"/>
      <c r="X117" s="9"/>
    </row>
    <row r="118" spans="1:24" x14ac:dyDescent="0.25">
      <c r="A118" s="9"/>
      <c r="B118" s="9"/>
      <c r="C118" s="9"/>
      <c r="D118" s="9"/>
      <c r="E118" s="9"/>
      <c r="F118" s="9"/>
      <c r="G118" s="9"/>
      <c r="H118" s="9"/>
      <c r="I118" s="9"/>
      <c r="J118" s="9"/>
      <c r="K118" s="9"/>
      <c r="L118" s="9"/>
      <c r="M118" s="9"/>
      <c r="N118" s="9"/>
      <c r="O118" s="9"/>
      <c r="P118" s="9"/>
      <c r="Q118" s="9"/>
      <c r="R118" s="9"/>
      <c r="S118" s="9"/>
      <c r="T118" s="9"/>
      <c r="U118" s="9"/>
      <c r="V118" s="9"/>
      <c r="W118" s="10"/>
      <c r="X118" s="9"/>
    </row>
    <row r="119" spans="1:24" x14ac:dyDescent="0.25">
      <c r="A119" s="9"/>
      <c r="B119" s="9"/>
      <c r="C119" s="9"/>
      <c r="D119" s="9"/>
      <c r="E119" s="9"/>
      <c r="F119" s="9"/>
      <c r="G119" s="9"/>
      <c r="H119" s="9"/>
      <c r="I119" s="9"/>
      <c r="J119" s="9"/>
      <c r="K119" s="9"/>
      <c r="L119" s="9"/>
      <c r="M119" s="9"/>
      <c r="N119" s="9"/>
      <c r="O119" s="9"/>
      <c r="P119" s="9"/>
      <c r="Q119" s="9"/>
      <c r="R119" s="9"/>
      <c r="S119" s="9"/>
      <c r="T119" s="9"/>
      <c r="U119" s="9"/>
      <c r="V119" s="9"/>
      <c r="W119" s="10"/>
      <c r="X119" s="9"/>
    </row>
    <row r="120" spans="1:24" x14ac:dyDescent="0.25">
      <c r="A120" s="9"/>
      <c r="B120" s="9"/>
      <c r="C120" s="9"/>
      <c r="D120" s="9"/>
      <c r="E120" s="9"/>
      <c r="F120" s="9"/>
      <c r="G120" s="9"/>
      <c r="H120" s="9"/>
      <c r="I120" s="9"/>
      <c r="J120" s="9"/>
      <c r="K120" s="9"/>
      <c r="L120" s="9"/>
      <c r="M120" s="9"/>
      <c r="N120" s="9"/>
      <c r="O120" s="9"/>
      <c r="P120" s="9"/>
      <c r="Q120" s="9"/>
      <c r="R120" s="9"/>
      <c r="S120" s="9"/>
      <c r="T120" s="9"/>
      <c r="U120" s="9"/>
      <c r="V120" s="9"/>
      <c r="W120" s="10"/>
      <c r="X120" s="9"/>
    </row>
    <row r="121" spans="1:24" x14ac:dyDescent="0.25">
      <c r="A121" s="9"/>
      <c r="B121" s="9"/>
      <c r="C121" s="9"/>
      <c r="D121" s="9"/>
      <c r="E121" s="9"/>
      <c r="F121" s="9"/>
      <c r="G121" s="9"/>
      <c r="H121" s="9"/>
      <c r="I121" s="9"/>
      <c r="J121" s="9"/>
      <c r="K121" s="9"/>
      <c r="L121" s="9"/>
      <c r="M121" s="9"/>
      <c r="N121" s="9"/>
      <c r="O121" s="9"/>
      <c r="P121" s="9"/>
      <c r="Q121" s="9"/>
      <c r="R121" s="9"/>
      <c r="S121" s="9"/>
      <c r="T121" s="9"/>
      <c r="U121" s="9"/>
      <c r="V121" s="9"/>
      <c r="W121" s="10"/>
      <c r="X121" s="9"/>
    </row>
    <row r="122" spans="1:24" x14ac:dyDescent="0.25">
      <c r="A122" s="9"/>
      <c r="B122" s="9"/>
      <c r="C122" s="9"/>
      <c r="D122" s="9"/>
      <c r="E122" s="9"/>
      <c r="F122" s="9"/>
      <c r="G122" s="9"/>
      <c r="H122" s="9"/>
      <c r="I122" s="9"/>
      <c r="J122" s="9"/>
      <c r="K122" s="9"/>
      <c r="L122" s="9"/>
      <c r="M122" s="9"/>
      <c r="N122" s="9"/>
      <c r="O122" s="9"/>
      <c r="P122" s="9"/>
      <c r="Q122" s="9"/>
      <c r="R122" s="9"/>
      <c r="S122" s="9"/>
      <c r="T122" s="9"/>
      <c r="U122" s="9"/>
      <c r="V122" s="9"/>
      <c r="W122" s="10"/>
      <c r="X122" s="9"/>
    </row>
    <row r="123" spans="1:24" x14ac:dyDescent="0.25">
      <c r="A123" s="9"/>
      <c r="B123" s="9"/>
      <c r="C123" s="9"/>
      <c r="D123" s="9"/>
      <c r="E123" s="9"/>
      <c r="F123" s="9"/>
      <c r="G123" s="9"/>
      <c r="H123" s="9"/>
      <c r="I123" s="9"/>
      <c r="J123" s="9"/>
      <c r="K123" s="9"/>
      <c r="L123" s="9"/>
      <c r="M123" s="9"/>
      <c r="N123" s="9"/>
      <c r="O123" s="9"/>
      <c r="P123" s="9"/>
      <c r="Q123" s="9"/>
      <c r="R123" s="9"/>
      <c r="S123" s="9"/>
      <c r="T123" s="9"/>
      <c r="U123" s="9"/>
      <c r="V123" s="9"/>
      <c r="W123" s="10"/>
      <c r="X123" s="9"/>
    </row>
    <row r="124" spans="1:24" x14ac:dyDescent="0.25">
      <c r="A124" s="9"/>
      <c r="B124" s="9"/>
      <c r="C124" s="9"/>
      <c r="D124" s="9"/>
      <c r="E124" s="9"/>
      <c r="F124" s="9"/>
      <c r="G124" s="9"/>
      <c r="H124" s="9"/>
      <c r="I124" s="9"/>
      <c r="J124" s="9"/>
      <c r="K124" s="9"/>
      <c r="L124" s="9"/>
      <c r="M124" s="9"/>
      <c r="N124" s="9"/>
      <c r="O124" s="9"/>
      <c r="P124" s="9"/>
      <c r="Q124" s="9"/>
      <c r="R124" s="9"/>
      <c r="S124" s="9"/>
      <c r="T124" s="9"/>
      <c r="U124" s="9"/>
      <c r="V124" s="9"/>
      <c r="W124" s="10"/>
      <c r="X124" s="9"/>
    </row>
    <row r="125" spans="1:24" x14ac:dyDescent="0.25">
      <c r="A125" s="9"/>
      <c r="B125" s="9"/>
      <c r="C125" s="9"/>
      <c r="D125" s="9"/>
      <c r="E125" s="9"/>
      <c r="F125" s="9"/>
      <c r="G125" s="9"/>
      <c r="H125" s="9"/>
      <c r="I125" s="9"/>
      <c r="J125" s="9"/>
      <c r="K125" s="9"/>
      <c r="L125" s="9"/>
      <c r="M125" s="9"/>
      <c r="N125" s="9"/>
      <c r="O125" s="9"/>
      <c r="P125" s="9"/>
      <c r="Q125" s="9"/>
      <c r="R125" s="9"/>
      <c r="S125" s="9"/>
      <c r="T125" s="9"/>
      <c r="U125" s="9"/>
      <c r="V125" s="9"/>
      <c r="W125" s="10"/>
      <c r="X125" s="9"/>
    </row>
    <row r="126" spans="1:24" x14ac:dyDescent="0.25">
      <c r="A126" s="9"/>
      <c r="B126" s="9"/>
      <c r="C126" s="9"/>
      <c r="D126" s="9"/>
      <c r="E126" s="9"/>
      <c r="F126" s="9"/>
      <c r="G126" s="9"/>
      <c r="H126" s="9"/>
      <c r="I126" s="9"/>
      <c r="J126" s="9"/>
      <c r="K126" s="9"/>
      <c r="L126" s="9"/>
      <c r="M126" s="9"/>
      <c r="N126" s="9"/>
      <c r="O126" s="9"/>
      <c r="P126" s="9"/>
      <c r="Q126" s="9"/>
      <c r="R126" s="9"/>
      <c r="S126" s="9"/>
      <c r="T126" s="9"/>
      <c r="U126" s="9"/>
      <c r="V126" s="9"/>
      <c r="W126" s="10"/>
      <c r="X126" s="9"/>
    </row>
    <row r="127" spans="1:24" x14ac:dyDescent="0.25">
      <c r="A127" s="9"/>
      <c r="B127" s="9"/>
      <c r="C127" s="9"/>
      <c r="D127" s="9"/>
      <c r="E127" s="9"/>
      <c r="F127" s="9"/>
      <c r="G127" s="9"/>
      <c r="H127" s="9"/>
      <c r="I127" s="9"/>
      <c r="J127" s="9"/>
      <c r="K127" s="9"/>
      <c r="L127" s="9"/>
      <c r="M127" s="9"/>
      <c r="N127" s="9"/>
      <c r="O127" s="9"/>
      <c r="P127" s="9"/>
      <c r="Q127" s="9"/>
      <c r="R127" s="9"/>
      <c r="S127" s="9"/>
      <c r="T127" s="9"/>
      <c r="U127" s="9"/>
      <c r="V127" s="9"/>
      <c r="W127" s="10"/>
      <c r="X127" s="9"/>
    </row>
    <row r="128" spans="1:24" x14ac:dyDescent="0.25">
      <c r="A128" s="9"/>
      <c r="B128" s="9"/>
      <c r="C128" s="9"/>
      <c r="D128" s="9"/>
      <c r="E128" s="9"/>
      <c r="F128" s="9"/>
      <c r="G128" s="9"/>
      <c r="H128" s="9"/>
      <c r="I128" s="9"/>
      <c r="J128" s="9"/>
      <c r="K128" s="9"/>
      <c r="L128" s="9"/>
      <c r="M128" s="9"/>
      <c r="N128" s="9"/>
      <c r="O128" s="9"/>
      <c r="P128" s="9"/>
      <c r="Q128" s="9"/>
      <c r="R128" s="9"/>
      <c r="S128" s="9"/>
      <c r="T128" s="9"/>
      <c r="U128" s="9"/>
      <c r="V128" s="9"/>
      <c r="W128" s="10"/>
      <c r="X128" s="9"/>
    </row>
    <row r="129" spans="1:24" x14ac:dyDescent="0.25">
      <c r="A129" s="9"/>
      <c r="B129" s="9"/>
      <c r="C129" s="9"/>
      <c r="D129" s="9"/>
      <c r="E129" s="9"/>
      <c r="F129" s="9"/>
      <c r="G129" s="9"/>
      <c r="H129" s="9"/>
      <c r="I129" s="9"/>
      <c r="J129" s="9"/>
      <c r="K129" s="9"/>
      <c r="L129" s="9"/>
      <c r="M129" s="9"/>
      <c r="N129" s="9"/>
      <c r="O129" s="9"/>
      <c r="P129" s="9"/>
      <c r="Q129" s="9"/>
      <c r="R129" s="9"/>
      <c r="S129" s="9"/>
      <c r="T129" s="9"/>
      <c r="U129" s="9"/>
      <c r="V129" s="9"/>
      <c r="W129" s="10"/>
      <c r="X129" s="9"/>
    </row>
    <row r="130" spans="1:24" x14ac:dyDescent="0.25">
      <c r="A130" s="9"/>
      <c r="B130" s="9"/>
      <c r="C130" s="9"/>
      <c r="D130" s="9"/>
      <c r="E130" s="9"/>
      <c r="F130" s="9"/>
      <c r="G130" s="9"/>
      <c r="H130" s="9"/>
      <c r="I130" s="9"/>
      <c r="J130" s="9"/>
      <c r="K130" s="9"/>
      <c r="L130" s="9"/>
      <c r="M130" s="9"/>
      <c r="N130" s="9"/>
      <c r="O130" s="9"/>
      <c r="P130" s="9"/>
      <c r="Q130" s="9"/>
      <c r="R130" s="9"/>
      <c r="S130" s="9"/>
      <c r="T130" s="9"/>
      <c r="U130" s="9"/>
      <c r="V130" s="9"/>
      <c r="W130" s="10"/>
      <c r="X130" s="9"/>
    </row>
    <row r="131" spans="1:24" x14ac:dyDescent="0.25">
      <c r="A131" s="9"/>
      <c r="B131" s="9"/>
      <c r="C131" s="9"/>
      <c r="D131" s="9"/>
      <c r="E131" s="9"/>
      <c r="F131" s="9"/>
      <c r="G131" s="9"/>
      <c r="H131" s="9"/>
      <c r="I131" s="9"/>
      <c r="J131" s="9"/>
      <c r="K131" s="9"/>
      <c r="L131" s="9"/>
      <c r="M131" s="9"/>
      <c r="N131" s="9"/>
      <c r="O131" s="9"/>
      <c r="P131" s="9"/>
      <c r="Q131" s="9"/>
      <c r="R131" s="9"/>
      <c r="S131" s="9"/>
      <c r="T131" s="9"/>
      <c r="U131" s="9"/>
      <c r="V131" s="9"/>
      <c r="W131" s="10"/>
      <c r="X131" s="9"/>
    </row>
    <row r="132" spans="1:24" x14ac:dyDescent="0.25">
      <c r="A132" s="9"/>
      <c r="B132" s="9"/>
      <c r="C132" s="9"/>
      <c r="D132" s="9"/>
      <c r="E132" s="9"/>
      <c r="F132" s="9"/>
      <c r="G132" s="9"/>
      <c r="H132" s="9"/>
      <c r="I132" s="9"/>
      <c r="J132" s="9"/>
      <c r="K132" s="9"/>
      <c r="L132" s="9"/>
      <c r="M132" s="9"/>
      <c r="N132" s="9"/>
      <c r="O132" s="9"/>
      <c r="P132" s="9"/>
      <c r="Q132" s="9"/>
      <c r="R132" s="9"/>
      <c r="S132" s="9"/>
      <c r="T132" s="9"/>
      <c r="U132" s="9"/>
      <c r="V132" s="9"/>
      <c r="W132" s="10"/>
      <c r="X132" s="9"/>
    </row>
    <row r="133" spans="1:24" x14ac:dyDescent="0.25">
      <c r="A133" s="9"/>
      <c r="B133" s="9"/>
      <c r="C133" s="9"/>
      <c r="D133" s="9"/>
      <c r="E133" s="9"/>
      <c r="F133" s="9"/>
      <c r="G133" s="9"/>
      <c r="H133" s="9"/>
      <c r="I133" s="9"/>
      <c r="J133" s="9"/>
      <c r="K133" s="9"/>
      <c r="L133" s="9"/>
      <c r="M133" s="9"/>
      <c r="N133" s="9"/>
      <c r="O133" s="9"/>
      <c r="P133" s="9"/>
      <c r="Q133" s="9"/>
      <c r="R133" s="9"/>
      <c r="S133" s="9"/>
      <c r="T133" s="9"/>
      <c r="U133" s="9"/>
      <c r="V133" s="9"/>
      <c r="W133" s="10"/>
      <c r="X133" s="9"/>
    </row>
    <row r="134" spans="1:24" x14ac:dyDescent="0.25">
      <c r="A134" s="9"/>
      <c r="B134" s="9"/>
      <c r="C134" s="9"/>
      <c r="D134" s="9"/>
      <c r="E134" s="9"/>
      <c r="F134" s="9"/>
      <c r="G134" s="9"/>
      <c r="H134" s="9"/>
      <c r="I134" s="9"/>
      <c r="J134" s="9"/>
      <c r="K134" s="9"/>
      <c r="L134" s="9"/>
      <c r="M134" s="9"/>
      <c r="N134" s="9"/>
      <c r="O134" s="9"/>
      <c r="P134" s="9"/>
      <c r="Q134" s="9"/>
      <c r="R134" s="9"/>
      <c r="S134" s="9"/>
      <c r="T134" s="9"/>
      <c r="U134" s="9"/>
      <c r="V134" s="9"/>
      <c r="W134" s="10"/>
      <c r="X134" s="9"/>
    </row>
    <row r="135" spans="1:24" x14ac:dyDescent="0.25">
      <c r="A135" s="9"/>
      <c r="B135" s="9"/>
      <c r="C135" s="9"/>
      <c r="D135" s="9"/>
      <c r="E135" s="9"/>
      <c r="F135" s="9"/>
      <c r="G135" s="9"/>
      <c r="H135" s="9"/>
      <c r="I135" s="9"/>
      <c r="J135" s="9"/>
      <c r="K135" s="9"/>
      <c r="L135" s="9"/>
      <c r="M135" s="9"/>
      <c r="N135" s="9"/>
      <c r="O135" s="9"/>
      <c r="P135" s="9"/>
      <c r="Q135" s="9"/>
      <c r="R135" s="9"/>
      <c r="S135" s="9"/>
      <c r="T135" s="9"/>
      <c r="U135" s="9"/>
      <c r="V135" s="9"/>
      <c r="W135" s="10"/>
      <c r="X135" s="9"/>
    </row>
    <row r="136" spans="1:24" x14ac:dyDescent="0.25">
      <c r="A136" s="9"/>
      <c r="B136" s="9"/>
      <c r="C136" s="9"/>
      <c r="D136" s="9"/>
      <c r="E136" s="9"/>
      <c r="F136" s="9"/>
      <c r="G136" s="9"/>
      <c r="H136" s="9"/>
      <c r="I136" s="9"/>
      <c r="J136" s="9"/>
      <c r="K136" s="9"/>
      <c r="L136" s="9"/>
      <c r="M136" s="9"/>
      <c r="N136" s="9"/>
      <c r="O136" s="9"/>
      <c r="P136" s="9"/>
      <c r="Q136" s="9"/>
      <c r="R136" s="9"/>
      <c r="S136" s="9"/>
      <c r="T136" s="9"/>
      <c r="U136" s="9"/>
      <c r="V136" s="9"/>
      <c r="W136" s="10"/>
      <c r="X136" s="9"/>
    </row>
    <row r="137" spans="1:24" x14ac:dyDescent="0.25">
      <c r="A137" s="9"/>
      <c r="B137" s="9"/>
      <c r="C137" s="9"/>
      <c r="D137" s="9"/>
      <c r="E137" s="9"/>
      <c r="F137" s="9"/>
      <c r="G137" s="9"/>
      <c r="H137" s="9"/>
      <c r="I137" s="9"/>
      <c r="J137" s="9"/>
      <c r="K137" s="9"/>
      <c r="L137" s="9"/>
      <c r="M137" s="9"/>
      <c r="N137" s="9"/>
      <c r="O137" s="9"/>
      <c r="P137" s="9"/>
      <c r="Q137" s="9"/>
      <c r="R137" s="9"/>
      <c r="S137" s="9"/>
      <c r="T137" s="9"/>
      <c r="U137" s="9"/>
      <c r="V137" s="9"/>
      <c r="W137" s="10"/>
      <c r="X137" s="9"/>
    </row>
    <row r="138" spans="1:24" x14ac:dyDescent="0.25">
      <c r="A138" s="9"/>
      <c r="B138" s="9"/>
      <c r="C138" s="9"/>
      <c r="D138" s="9"/>
      <c r="E138" s="9"/>
      <c r="F138" s="9"/>
      <c r="G138" s="9"/>
      <c r="H138" s="9"/>
      <c r="I138" s="9"/>
      <c r="J138" s="9"/>
      <c r="K138" s="9"/>
      <c r="L138" s="9"/>
      <c r="M138" s="9"/>
      <c r="N138" s="9"/>
      <c r="O138" s="9"/>
      <c r="P138" s="9"/>
      <c r="Q138" s="9"/>
      <c r="R138" s="9"/>
      <c r="S138" s="9"/>
      <c r="T138" s="9"/>
      <c r="U138" s="9"/>
      <c r="V138" s="9"/>
      <c r="W138" s="10"/>
      <c r="X138" s="9"/>
    </row>
    <row r="139" spans="1:24" x14ac:dyDescent="0.25">
      <c r="A139" s="9"/>
      <c r="B139" s="9"/>
      <c r="C139" s="9"/>
      <c r="D139" s="9"/>
      <c r="E139" s="9"/>
      <c r="F139" s="9"/>
      <c r="G139" s="9"/>
      <c r="H139" s="9"/>
      <c r="I139" s="9"/>
      <c r="J139" s="9"/>
      <c r="K139" s="9"/>
      <c r="L139" s="9"/>
      <c r="M139" s="9"/>
      <c r="N139" s="9"/>
      <c r="O139" s="9"/>
      <c r="P139" s="9"/>
      <c r="Q139" s="9"/>
      <c r="R139" s="9"/>
      <c r="S139" s="9"/>
      <c r="T139" s="9"/>
      <c r="U139" s="9"/>
      <c r="V139" s="9"/>
      <c r="W139" s="10"/>
      <c r="X139" s="9"/>
    </row>
    <row r="140" spans="1:24" x14ac:dyDescent="0.25">
      <c r="A140" s="9"/>
      <c r="B140" s="9"/>
      <c r="C140" s="9"/>
      <c r="D140" s="9"/>
      <c r="E140" s="9"/>
      <c r="F140" s="9"/>
      <c r="G140" s="9"/>
      <c r="H140" s="9"/>
      <c r="I140" s="9"/>
      <c r="J140" s="9"/>
      <c r="K140" s="9"/>
      <c r="L140" s="9"/>
      <c r="M140" s="9"/>
      <c r="N140" s="9"/>
      <c r="O140" s="9"/>
      <c r="P140" s="9"/>
      <c r="Q140" s="9"/>
      <c r="R140" s="9"/>
      <c r="S140" s="9"/>
      <c r="T140" s="9"/>
      <c r="U140" s="9"/>
      <c r="V140" s="9"/>
      <c r="W140" s="10"/>
      <c r="X140" s="9"/>
    </row>
    <row r="141" spans="1:24" x14ac:dyDescent="0.25">
      <c r="A141" s="9"/>
      <c r="B141" s="9"/>
      <c r="C141" s="9"/>
      <c r="D141" s="9"/>
      <c r="E141" s="9"/>
      <c r="F141" s="9"/>
      <c r="G141" s="9"/>
      <c r="H141" s="9"/>
      <c r="I141" s="9"/>
      <c r="J141" s="9"/>
      <c r="K141" s="9"/>
      <c r="L141" s="9"/>
      <c r="M141" s="9"/>
      <c r="N141" s="9"/>
      <c r="O141" s="9"/>
      <c r="P141" s="9"/>
      <c r="Q141" s="9"/>
      <c r="R141" s="9"/>
      <c r="S141" s="9"/>
      <c r="T141" s="9"/>
      <c r="U141" s="9"/>
      <c r="V141" s="9"/>
      <c r="W141" s="10"/>
      <c r="X141" s="9"/>
    </row>
    <row r="142" spans="1:24" x14ac:dyDescent="0.25">
      <c r="A142" s="9"/>
      <c r="B142" s="9"/>
      <c r="C142" s="9"/>
      <c r="D142" s="9"/>
      <c r="E142" s="9"/>
      <c r="F142" s="9"/>
      <c r="G142" s="9"/>
      <c r="H142" s="9"/>
      <c r="I142" s="9"/>
      <c r="J142" s="9"/>
      <c r="K142" s="9"/>
      <c r="L142" s="9"/>
      <c r="M142" s="9"/>
      <c r="N142" s="9"/>
      <c r="O142" s="9"/>
      <c r="P142" s="9"/>
      <c r="Q142" s="9"/>
      <c r="R142" s="9"/>
      <c r="S142" s="9"/>
      <c r="T142" s="9"/>
      <c r="U142" s="9"/>
      <c r="V142" s="9"/>
      <c r="W142" s="10"/>
      <c r="X142" s="9"/>
    </row>
    <row r="143" spans="1:24" x14ac:dyDescent="0.25">
      <c r="A143" s="9"/>
      <c r="B143" s="9"/>
      <c r="C143" s="9"/>
      <c r="D143" s="9"/>
      <c r="E143" s="9"/>
      <c r="F143" s="9"/>
      <c r="G143" s="9"/>
      <c r="H143" s="9"/>
      <c r="I143" s="9"/>
      <c r="J143" s="9"/>
      <c r="K143" s="9"/>
      <c r="L143" s="9"/>
      <c r="M143" s="9"/>
      <c r="N143" s="9"/>
      <c r="O143" s="9"/>
      <c r="P143" s="9"/>
      <c r="Q143" s="9"/>
      <c r="R143" s="9"/>
      <c r="S143" s="9"/>
      <c r="T143" s="9"/>
      <c r="U143" s="9"/>
      <c r="V143" s="9"/>
      <c r="W143" s="10"/>
      <c r="X143" s="9"/>
    </row>
    <row r="144" spans="1:24" x14ac:dyDescent="0.25">
      <c r="A144" s="9"/>
      <c r="B144" s="9"/>
      <c r="C144" s="9"/>
      <c r="D144" s="9"/>
      <c r="E144" s="9"/>
      <c r="F144" s="9"/>
      <c r="G144" s="9"/>
      <c r="H144" s="9"/>
      <c r="I144" s="9"/>
      <c r="J144" s="9"/>
      <c r="K144" s="9"/>
      <c r="L144" s="9"/>
      <c r="M144" s="9"/>
      <c r="N144" s="9"/>
      <c r="O144" s="9"/>
      <c r="P144" s="9"/>
      <c r="Q144" s="9"/>
      <c r="R144" s="9"/>
      <c r="S144" s="9"/>
      <c r="T144" s="9"/>
      <c r="U144" s="9"/>
      <c r="V144" s="9"/>
      <c r="W144" s="10"/>
      <c r="X144" s="9"/>
    </row>
    <row r="145" spans="1:24" x14ac:dyDescent="0.25">
      <c r="A145" s="9"/>
      <c r="B145" s="9"/>
      <c r="C145" s="9"/>
      <c r="D145" s="9"/>
      <c r="E145" s="9"/>
      <c r="F145" s="9"/>
      <c r="G145" s="9"/>
      <c r="H145" s="9"/>
      <c r="I145" s="9"/>
      <c r="J145" s="9"/>
      <c r="K145" s="9"/>
      <c r="L145" s="9"/>
      <c r="M145" s="9"/>
      <c r="N145" s="9"/>
      <c r="O145" s="9"/>
      <c r="P145" s="9"/>
      <c r="Q145" s="9"/>
      <c r="R145" s="9"/>
      <c r="S145" s="9"/>
      <c r="T145" s="9"/>
      <c r="U145" s="9"/>
      <c r="V145" s="9"/>
      <c r="W145" s="10"/>
      <c r="X145" s="9"/>
    </row>
    <row r="146" spans="1:24" x14ac:dyDescent="0.25">
      <c r="A146" s="9"/>
      <c r="B146" s="9"/>
      <c r="C146" s="9"/>
      <c r="D146" s="9"/>
      <c r="E146" s="9"/>
      <c r="F146" s="9"/>
      <c r="G146" s="9"/>
      <c r="H146" s="9"/>
      <c r="I146" s="9"/>
      <c r="J146" s="9"/>
      <c r="K146" s="9"/>
      <c r="L146" s="9"/>
      <c r="M146" s="9"/>
      <c r="N146" s="9"/>
      <c r="O146" s="9"/>
      <c r="P146" s="9"/>
      <c r="Q146" s="9"/>
      <c r="R146" s="9"/>
      <c r="S146" s="9"/>
      <c r="T146" s="9"/>
      <c r="U146" s="9"/>
      <c r="V146" s="9"/>
      <c r="W146" s="10"/>
      <c r="X146" s="9"/>
    </row>
    <row r="147" spans="1:24" x14ac:dyDescent="0.25">
      <c r="A147" s="9"/>
      <c r="B147" s="9"/>
      <c r="C147" s="9"/>
      <c r="D147" s="9"/>
      <c r="E147" s="9"/>
      <c r="F147" s="9"/>
      <c r="G147" s="9"/>
      <c r="H147" s="9"/>
      <c r="I147" s="9"/>
      <c r="J147" s="9"/>
      <c r="K147" s="9"/>
      <c r="L147" s="9"/>
      <c r="M147" s="9"/>
      <c r="N147" s="9"/>
      <c r="O147" s="9"/>
      <c r="P147" s="9"/>
      <c r="Q147" s="9"/>
      <c r="R147" s="9"/>
      <c r="S147" s="9"/>
      <c r="T147" s="9"/>
      <c r="U147" s="9"/>
      <c r="V147" s="9"/>
      <c r="W147" s="10"/>
      <c r="X147" s="9"/>
    </row>
    <row r="148" spans="1:24" x14ac:dyDescent="0.25">
      <c r="A148" s="9"/>
      <c r="B148" s="9"/>
      <c r="C148" s="9"/>
      <c r="D148" s="9"/>
      <c r="E148" s="9"/>
      <c r="F148" s="9"/>
      <c r="G148" s="9"/>
      <c r="H148" s="9"/>
      <c r="I148" s="9"/>
      <c r="J148" s="9"/>
      <c r="K148" s="9"/>
      <c r="L148" s="9"/>
      <c r="M148" s="9"/>
      <c r="N148" s="9"/>
      <c r="O148" s="9"/>
      <c r="P148" s="9"/>
      <c r="Q148" s="9"/>
      <c r="R148" s="9"/>
      <c r="S148" s="9"/>
      <c r="T148" s="9"/>
      <c r="U148" s="9"/>
      <c r="V148" s="9"/>
      <c r="W148" s="10"/>
      <c r="X148" s="9"/>
    </row>
    <row r="149" spans="1:24" x14ac:dyDescent="0.25">
      <c r="A149" s="9"/>
      <c r="B149" s="9"/>
      <c r="C149" s="9"/>
      <c r="D149" s="9"/>
      <c r="E149" s="9"/>
      <c r="F149" s="9"/>
      <c r="G149" s="9"/>
      <c r="H149" s="9"/>
      <c r="I149" s="9"/>
      <c r="J149" s="9"/>
      <c r="K149" s="9"/>
      <c r="L149" s="9"/>
      <c r="M149" s="9"/>
      <c r="N149" s="9"/>
      <c r="O149" s="9"/>
      <c r="P149" s="9"/>
      <c r="Q149" s="9"/>
      <c r="R149" s="9"/>
      <c r="S149" s="9"/>
      <c r="T149" s="9"/>
      <c r="U149" s="9"/>
      <c r="V149" s="9"/>
      <c r="W149" s="10"/>
      <c r="X149" s="9"/>
    </row>
    <row r="150" spans="1:24" x14ac:dyDescent="0.25">
      <c r="A150" s="9"/>
      <c r="B150" s="9"/>
      <c r="C150" s="9"/>
      <c r="D150" s="9"/>
      <c r="E150" s="9"/>
      <c r="F150" s="9"/>
      <c r="G150" s="9"/>
      <c r="H150" s="9"/>
      <c r="I150" s="9"/>
      <c r="J150" s="9"/>
      <c r="K150" s="9"/>
      <c r="L150" s="9"/>
      <c r="M150" s="9"/>
      <c r="N150" s="9"/>
      <c r="O150" s="9"/>
      <c r="P150" s="9"/>
      <c r="Q150" s="9"/>
      <c r="R150" s="9"/>
      <c r="S150" s="9"/>
      <c r="T150" s="9"/>
      <c r="U150" s="9"/>
      <c r="V150" s="9"/>
      <c r="W150" s="10"/>
      <c r="X150" s="9"/>
    </row>
    <row r="151" spans="1:24" x14ac:dyDescent="0.25">
      <c r="A151" s="9"/>
      <c r="B151" s="9"/>
      <c r="C151" s="9"/>
      <c r="D151" s="9"/>
      <c r="E151" s="9"/>
      <c r="F151" s="9"/>
      <c r="G151" s="9"/>
      <c r="H151" s="9"/>
      <c r="I151" s="9"/>
      <c r="J151" s="9"/>
      <c r="K151" s="9"/>
      <c r="L151" s="9"/>
      <c r="M151" s="9"/>
      <c r="N151" s="9"/>
      <c r="O151" s="9"/>
      <c r="P151" s="9"/>
      <c r="Q151" s="9"/>
      <c r="R151" s="9"/>
      <c r="S151" s="9"/>
      <c r="T151" s="9"/>
      <c r="U151" s="9"/>
      <c r="V151" s="9"/>
      <c r="W151" s="10"/>
      <c r="X151" s="9"/>
    </row>
    <row r="152" spans="1:24" x14ac:dyDescent="0.25">
      <c r="A152" s="9"/>
      <c r="B152" s="9"/>
      <c r="C152" s="9"/>
      <c r="D152" s="9"/>
      <c r="E152" s="9"/>
      <c r="F152" s="9"/>
      <c r="G152" s="9"/>
      <c r="H152" s="9"/>
      <c r="I152" s="9"/>
      <c r="J152" s="9"/>
      <c r="K152" s="9"/>
      <c r="L152" s="9"/>
      <c r="M152" s="9"/>
      <c r="N152" s="9"/>
      <c r="O152" s="9"/>
      <c r="P152" s="9"/>
      <c r="Q152" s="9"/>
      <c r="R152" s="9"/>
      <c r="S152" s="9"/>
      <c r="T152" s="9"/>
      <c r="U152" s="9"/>
      <c r="V152" s="9"/>
      <c r="W152" s="10"/>
      <c r="X152" s="9"/>
    </row>
    <row r="153" spans="1:24" x14ac:dyDescent="0.25">
      <c r="A153" s="9"/>
      <c r="B153" s="9"/>
      <c r="C153" s="9"/>
      <c r="D153" s="9"/>
      <c r="E153" s="9"/>
      <c r="F153" s="9"/>
      <c r="G153" s="9"/>
      <c r="H153" s="9"/>
      <c r="I153" s="9"/>
      <c r="J153" s="9"/>
      <c r="K153" s="9"/>
      <c r="L153" s="9"/>
      <c r="M153" s="9"/>
      <c r="N153" s="9"/>
      <c r="O153" s="9"/>
      <c r="P153" s="9"/>
      <c r="Q153" s="9"/>
      <c r="R153" s="9"/>
      <c r="S153" s="9"/>
      <c r="T153" s="9"/>
      <c r="U153" s="9"/>
      <c r="V153" s="9"/>
      <c r="W153" s="10"/>
      <c r="X153" s="9"/>
    </row>
    <row r="154" spans="1:24" x14ac:dyDescent="0.25">
      <c r="A154" s="9"/>
      <c r="B154" s="9"/>
      <c r="C154" s="9"/>
      <c r="D154" s="9"/>
      <c r="E154" s="9"/>
      <c r="F154" s="9"/>
      <c r="G154" s="9"/>
      <c r="H154" s="9"/>
      <c r="I154" s="9"/>
      <c r="J154" s="9"/>
      <c r="K154" s="9"/>
      <c r="L154" s="9"/>
      <c r="M154" s="9"/>
      <c r="N154" s="9"/>
      <c r="O154" s="9"/>
      <c r="P154" s="9"/>
      <c r="Q154" s="9"/>
      <c r="R154" s="9"/>
      <c r="S154" s="9"/>
      <c r="T154" s="9"/>
      <c r="U154" s="9"/>
      <c r="V154" s="9"/>
      <c r="W154" s="10"/>
      <c r="X154" s="9"/>
    </row>
    <row r="155" spans="1:24" x14ac:dyDescent="0.25">
      <c r="A155" s="9"/>
      <c r="B155" s="9"/>
      <c r="C155" s="9"/>
      <c r="D155" s="9"/>
      <c r="E155" s="9"/>
      <c r="F155" s="9"/>
      <c r="G155" s="9"/>
      <c r="H155" s="9"/>
      <c r="I155" s="9"/>
      <c r="J155" s="9"/>
      <c r="K155" s="9"/>
      <c r="L155" s="9"/>
      <c r="M155" s="9"/>
      <c r="N155" s="9"/>
      <c r="O155" s="9"/>
      <c r="P155" s="9"/>
      <c r="Q155" s="9"/>
      <c r="R155" s="9"/>
      <c r="S155" s="9"/>
      <c r="T155" s="9"/>
      <c r="U155" s="9"/>
      <c r="V155" s="9"/>
      <c r="W155" s="10"/>
      <c r="X155" s="9"/>
    </row>
    <row r="156" spans="1:24" x14ac:dyDescent="0.25">
      <c r="A156" s="9"/>
      <c r="B156" s="9"/>
      <c r="C156" s="9"/>
      <c r="D156" s="9"/>
      <c r="E156" s="9"/>
      <c r="F156" s="9"/>
      <c r="G156" s="9"/>
      <c r="H156" s="9"/>
      <c r="I156" s="9"/>
      <c r="J156" s="9"/>
      <c r="K156" s="9"/>
      <c r="L156" s="9"/>
      <c r="M156" s="9"/>
      <c r="N156" s="9"/>
      <c r="O156" s="9"/>
      <c r="P156" s="9"/>
      <c r="Q156" s="9"/>
      <c r="R156" s="9"/>
      <c r="S156" s="9"/>
      <c r="T156" s="9"/>
      <c r="U156" s="9"/>
      <c r="V156" s="9"/>
      <c r="W156" s="10"/>
      <c r="X156" s="9"/>
    </row>
    <row r="157" spans="1:24" x14ac:dyDescent="0.25">
      <c r="A157" s="9"/>
      <c r="B157" s="9"/>
      <c r="C157" s="9"/>
      <c r="D157" s="9"/>
      <c r="E157" s="9"/>
      <c r="F157" s="9"/>
      <c r="G157" s="9"/>
      <c r="H157" s="9"/>
      <c r="I157" s="9"/>
      <c r="J157" s="9"/>
      <c r="K157" s="9"/>
      <c r="L157" s="9"/>
      <c r="M157" s="9"/>
      <c r="N157" s="9"/>
      <c r="O157" s="9"/>
      <c r="P157" s="9"/>
      <c r="Q157" s="9"/>
      <c r="R157" s="9"/>
      <c r="S157" s="9"/>
      <c r="T157" s="9"/>
      <c r="U157" s="9"/>
      <c r="V157" s="9"/>
      <c r="W157" s="10"/>
      <c r="X157" s="9"/>
    </row>
    <row r="158" spans="1:24" x14ac:dyDescent="0.25">
      <c r="A158" s="9"/>
      <c r="B158" s="9"/>
      <c r="C158" s="9"/>
      <c r="D158" s="9"/>
      <c r="E158" s="9"/>
      <c r="F158" s="9"/>
      <c r="G158" s="9"/>
      <c r="H158" s="9"/>
      <c r="I158" s="9"/>
      <c r="J158" s="9"/>
      <c r="K158" s="9"/>
      <c r="L158" s="9"/>
      <c r="M158" s="9"/>
      <c r="N158" s="9"/>
      <c r="O158" s="9"/>
      <c r="P158" s="9"/>
      <c r="Q158" s="9"/>
      <c r="R158" s="9"/>
      <c r="S158" s="9"/>
      <c r="T158" s="9"/>
      <c r="U158" s="9"/>
      <c r="V158" s="9"/>
      <c r="W158" s="10"/>
      <c r="X158" s="9"/>
    </row>
    <row r="159" spans="1:24" x14ac:dyDescent="0.25">
      <c r="A159" s="9"/>
      <c r="B159" s="9"/>
      <c r="C159" s="9"/>
      <c r="D159" s="9"/>
      <c r="E159" s="9"/>
      <c r="F159" s="9"/>
      <c r="G159" s="9"/>
      <c r="H159" s="9"/>
      <c r="I159" s="9"/>
      <c r="J159" s="9"/>
      <c r="K159" s="9"/>
      <c r="L159" s="9"/>
      <c r="M159" s="9"/>
      <c r="N159" s="9"/>
      <c r="O159" s="9"/>
      <c r="P159" s="9"/>
      <c r="Q159" s="9"/>
      <c r="R159" s="9"/>
      <c r="S159" s="9"/>
      <c r="T159" s="9"/>
      <c r="U159" s="9"/>
      <c r="V159" s="9"/>
      <c r="W159" s="10"/>
      <c r="X159" s="9"/>
    </row>
    <row r="160" spans="1:24" x14ac:dyDescent="0.25">
      <c r="A160" s="9"/>
      <c r="B160" s="9"/>
      <c r="C160" s="9"/>
      <c r="D160" s="9"/>
      <c r="E160" s="9"/>
      <c r="F160" s="9"/>
      <c r="G160" s="9"/>
      <c r="H160" s="9"/>
      <c r="I160" s="9"/>
      <c r="J160" s="9"/>
      <c r="K160" s="9"/>
      <c r="L160" s="9"/>
      <c r="M160" s="9"/>
      <c r="N160" s="9"/>
      <c r="O160" s="9"/>
      <c r="P160" s="9"/>
      <c r="Q160" s="9"/>
      <c r="R160" s="9"/>
      <c r="S160" s="9"/>
      <c r="T160" s="9"/>
      <c r="U160" s="9"/>
      <c r="V160" s="9"/>
      <c r="W160" s="10"/>
      <c r="X160" s="9"/>
    </row>
    <row r="161" spans="1:24" x14ac:dyDescent="0.25">
      <c r="A161" s="9"/>
      <c r="B161" s="9"/>
      <c r="C161" s="9"/>
      <c r="D161" s="9"/>
      <c r="E161" s="9"/>
      <c r="F161" s="9"/>
      <c r="G161" s="9"/>
      <c r="H161" s="9"/>
      <c r="I161" s="9"/>
      <c r="J161" s="9"/>
      <c r="K161" s="9"/>
      <c r="L161" s="9"/>
      <c r="M161" s="9"/>
      <c r="N161" s="9"/>
      <c r="O161" s="9"/>
      <c r="P161" s="9"/>
      <c r="Q161" s="9"/>
      <c r="R161" s="9"/>
      <c r="S161" s="9"/>
      <c r="T161" s="9"/>
      <c r="U161" s="9"/>
      <c r="V161" s="9"/>
      <c r="W161" s="10"/>
      <c r="X161" s="9"/>
    </row>
    <row r="162" spans="1:24" x14ac:dyDescent="0.25">
      <c r="A162" s="9"/>
      <c r="B162" s="9"/>
      <c r="C162" s="9"/>
      <c r="D162" s="9"/>
      <c r="E162" s="9"/>
      <c r="F162" s="9"/>
      <c r="G162" s="9"/>
      <c r="H162" s="9"/>
      <c r="I162" s="9"/>
      <c r="J162" s="9"/>
      <c r="K162" s="9"/>
      <c r="L162" s="9"/>
      <c r="M162" s="9"/>
      <c r="N162" s="9"/>
      <c r="O162" s="9"/>
      <c r="P162" s="9"/>
      <c r="Q162" s="9"/>
      <c r="R162" s="9"/>
      <c r="S162" s="9"/>
      <c r="T162" s="9"/>
      <c r="U162" s="9"/>
      <c r="V162" s="9"/>
      <c r="W162" s="10"/>
      <c r="X162" s="9"/>
    </row>
    <row r="163" spans="1:24" x14ac:dyDescent="0.25">
      <c r="A163" s="9"/>
      <c r="B163" s="9"/>
      <c r="C163" s="9"/>
      <c r="D163" s="9"/>
      <c r="E163" s="9"/>
      <c r="F163" s="9"/>
      <c r="G163" s="9"/>
      <c r="H163" s="9"/>
      <c r="I163" s="9"/>
      <c r="J163" s="9"/>
      <c r="K163" s="9"/>
      <c r="L163" s="9"/>
      <c r="M163" s="9"/>
      <c r="N163" s="9"/>
      <c r="O163" s="9"/>
      <c r="P163" s="9"/>
      <c r="Q163" s="9"/>
      <c r="R163" s="9"/>
      <c r="S163" s="9"/>
      <c r="T163" s="9"/>
      <c r="U163" s="9"/>
      <c r="V163" s="9"/>
      <c r="W163" s="10"/>
      <c r="X163" s="9"/>
    </row>
    <row r="164" spans="1:24" x14ac:dyDescent="0.25">
      <c r="A164" s="9"/>
      <c r="B164" s="9"/>
      <c r="C164" s="9"/>
      <c r="D164" s="9"/>
      <c r="E164" s="9"/>
      <c r="F164" s="9"/>
      <c r="G164" s="9"/>
      <c r="H164" s="9"/>
      <c r="I164" s="9"/>
      <c r="J164" s="9"/>
      <c r="K164" s="9"/>
      <c r="L164" s="9"/>
      <c r="M164" s="9"/>
      <c r="N164" s="9"/>
      <c r="O164" s="9"/>
      <c r="P164" s="9"/>
      <c r="Q164" s="9"/>
      <c r="R164" s="9"/>
      <c r="S164" s="9"/>
      <c r="T164" s="9"/>
      <c r="U164" s="9"/>
      <c r="V164" s="9"/>
      <c r="W164" s="10"/>
      <c r="X164" s="9"/>
    </row>
    <row r="165" spans="1:24" x14ac:dyDescent="0.25">
      <c r="A165" s="9"/>
      <c r="B165" s="9"/>
      <c r="C165" s="9"/>
      <c r="D165" s="9"/>
      <c r="E165" s="9"/>
      <c r="F165" s="9"/>
      <c r="G165" s="9"/>
      <c r="H165" s="9"/>
      <c r="I165" s="9"/>
      <c r="J165" s="9"/>
      <c r="K165" s="9"/>
      <c r="L165" s="9"/>
      <c r="M165" s="9"/>
      <c r="N165" s="9"/>
      <c r="O165" s="9"/>
      <c r="P165" s="9"/>
      <c r="Q165" s="9"/>
      <c r="R165" s="9"/>
      <c r="S165" s="9"/>
      <c r="T165" s="9"/>
      <c r="U165" s="9"/>
      <c r="V165" s="9"/>
      <c r="W165" s="10"/>
      <c r="X165" s="9"/>
    </row>
    <row r="166" spans="1:24" x14ac:dyDescent="0.25">
      <c r="A166" s="9"/>
      <c r="B166" s="9"/>
      <c r="C166" s="9"/>
      <c r="D166" s="9"/>
      <c r="E166" s="9"/>
      <c r="F166" s="9"/>
      <c r="G166" s="9"/>
      <c r="H166" s="9"/>
      <c r="I166" s="9"/>
      <c r="J166" s="9"/>
      <c r="K166" s="9"/>
      <c r="L166" s="9"/>
      <c r="M166" s="9"/>
      <c r="N166" s="9"/>
      <c r="O166" s="9"/>
      <c r="P166" s="9"/>
      <c r="Q166" s="9"/>
      <c r="R166" s="9"/>
      <c r="S166" s="9"/>
      <c r="T166" s="9"/>
      <c r="U166" s="9"/>
      <c r="V166" s="9"/>
      <c r="W166" s="10"/>
      <c r="X166" s="9"/>
    </row>
    <row r="167" spans="1:24" x14ac:dyDescent="0.25">
      <c r="A167" s="9"/>
      <c r="B167" s="9"/>
      <c r="C167" s="9"/>
      <c r="D167" s="9"/>
      <c r="E167" s="9"/>
      <c r="F167" s="9"/>
      <c r="G167" s="9"/>
      <c r="H167" s="9"/>
      <c r="I167" s="9"/>
      <c r="J167" s="9"/>
      <c r="K167" s="9"/>
      <c r="L167" s="9"/>
      <c r="M167" s="9"/>
      <c r="N167" s="9"/>
      <c r="O167" s="9"/>
      <c r="P167" s="9"/>
      <c r="Q167" s="9"/>
      <c r="R167" s="9"/>
      <c r="S167" s="9"/>
      <c r="T167" s="9"/>
      <c r="U167" s="9"/>
      <c r="V167" s="9"/>
      <c r="W167" s="10"/>
      <c r="X167" s="9"/>
    </row>
    <row r="168" spans="1:24" x14ac:dyDescent="0.25">
      <c r="A168" s="9"/>
      <c r="B168" s="9"/>
      <c r="C168" s="9"/>
      <c r="D168" s="9"/>
      <c r="E168" s="9"/>
      <c r="F168" s="9"/>
      <c r="G168" s="9"/>
      <c r="H168" s="9"/>
      <c r="I168" s="9"/>
      <c r="J168" s="9"/>
      <c r="K168" s="9"/>
      <c r="L168" s="9"/>
      <c r="M168" s="9"/>
      <c r="N168" s="9"/>
      <c r="O168" s="9"/>
      <c r="P168" s="9"/>
      <c r="Q168" s="9"/>
      <c r="R168" s="9"/>
      <c r="S168" s="9"/>
      <c r="T168" s="9"/>
      <c r="U168" s="9"/>
      <c r="V168" s="9"/>
      <c r="W168" s="10"/>
      <c r="X168" s="9"/>
    </row>
    <row r="169" spans="1:24" x14ac:dyDescent="0.25">
      <c r="A169" s="9"/>
      <c r="B169" s="9"/>
      <c r="C169" s="9"/>
      <c r="D169" s="9"/>
      <c r="E169" s="9"/>
      <c r="F169" s="9"/>
      <c r="G169" s="9"/>
      <c r="H169" s="9"/>
      <c r="I169" s="9"/>
      <c r="J169" s="9"/>
      <c r="K169" s="9"/>
      <c r="L169" s="9"/>
      <c r="M169" s="9"/>
      <c r="N169" s="9"/>
      <c r="O169" s="9"/>
      <c r="P169" s="9"/>
      <c r="Q169" s="9"/>
      <c r="R169" s="9"/>
      <c r="S169" s="9"/>
      <c r="T169" s="9"/>
      <c r="U169" s="9"/>
      <c r="V169" s="9"/>
      <c r="W169" s="10"/>
      <c r="X169" s="9"/>
    </row>
    <row r="170" spans="1:24" x14ac:dyDescent="0.25">
      <c r="A170" s="9"/>
      <c r="B170" s="9"/>
      <c r="C170" s="9"/>
      <c r="D170" s="9"/>
      <c r="E170" s="9"/>
      <c r="F170" s="9"/>
      <c r="G170" s="9"/>
      <c r="H170" s="9"/>
      <c r="I170" s="9"/>
      <c r="J170" s="9"/>
      <c r="K170" s="9"/>
      <c r="L170" s="9"/>
      <c r="M170" s="9"/>
      <c r="N170" s="9"/>
      <c r="O170" s="9"/>
      <c r="P170" s="9"/>
      <c r="Q170" s="9"/>
      <c r="R170" s="9"/>
      <c r="S170" s="9"/>
      <c r="T170" s="9"/>
      <c r="U170" s="9"/>
      <c r="V170" s="9"/>
      <c r="W170" s="10"/>
      <c r="X170" s="9"/>
    </row>
    <row r="171" spans="1:24" x14ac:dyDescent="0.25">
      <c r="A171" s="9"/>
      <c r="B171" s="9"/>
      <c r="C171" s="9"/>
      <c r="D171" s="9"/>
      <c r="E171" s="9"/>
      <c r="F171" s="9"/>
      <c r="G171" s="9"/>
      <c r="H171" s="9"/>
      <c r="I171" s="9"/>
      <c r="J171" s="9"/>
      <c r="K171" s="9"/>
      <c r="L171" s="9"/>
      <c r="M171" s="9"/>
      <c r="N171" s="9"/>
      <c r="O171" s="9"/>
      <c r="P171" s="9"/>
      <c r="Q171" s="9"/>
      <c r="R171" s="9"/>
      <c r="S171" s="9"/>
      <c r="T171" s="9"/>
      <c r="U171" s="9"/>
      <c r="V171" s="9"/>
      <c r="W171" s="10"/>
      <c r="X171" s="9"/>
    </row>
    <row r="172" spans="1:24" x14ac:dyDescent="0.25">
      <c r="A172" s="9"/>
      <c r="B172" s="9"/>
      <c r="C172" s="9"/>
      <c r="D172" s="9"/>
      <c r="E172" s="9"/>
      <c r="F172" s="9"/>
      <c r="G172" s="9"/>
      <c r="H172" s="9"/>
      <c r="I172" s="9"/>
      <c r="J172" s="9"/>
      <c r="K172" s="9"/>
      <c r="L172" s="9"/>
      <c r="M172" s="9"/>
      <c r="N172" s="9"/>
      <c r="O172" s="9"/>
      <c r="P172" s="9"/>
      <c r="Q172" s="9"/>
      <c r="R172" s="9"/>
      <c r="S172" s="9"/>
      <c r="T172" s="9"/>
      <c r="U172" s="9"/>
      <c r="V172" s="9"/>
      <c r="W172" s="10"/>
      <c r="X172" s="9"/>
    </row>
    <row r="173" spans="1:24" x14ac:dyDescent="0.25">
      <c r="A173" s="9"/>
      <c r="B173" s="9"/>
      <c r="C173" s="9"/>
      <c r="D173" s="9"/>
      <c r="E173" s="9"/>
      <c r="F173" s="9"/>
      <c r="G173" s="9"/>
      <c r="H173" s="9"/>
      <c r="I173" s="9"/>
      <c r="J173" s="9"/>
      <c r="K173" s="9"/>
      <c r="L173" s="9"/>
      <c r="M173" s="9"/>
      <c r="N173" s="9"/>
      <c r="O173" s="9"/>
      <c r="P173" s="9"/>
      <c r="Q173" s="9"/>
      <c r="R173" s="9"/>
      <c r="S173" s="9"/>
      <c r="T173" s="9"/>
      <c r="U173" s="9"/>
      <c r="V173" s="9"/>
      <c r="W173" s="10"/>
      <c r="X173" s="9"/>
    </row>
    <row r="174" spans="1:24" x14ac:dyDescent="0.25">
      <c r="A174" s="9"/>
      <c r="B174" s="9"/>
      <c r="C174" s="9"/>
      <c r="D174" s="9"/>
      <c r="E174" s="9"/>
      <c r="F174" s="9"/>
      <c r="G174" s="9"/>
      <c r="H174" s="9"/>
      <c r="I174" s="9"/>
      <c r="J174" s="9"/>
      <c r="K174" s="9"/>
      <c r="L174" s="9"/>
      <c r="M174" s="9"/>
      <c r="N174" s="9"/>
      <c r="O174" s="9"/>
      <c r="P174" s="9"/>
      <c r="Q174" s="9"/>
      <c r="R174" s="9"/>
      <c r="S174" s="9"/>
      <c r="T174" s="9"/>
      <c r="U174" s="9"/>
      <c r="V174" s="9"/>
      <c r="W174" s="10"/>
      <c r="X174" s="9"/>
    </row>
    <row r="175" spans="1:24" x14ac:dyDescent="0.25">
      <c r="A175" s="9"/>
      <c r="B175" s="9"/>
      <c r="C175" s="9"/>
      <c r="D175" s="9"/>
      <c r="E175" s="9"/>
      <c r="F175" s="9"/>
      <c r="G175" s="9"/>
      <c r="H175" s="9"/>
      <c r="I175" s="9"/>
      <c r="J175" s="9"/>
      <c r="K175" s="9"/>
      <c r="L175" s="9"/>
      <c r="M175" s="9"/>
      <c r="N175" s="9"/>
      <c r="O175" s="9"/>
      <c r="P175" s="9"/>
      <c r="Q175" s="9"/>
      <c r="R175" s="9"/>
      <c r="S175" s="9"/>
      <c r="T175" s="9"/>
      <c r="U175" s="9"/>
      <c r="V175" s="9"/>
      <c r="W175" s="10"/>
      <c r="X175" s="9"/>
    </row>
    <row r="176" spans="1:24" x14ac:dyDescent="0.25">
      <c r="A176" s="9"/>
      <c r="B176" s="9"/>
      <c r="C176" s="9"/>
      <c r="D176" s="9"/>
      <c r="E176" s="9"/>
      <c r="F176" s="9"/>
      <c r="G176" s="9"/>
      <c r="H176" s="9"/>
      <c r="I176" s="9"/>
      <c r="J176" s="9"/>
      <c r="K176" s="9"/>
      <c r="L176" s="9"/>
      <c r="M176" s="9"/>
      <c r="N176" s="9"/>
      <c r="O176" s="9"/>
      <c r="P176" s="9"/>
      <c r="Q176" s="9"/>
      <c r="R176" s="9"/>
      <c r="S176" s="9"/>
      <c r="T176" s="9"/>
      <c r="U176" s="9"/>
      <c r="V176" s="9"/>
      <c r="W176" s="10"/>
      <c r="X176" s="9"/>
    </row>
    <row r="177" spans="1:24" x14ac:dyDescent="0.25">
      <c r="A177" s="9"/>
      <c r="B177" s="9"/>
      <c r="C177" s="9"/>
      <c r="D177" s="9"/>
      <c r="E177" s="9"/>
      <c r="F177" s="9"/>
      <c r="G177" s="9"/>
      <c r="H177" s="9"/>
      <c r="I177" s="9"/>
      <c r="J177" s="9"/>
      <c r="K177" s="9"/>
      <c r="L177" s="9"/>
      <c r="M177" s="9"/>
      <c r="N177" s="9"/>
      <c r="O177" s="9"/>
      <c r="P177" s="9"/>
      <c r="Q177" s="9"/>
      <c r="R177" s="9"/>
      <c r="S177" s="9"/>
      <c r="T177" s="9"/>
      <c r="U177" s="9"/>
      <c r="V177" s="9"/>
      <c r="W177" s="10"/>
      <c r="X177" s="9"/>
    </row>
    <row r="178" spans="1:24" x14ac:dyDescent="0.25">
      <c r="A178" s="9"/>
      <c r="B178" s="9"/>
      <c r="C178" s="9"/>
      <c r="D178" s="9"/>
      <c r="E178" s="9"/>
      <c r="F178" s="9"/>
      <c r="G178" s="9"/>
      <c r="H178" s="9"/>
      <c r="I178" s="9"/>
      <c r="J178" s="9"/>
      <c r="K178" s="9"/>
      <c r="L178" s="9"/>
      <c r="M178" s="9"/>
      <c r="N178" s="9"/>
      <c r="O178" s="9"/>
      <c r="P178" s="9"/>
      <c r="Q178" s="9"/>
      <c r="R178" s="9"/>
      <c r="S178" s="9"/>
      <c r="T178" s="9"/>
      <c r="U178" s="9"/>
      <c r="V178" s="9"/>
      <c r="W178" s="10"/>
      <c r="X178" s="9"/>
    </row>
    <row r="179" spans="1:24" x14ac:dyDescent="0.25">
      <c r="A179" s="9"/>
      <c r="B179" s="9"/>
      <c r="C179" s="9"/>
      <c r="D179" s="9"/>
      <c r="E179" s="9"/>
      <c r="F179" s="9"/>
      <c r="G179" s="9"/>
      <c r="H179" s="9"/>
      <c r="I179" s="9"/>
      <c r="J179" s="9"/>
      <c r="K179" s="9"/>
      <c r="L179" s="9"/>
      <c r="M179" s="9"/>
      <c r="N179" s="9"/>
      <c r="O179" s="9"/>
      <c r="P179" s="9"/>
      <c r="Q179" s="9"/>
      <c r="R179" s="9"/>
      <c r="S179" s="9"/>
      <c r="T179" s="9"/>
      <c r="U179" s="9"/>
      <c r="V179" s="9"/>
      <c r="W179" s="10"/>
      <c r="X179" s="9"/>
    </row>
    <row r="180" spans="1:24" x14ac:dyDescent="0.25">
      <c r="A180" s="9"/>
      <c r="B180" s="9"/>
      <c r="C180" s="9"/>
      <c r="D180" s="9"/>
      <c r="E180" s="9"/>
      <c r="F180" s="9"/>
      <c r="G180" s="9"/>
      <c r="H180" s="9"/>
      <c r="I180" s="9"/>
      <c r="J180" s="9"/>
      <c r="K180" s="9"/>
      <c r="L180" s="9"/>
      <c r="M180" s="9"/>
      <c r="N180" s="9"/>
      <c r="O180" s="9"/>
      <c r="P180" s="9"/>
      <c r="Q180" s="9"/>
      <c r="R180" s="9"/>
      <c r="S180" s="9"/>
      <c r="T180" s="9"/>
      <c r="U180" s="9"/>
      <c r="V180" s="9"/>
      <c r="W180" s="10"/>
      <c r="X180" s="9"/>
    </row>
    <row r="181" spans="1:24" x14ac:dyDescent="0.25">
      <c r="A181" s="9"/>
      <c r="B181" s="9"/>
      <c r="C181" s="9"/>
      <c r="D181" s="9"/>
      <c r="E181" s="9"/>
      <c r="F181" s="9"/>
      <c r="G181" s="9"/>
      <c r="H181" s="9"/>
      <c r="I181" s="9"/>
      <c r="J181" s="9"/>
      <c r="K181" s="9"/>
      <c r="L181" s="9"/>
      <c r="M181" s="9"/>
      <c r="N181" s="9"/>
      <c r="O181" s="9"/>
      <c r="P181" s="9"/>
      <c r="Q181" s="9"/>
      <c r="R181" s="9"/>
      <c r="S181" s="9"/>
      <c r="T181" s="9"/>
      <c r="U181" s="9"/>
      <c r="V181" s="9"/>
      <c r="W181" s="10"/>
      <c r="X181" s="9"/>
    </row>
    <row r="182" spans="1:24" x14ac:dyDescent="0.25">
      <c r="A182" s="9"/>
      <c r="B182" s="9"/>
      <c r="C182" s="9"/>
      <c r="D182" s="9"/>
      <c r="E182" s="9"/>
      <c r="F182" s="9"/>
      <c r="G182" s="9"/>
      <c r="H182" s="9"/>
      <c r="I182" s="9"/>
      <c r="J182" s="9"/>
      <c r="K182" s="9"/>
      <c r="L182" s="9"/>
      <c r="M182" s="9"/>
      <c r="N182" s="9"/>
      <c r="O182" s="9"/>
      <c r="P182" s="9"/>
      <c r="Q182" s="9"/>
      <c r="R182" s="9"/>
      <c r="S182" s="9"/>
      <c r="T182" s="9"/>
      <c r="U182" s="9"/>
      <c r="V182" s="9"/>
      <c r="W182" s="10"/>
      <c r="X182" s="9"/>
    </row>
    <row r="183" spans="1:24" x14ac:dyDescent="0.25">
      <c r="A183" s="9"/>
      <c r="B183" s="9"/>
      <c r="C183" s="9"/>
      <c r="D183" s="9"/>
      <c r="E183" s="9"/>
      <c r="F183" s="9"/>
      <c r="G183" s="9"/>
      <c r="H183" s="9"/>
      <c r="I183" s="9"/>
      <c r="J183" s="9"/>
      <c r="K183" s="9"/>
      <c r="L183" s="9"/>
      <c r="M183" s="9"/>
      <c r="N183" s="9"/>
      <c r="O183" s="9"/>
      <c r="P183" s="9"/>
      <c r="Q183" s="9"/>
      <c r="R183" s="9"/>
      <c r="S183" s="9"/>
      <c r="T183" s="9"/>
      <c r="U183" s="9"/>
      <c r="V183" s="9"/>
      <c r="W183" s="10"/>
      <c r="X183" s="9"/>
    </row>
    <row r="184" spans="1:24" x14ac:dyDescent="0.25">
      <c r="A184" s="9"/>
      <c r="B184" s="9"/>
      <c r="C184" s="9"/>
      <c r="D184" s="9"/>
      <c r="E184" s="9"/>
      <c r="F184" s="9"/>
      <c r="G184" s="9"/>
      <c r="H184" s="9"/>
      <c r="I184" s="9"/>
      <c r="J184" s="9"/>
      <c r="K184" s="9"/>
      <c r="L184" s="9"/>
      <c r="M184" s="9"/>
      <c r="N184" s="9"/>
      <c r="O184" s="9"/>
      <c r="P184" s="9"/>
      <c r="Q184" s="9"/>
      <c r="R184" s="9"/>
      <c r="S184" s="9"/>
      <c r="T184" s="9"/>
      <c r="U184" s="9"/>
      <c r="V184" s="9"/>
      <c r="W184" s="10"/>
      <c r="X184" s="9"/>
    </row>
    <row r="185" spans="1:24" x14ac:dyDescent="0.25">
      <c r="A185" s="9"/>
      <c r="B185" s="9"/>
      <c r="C185" s="9"/>
      <c r="D185" s="9"/>
      <c r="E185" s="9"/>
      <c r="F185" s="9"/>
      <c r="G185" s="9"/>
      <c r="H185" s="9"/>
      <c r="I185" s="9"/>
      <c r="J185" s="9"/>
      <c r="K185" s="9"/>
      <c r="L185" s="9"/>
      <c r="M185" s="9"/>
      <c r="N185" s="9"/>
      <c r="O185" s="9"/>
      <c r="P185" s="9"/>
      <c r="Q185" s="9"/>
      <c r="R185" s="9"/>
      <c r="S185" s="9"/>
      <c r="T185" s="9"/>
      <c r="U185" s="9"/>
      <c r="V185" s="9"/>
      <c r="W185" s="10"/>
      <c r="X185" s="9"/>
    </row>
    <row r="186" spans="1:24" x14ac:dyDescent="0.25">
      <c r="A186" s="9"/>
      <c r="B186" s="9"/>
      <c r="C186" s="9"/>
      <c r="D186" s="9"/>
      <c r="E186" s="9"/>
      <c r="F186" s="9"/>
      <c r="G186" s="9"/>
      <c r="H186" s="9"/>
      <c r="I186" s="9"/>
      <c r="J186" s="9"/>
      <c r="K186" s="9"/>
      <c r="L186" s="9"/>
      <c r="M186" s="9"/>
      <c r="N186" s="9"/>
      <c r="O186" s="9"/>
      <c r="P186" s="9"/>
      <c r="Q186" s="9"/>
      <c r="R186" s="9"/>
      <c r="S186" s="9"/>
      <c r="T186" s="9"/>
      <c r="U186" s="9"/>
      <c r="V186" s="9"/>
      <c r="W186" s="10"/>
      <c r="X186" s="9"/>
    </row>
    <row r="187" spans="1:24" x14ac:dyDescent="0.25">
      <c r="A187" s="9"/>
      <c r="B187" s="9"/>
      <c r="C187" s="9"/>
      <c r="D187" s="9"/>
      <c r="E187" s="9"/>
      <c r="F187" s="9"/>
      <c r="G187" s="9"/>
      <c r="H187" s="9"/>
      <c r="I187" s="9"/>
      <c r="J187" s="9"/>
      <c r="K187" s="9"/>
      <c r="L187" s="9"/>
      <c r="M187" s="9"/>
      <c r="N187" s="9"/>
      <c r="O187" s="9"/>
      <c r="P187" s="9"/>
      <c r="Q187" s="9"/>
      <c r="R187" s="9"/>
      <c r="S187" s="9"/>
      <c r="T187" s="9"/>
      <c r="U187" s="9"/>
      <c r="V187" s="9"/>
      <c r="W187" s="10"/>
      <c r="X187" s="9"/>
    </row>
    <row r="188" spans="1:24" x14ac:dyDescent="0.25">
      <c r="A188" s="9"/>
      <c r="B188" s="9"/>
      <c r="C188" s="9"/>
      <c r="D188" s="9"/>
      <c r="E188" s="9"/>
      <c r="F188" s="9"/>
      <c r="G188" s="9"/>
      <c r="H188" s="9"/>
      <c r="I188" s="9"/>
      <c r="J188" s="9"/>
      <c r="K188" s="9"/>
      <c r="L188" s="9"/>
      <c r="M188" s="9"/>
      <c r="N188" s="9"/>
      <c r="O188" s="9"/>
      <c r="P188" s="9"/>
      <c r="Q188" s="9"/>
      <c r="R188" s="9"/>
      <c r="S188" s="9"/>
      <c r="T188" s="9"/>
      <c r="U188" s="9"/>
      <c r="V188" s="9"/>
      <c r="W188" s="10"/>
      <c r="X188" s="9"/>
    </row>
    <row r="189" spans="1:24" x14ac:dyDescent="0.25">
      <c r="A189" s="9"/>
      <c r="B189" s="9"/>
      <c r="C189" s="9"/>
      <c r="D189" s="9"/>
      <c r="E189" s="9"/>
      <c r="F189" s="9"/>
      <c r="G189" s="9"/>
      <c r="H189" s="9"/>
      <c r="I189" s="9"/>
      <c r="J189" s="9"/>
      <c r="K189" s="9"/>
      <c r="L189" s="9"/>
      <c r="M189" s="9"/>
      <c r="N189" s="9"/>
      <c r="O189" s="9"/>
      <c r="P189" s="9"/>
      <c r="Q189" s="9"/>
      <c r="R189" s="9"/>
      <c r="S189" s="9"/>
      <c r="T189" s="9"/>
      <c r="U189" s="9"/>
      <c r="V189" s="9"/>
      <c r="W189" s="10"/>
      <c r="X189" s="9"/>
    </row>
    <row r="190" spans="1:24" x14ac:dyDescent="0.25">
      <c r="A190" s="9"/>
      <c r="B190" s="9"/>
      <c r="C190" s="9"/>
      <c r="D190" s="9"/>
      <c r="E190" s="9"/>
      <c r="F190" s="9"/>
      <c r="G190" s="9"/>
      <c r="H190" s="9"/>
      <c r="I190" s="9"/>
      <c r="J190" s="9"/>
      <c r="K190" s="9"/>
      <c r="L190" s="9"/>
      <c r="M190" s="9"/>
      <c r="N190" s="9"/>
      <c r="O190" s="9"/>
      <c r="P190" s="9"/>
      <c r="Q190" s="9"/>
      <c r="R190" s="9"/>
      <c r="S190" s="9"/>
      <c r="T190" s="9"/>
      <c r="U190" s="9"/>
      <c r="V190" s="9"/>
      <c r="W190" s="10"/>
      <c r="X190" s="9"/>
    </row>
    <row r="191" spans="1:24" x14ac:dyDescent="0.25">
      <c r="A191" s="9"/>
      <c r="B191" s="9"/>
      <c r="C191" s="9"/>
      <c r="D191" s="9"/>
      <c r="E191" s="9"/>
      <c r="F191" s="9"/>
      <c r="G191" s="9"/>
      <c r="H191" s="9"/>
      <c r="I191" s="9"/>
      <c r="J191" s="9"/>
      <c r="K191" s="9"/>
      <c r="L191" s="9"/>
      <c r="M191" s="9"/>
      <c r="N191" s="9"/>
      <c r="O191" s="9"/>
      <c r="P191" s="9"/>
      <c r="Q191" s="9"/>
      <c r="R191" s="9"/>
      <c r="S191" s="9"/>
      <c r="T191" s="9"/>
      <c r="U191" s="9"/>
      <c r="V191" s="9"/>
      <c r="W191" s="10"/>
      <c r="X191" s="9"/>
    </row>
    <row r="192" spans="1:24" x14ac:dyDescent="0.25">
      <c r="A192" s="9"/>
      <c r="B192" s="9"/>
      <c r="C192" s="9"/>
      <c r="D192" s="9"/>
      <c r="E192" s="9"/>
      <c r="F192" s="9"/>
      <c r="G192" s="9"/>
      <c r="H192" s="9"/>
      <c r="I192" s="9"/>
      <c r="J192" s="9"/>
      <c r="K192" s="9"/>
      <c r="L192" s="9"/>
      <c r="M192" s="9"/>
      <c r="N192" s="9"/>
      <c r="O192" s="9"/>
      <c r="P192" s="9"/>
      <c r="Q192" s="9"/>
      <c r="R192" s="9"/>
      <c r="S192" s="9"/>
      <c r="T192" s="9"/>
      <c r="U192" s="9"/>
      <c r="V192" s="9"/>
      <c r="W192" s="10"/>
      <c r="X192" s="9"/>
    </row>
    <row r="193" spans="1:24" x14ac:dyDescent="0.25">
      <c r="A193" s="9"/>
      <c r="B193" s="9"/>
      <c r="C193" s="9"/>
      <c r="D193" s="9"/>
      <c r="E193" s="9"/>
      <c r="F193" s="9"/>
      <c r="G193" s="9"/>
      <c r="H193" s="9"/>
      <c r="I193" s="9"/>
      <c r="J193" s="9"/>
      <c r="K193" s="9"/>
      <c r="L193" s="9"/>
      <c r="M193" s="9"/>
      <c r="N193" s="9"/>
      <c r="O193" s="9"/>
      <c r="P193" s="9"/>
      <c r="Q193" s="9"/>
      <c r="R193" s="9"/>
      <c r="S193" s="9"/>
      <c r="T193" s="9"/>
      <c r="U193" s="9"/>
      <c r="V193" s="9"/>
      <c r="W193" s="10"/>
      <c r="X193" s="9"/>
    </row>
    <row r="194" spans="1:24" x14ac:dyDescent="0.25">
      <c r="A194" s="9"/>
      <c r="B194" s="9"/>
      <c r="C194" s="9"/>
      <c r="D194" s="9"/>
      <c r="E194" s="9"/>
      <c r="F194" s="9"/>
      <c r="G194" s="9"/>
      <c r="H194" s="9"/>
      <c r="I194" s="9"/>
      <c r="J194" s="9"/>
      <c r="K194" s="9"/>
      <c r="L194" s="9"/>
      <c r="M194" s="9"/>
      <c r="N194" s="9"/>
      <c r="O194" s="9"/>
      <c r="P194" s="9"/>
      <c r="Q194" s="9"/>
      <c r="R194" s="9"/>
      <c r="S194" s="9"/>
      <c r="T194" s="9"/>
      <c r="U194" s="9"/>
      <c r="V194" s="9"/>
      <c r="W194" s="10"/>
      <c r="X194" s="9"/>
    </row>
    <row r="195" spans="1:24" x14ac:dyDescent="0.25">
      <c r="A195" s="9"/>
      <c r="B195" s="9"/>
      <c r="C195" s="9"/>
      <c r="D195" s="9"/>
      <c r="E195" s="9"/>
      <c r="F195" s="9"/>
      <c r="G195" s="9"/>
      <c r="H195" s="9"/>
      <c r="I195" s="9"/>
      <c r="J195" s="9"/>
      <c r="K195" s="9"/>
      <c r="L195" s="9"/>
      <c r="M195" s="9"/>
      <c r="N195" s="9"/>
      <c r="O195" s="9"/>
      <c r="P195" s="9"/>
      <c r="Q195" s="9"/>
      <c r="R195" s="9"/>
      <c r="S195" s="9"/>
      <c r="T195" s="9"/>
      <c r="U195" s="9"/>
      <c r="V195" s="9"/>
      <c r="W195" s="10"/>
      <c r="X195" s="9"/>
    </row>
    <row r="196" spans="1:24" x14ac:dyDescent="0.25">
      <c r="A196" s="9"/>
      <c r="B196" s="9"/>
      <c r="C196" s="9"/>
      <c r="D196" s="9"/>
      <c r="E196" s="9"/>
      <c r="F196" s="9"/>
      <c r="G196" s="9"/>
      <c r="H196" s="9"/>
      <c r="I196" s="9"/>
      <c r="J196" s="9"/>
      <c r="K196" s="9"/>
      <c r="L196" s="9"/>
      <c r="M196" s="9"/>
      <c r="N196" s="9"/>
      <c r="O196" s="9"/>
      <c r="P196" s="9"/>
      <c r="Q196" s="9"/>
      <c r="R196" s="9"/>
      <c r="S196" s="9"/>
      <c r="T196" s="9"/>
      <c r="U196" s="9"/>
      <c r="V196" s="9"/>
      <c r="W196" s="10"/>
      <c r="X196" s="9"/>
    </row>
    <row r="197" spans="1:24" x14ac:dyDescent="0.25">
      <c r="A197" s="9"/>
      <c r="B197" s="9"/>
      <c r="C197" s="9"/>
      <c r="D197" s="9"/>
      <c r="E197" s="9"/>
      <c r="F197" s="9"/>
      <c r="G197" s="9"/>
      <c r="H197" s="9"/>
      <c r="I197" s="9"/>
      <c r="J197" s="9"/>
      <c r="K197" s="9"/>
      <c r="L197" s="9"/>
      <c r="M197" s="9"/>
      <c r="N197" s="9"/>
      <c r="O197" s="9"/>
      <c r="P197" s="9"/>
      <c r="Q197" s="9"/>
      <c r="R197" s="9"/>
      <c r="S197" s="9"/>
      <c r="T197" s="9"/>
      <c r="U197" s="9"/>
      <c r="V197" s="9"/>
      <c r="W197" s="10"/>
      <c r="X197" s="9"/>
    </row>
    <row r="198" spans="1:24" x14ac:dyDescent="0.25">
      <c r="A198" s="9"/>
      <c r="B198" s="9"/>
      <c r="C198" s="9"/>
      <c r="D198" s="9"/>
      <c r="E198" s="9"/>
      <c r="F198" s="9"/>
      <c r="G198" s="9"/>
      <c r="H198" s="9"/>
      <c r="I198" s="9"/>
      <c r="J198" s="9"/>
      <c r="K198" s="9"/>
      <c r="L198" s="9"/>
      <c r="M198" s="9"/>
      <c r="N198" s="9"/>
      <c r="O198" s="9"/>
      <c r="P198" s="9"/>
      <c r="Q198" s="9"/>
      <c r="R198" s="9"/>
      <c r="S198" s="9"/>
      <c r="T198" s="9"/>
      <c r="U198" s="9"/>
      <c r="V198" s="9"/>
      <c r="W198" s="10"/>
      <c r="X198" s="9"/>
    </row>
    <row r="199" spans="1:24" x14ac:dyDescent="0.25">
      <c r="A199" s="9"/>
      <c r="B199" s="9"/>
      <c r="C199" s="9"/>
      <c r="D199" s="9"/>
      <c r="E199" s="9"/>
      <c r="F199" s="9"/>
      <c r="G199" s="9"/>
      <c r="H199" s="9"/>
      <c r="I199" s="9"/>
      <c r="J199" s="9"/>
      <c r="K199" s="9"/>
      <c r="L199" s="9"/>
      <c r="M199" s="9"/>
      <c r="N199" s="9"/>
      <c r="O199" s="9"/>
      <c r="P199" s="9"/>
      <c r="Q199" s="9"/>
      <c r="R199" s="9"/>
      <c r="S199" s="9"/>
      <c r="T199" s="9"/>
      <c r="U199" s="9"/>
      <c r="V199" s="9"/>
      <c r="W199" s="10"/>
      <c r="X199" s="9"/>
    </row>
    <row r="200" spans="1:24" x14ac:dyDescent="0.25">
      <c r="A200" s="9"/>
      <c r="B200" s="9"/>
      <c r="C200" s="9"/>
      <c r="D200" s="9"/>
      <c r="E200" s="9"/>
      <c r="F200" s="9"/>
      <c r="G200" s="9"/>
      <c r="H200" s="9"/>
      <c r="I200" s="9"/>
      <c r="J200" s="9"/>
      <c r="K200" s="9"/>
      <c r="L200" s="9"/>
      <c r="M200" s="9"/>
      <c r="N200" s="9"/>
      <c r="O200" s="9"/>
      <c r="P200" s="9"/>
      <c r="Q200" s="9"/>
      <c r="R200" s="9"/>
      <c r="S200" s="9"/>
      <c r="T200" s="9"/>
      <c r="U200" s="9"/>
      <c r="V200" s="9"/>
      <c r="W200" s="10"/>
      <c r="X200" s="9"/>
    </row>
    <row r="201" spans="1:24" x14ac:dyDescent="0.25">
      <c r="A201" s="9"/>
      <c r="B201" s="9"/>
      <c r="C201" s="9"/>
      <c r="D201" s="9"/>
      <c r="E201" s="9"/>
      <c r="F201" s="9"/>
      <c r="G201" s="9"/>
      <c r="H201" s="9"/>
      <c r="I201" s="9"/>
      <c r="J201" s="9"/>
      <c r="K201" s="9"/>
      <c r="L201" s="9"/>
      <c r="M201" s="9"/>
      <c r="N201" s="9"/>
      <c r="O201" s="9"/>
      <c r="P201" s="9"/>
      <c r="Q201" s="9"/>
      <c r="R201" s="9"/>
      <c r="S201" s="9"/>
      <c r="T201" s="9"/>
      <c r="U201" s="9"/>
      <c r="V201" s="9"/>
      <c r="W201" s="10"/>
      <c r="X201" s="9"/>
    </row>
    <row r="202" spans="1:24" x14ac:dyDescent="0.25">
      <c r="A202" s="9"/>
      <c r="B202" s="9"/>
      <c r="C202" s="9"/>
      <c r="D202" s="9"/>
      <c r="E202" s="9"/>
      <c r="F202" s="9"/>
      <c r="G202" s="9"/>
      <c r="H202" s="9"/>
      <c r="I202" s="9"/>
      <c r="J202" s="9"/>
      <c r="K202" s="9"/>
      <c r="L202" s="9"/>
      <c r="M202" s="9"/>
      <c r="N202" s="9"/>
      <c r="O202" s="9"/>
      <c r="P202" s="9"/>
      <c r="Q202" s="9"/>
      <c r="R202" s="9"/>
      <c r="S202" s="9"/>
      <c r="T202" s="9"/>
      <c r="U202" s="9"/>
      <c r="V202" s="9"/>
      <c r="W202" s="10"/>
      <c r="X202" s="9"/>
    </row>
    <row r="203" spans="1:24" x14ac:dyDescent="0.25">
      <c r="A203" s="9"/>
      <c r="B203" s="9"/>
      <c r="C203" s="9"/>
      <c r="D203" s="9"/>
      <c r="E203" s="9"/>
      <c r="F203" s="9"/>
      <c r="G203" s="9"/>
      <c r="H203" s="9"/>
      <c r="I203" s="9"/>
      <c r="J203" s="9"/>
      <c r="K203" s="9"/>
      <c r="L203" s="9"/>
      <c r="M203" s="9"/>
      <c r="N203" s="9"/>
      <c r="O203" s="9"/>
      <c r="P203" s="9"/>
      <c r="Q203" s="9"/>
      <c r="R203" s="9"/>
      <c r="S203" s="9"/>
      <c r="T203" s="9"/>
      <c r="U203" s="9"/>
      <c r="V203" s="9"/>
      <c r="W203" s="10"/>
      <c r="X203" s="9"/>
    </row>
    <row r="204" spans="1:24" x14ac:dyDescent="0.25">
      <c r="A204" s="9"/>
      <c r="B204" s="9"/>
      <c r="C204" s="9"/>
      <c r="D204" s="9"/>
      <c r="E204" s="9"/>
      <c r="F204" s="9"/>
      <c r="G204" s="9"/>
      <c r="H204" s="9"/>
      <c r="I204" s="9"/>
      <c r="J204" s="9"/>
      <c r="K204" s="9"/>
      <c r="L204" s="9"/>
      <c r="M204" s="9"/>
      <c r="N204" s="9"/>
      <c r="O204" s="9"/>
      <c r="P204" s="9"/>
      <c r="Q204" s="9"/>
      <c r="R204" s="9"/>
      <c r="S204" s="9"/>
      <c r="T204" s="9"/>
      <c r="U204" s="9"/>
      <c r="V204" s="9"/>
      <c r="W204" s="10"/>
      <c r="X204" s="9"/>
    </row>
    <row r="205" spans="1:24" x14ac:dyDescent="0.25">
      <c r="A205" s="9"/>
      <c r="B205" s="9"/>
      <c r="C205" s="9"/>
      <c r="D205" s="9"/>
      <c r="E205" s="9"/>
      <c r="F205" s="9"/>
      <c r="G205" s="9"/>
      <c r="H205" s="9"/>
      <c r="I205" s="9"/>
      <c r="J205" s="9"/>
      <c r="K205" s="9"/>
      <c r="L205" s="9"/>
      <c r="M205" s="9"/>
      <c r="N205" s="9"/>
      <c r="O205" s="9"/>
      <c r="P205" s="9"/>
      <c r="Q205" s="9"/>
      <c r="R205" s="9"/>
      <c r="S205" s="9"/>
      <c r="T205" s="9"/>
      <c r="U205" s="9"/>
      <c r="V205" s="9"/>
      <c r="W205" s="10"/>
      <c r="X205" s="9"/>
    </row>
    <row r="206" spans="1:24" x14ac:dyDescent="0.25">
      <c r="A206" s="9"/>
      <c r="B206" s="9"/>
      <c r="C206" s="9"/>
      <c r="D206" s="9"/>
      <c r="E206" s="9"/>
      <c r="F206" s="9"/>
      <c r="G206" s="9"/>
      <c r="H206" s="9"/>
      <c r="I206" s="9"/>
      <c r="J206" s="9"/>
      <c r="K206" s="9"/>
      <c r="L206" s="9"/>
      <c r="M206" s="9"/>
      <c r="N206" s="9"/>
      <c r="O206" s="9"/>
      <c r="P206" s="9"/>
      <c r="Q206" s="9"/>
      <c r="R206" s="9"/>
      <c r="S206" s="9"/>
      <c r="T206" s="9"/>
      <c r="U206" s="9"/>
      <c r="V206" s="9"/>
      <c r="W206" s="10"/>
      <c r="X206" s="9"/>
    </row>
    <row r="207" spans="1:24" x14ac:dyDescent="0.25">
      <c r="A207" s="9"/>
      <c r="B207" s="9"/>
      <c r="C207" s="9"/>
      <c r="D207" s="9"/>
      <c r="E207" s="9"/>
      <c r="F207" s="9"/>
      <c r="G207" s="9"/>
      <c r="H207" s="9"/>
      <c r="I207" s="9"/>
      <c r="J207" s="9"/>
      <c r="K207" s="9"/>
      <c r="L207" s="9"/>
      <c r="M207" s="9"/>
      <c r="N207" s="9"/>
      <c r="O207" s="9"/>
      <c r="P207" s="9"/>
      <c r="Q207" s="9"/>
      <c r="R207" s="9"/>
      <c r="S207" s="9"/>
      <c r="T207" s="9"/>
      <c r="U207" s="9"/>
      <c r="V207" s="9"/>
      <c r="W207" s="10"/>
      <c r="X207" s="9"/>
    </row>
    <row r="208" spans="1:24" x14ac:dyDescent="0.25">
      <c r="A208" s="9"/>
      <c r="B208" s="9"/>
      <c r="C208" s="9"/>
      <c r="D208" s="9"/>
      <c r="E208" s="9"/>
      <c r="F208" s="9"/>
      <c r="G208" s="9"/>
      <c r="H208" s="9"/>
      <c r="I208" s="9"/>
      <c r="J208" s="9"/>
      <c r="K208" s="9"/>
      <c r="L208" s="9"/>
      <c r="M208" s="9"/>
      <c r="N208" s="9"/>
      <c r="O208" s="9"/>
      <c r="P208" s="9"/>
      <c r="Q208" s="9"/>
      <c r="R208" s="9"/>
      <c r="S208" s="9"/>
      <c r="T208" s="9"/>
      <c r="U208" s="9"/>
      <c r="V208" s="9"/>
      <c r="W208" s="10"/>
      <c r="X208" s="9"/>
    </row>
    <row r="209" spans="1:24" x14ac:dyDescent="0.25">
      <c r="A209" s="9"/>
      <c r="B209" s="9"/>
      <c r="C209" s="9"/>
      <c r="D209" s="9"/>
      <c r="E209" s="9"/>
      <c r="F209" s="9"/>
      <c r="G209" s="9"/>
      <c r="H209" s="9"/>
      <c r="I209" s="9"/>
      <c r="J209" s="9"/>
      <c r="K209" s="9"/>
      <c r="L209" s="9"/>
      <c r="M209" s="9"/>
      <c r="N209" s="9"/>
      <c r="O209" s="9"/>
      <c r="P209" s="9"/>
      <c r="Q209" s="9"/>
      <c r="R209" s="9"/>
      <c r="S209" s="9"/>
      <c r="T209" s="9"/>
      <c r="U209" s="9"/>
      <c r="V209" s="9"/>
      <c r="W209" s="10"/>
      <c r="X209" s="9"/>
    </row>
    <row r="210" spans="1:24" x14ac:dyDescent="0.25">
      <c r="A210" s="9"/>
      <c r="B210" s="9"/>
      <c r="C210" s="9"/>
      <c r="D210" s="9"/>
      <c r="E210" s="9"/>
      <c r="F210" s="9"/>
      <c r="G210" s="9"/>
      <c r="H210" s="9"/>
      <c r="I210" s="9"/>
      <c r="J210" s="9"/>
      <c r="K210" s="9"/>
      <c r="L210" s="9"/>
      <c r="M210" s="9"/>
      <c r="N210" s="9"/>
      <c r="O210" s="9"/>
      <c r="P210" s="9"/>
      <c r="Q210" s="9"/>
      <c r="R210" s="9"/>
      <c r="S210" s="9"/>
      <c r="T210" s="9"/>
      <c r="U210" s="9"/>
      <c r="V210" s="9"/>
      <c r="W210" s="10"/>
      <c r="X210" s="9"/>
    </row>
    <row r="211" spans="1:24" x14ac:dyDescent="0.25">
      <c r="A211" s="9"/>
      <c r="B211" s="9"/>
      <c r="C211" s="9"/>
      <c r="D211" s="9"/>
      <c r="E211" s="9"/>
      <c r="F211" s="9"/>
      <c r="G211" s="9"/>
      <c r="H211" s="9"/>
      <c r="I211" s="9"/>
      <c r="J211" s="9"/>
      <c r="K211" s="9"/>
      <c r="L211" s="9"/>
      <c r="M211" s="9"/>
      <c r="N211" s="9"/>
      <c r="O211" s="9"/>
      <c r="P211" s="9"/>
      <c r="Q211" s="9"/>
      <c r="R211" s="9"/>
      <c r="S211" s="9"/>
      <c r="T211" s="9"/>
      <c r="U211" s="9"/>
      <c r="V211" s="9"/>
      <c r="W211" s="10"/>
      <c r="X211" s="9"/>
    </row>
    <row r="212" spans="1:24" x14ac:dyDescent="0.25">
      <c r="A212" s="9"/>
      <c r="B212" s="9"/>
      <c r="C212" s="9"/>
      <c r="D212" s="9"/>
      <c r="E212" s="9"/>
      <c r="F212" s="9"/>
      <c r="G212" s="9"/>
      <c r="H212" s="9"/>
      <c r="I212" s="9"/>
      <c r="J212" s="9"/>
      <c r="K212" s="9"/>
      <c r="L212" s="9"/>
      <c r="M212" s="9"/>
      <c r="N212" s="9"/>
      <c r="O212" s="9"/>
      <c r="P212" s="9"/>
      <c r="Q212" s="9"/>
      <c r="R212" s="9"/>
      <c r="S212" s="9"/>
      <c r="T212" s="9"/>
      <c r="U212" s="9"/>
      <c r="V212" s="9"/>
      <c r="W212" s="10"/>
      <c r="X212" s="9"/>
    </row>
    <row r="213" spans="1:24" x14ac:dyDescent="0.25">
      <c r="A213" s="9"/>
      <c r="B213" s="9"/>
      <c r="C213" s="9"/>
      <c r="D213" s="9"/>
      <c r="E213" s="9"/>
      <c r="F213" s="9"/>
      <c r="G213" s="9"/>
      <c r="H213" s="9"/>
      <c r="I213" s="9"/>
      <c r="J213" s="9"/>
      <c r="K213" s="9"/>
      <c r="L213" s="9"/>
      <c r="M213" s="9"/>
      <c r="N213" s="9"/>
      <c r="O213" s="9"/>
      <c r="P213" s="9"/>
      <c r="Q213" s="9"/>
      <c r="R213" s="9"/>
      <c r="S213" s="9"/>
      <c r="T213" s="9"/>
      <c r="U213" s="9"/>
      <c r="V213" s="9"/>
      <c r="W213" s="10"/>
      <c r="X213" s="9"/>
    </row>
    <row r="214" spans="1:24" x14ac:dyDescent="0.25">
      <c r="A214" s="9"/>
      <c r="B214" s="9"/>
      <c r="C214" s="9"/>
      <c r="D214" s="9"/>
      <c r="E214" s="9"/>
      <c r="F214" s="9"/>
      <c r="G214" s="9"/>
      <c r="H214" s="9"/>
      <c r="I214" s="9"/>
      <c r="J214" s="9"/>
      <c r="K214" s="9"/>
      <c r="L214" s="9"/>
      <c r="M214" s="9"/>
      <c r="N214" s="9"/>
      <c r="O214" s="9"/>
      <c r="P214" s="9"/>
      <c r="Q214" s="9"/>
      <c r="R214" s="9"/>
      <c r="S214" s="9"/>
      <c r="T214" s="9"/>
      <c r="U214" s="9"/>
      <c r="V214" s="9"/>
      <c r="W214" s="10"/>
      <c r="X214" s="9"/>
    </row>
    <row r="215" spans="1:24" x14ac:dyDescent="0.25">
      <c r="A215" s="9"/>
      <c r="B215" s="9"/>
      <c r="C215" s="9"/>
      <c r="D215" s="9"/>
      <c r="E215" s="9"/>
      <c r="F215" s="9"/>
      <c r="G215" s="9"/>
      <c r="H215" s="9"/>
      <c r="I215" s="9"/>
      <c r="J215" s="9"/>
      <c r="K215" s="9"/>
      <c r="L215" s="9"/>
      <c r="M215" s="9"/>
      <c r="N215" s="9"/>
      <c r="O215" s="9"/>
      <c r="P215" s="9"/>
      <c r="Q215" s="9"/>
      <c r="R215" s="9"/>
      <c r="S215" s="9"/>
      <c r="T215" s="9"/>
      <c r="U215" s="9"/>
      <c r="V215" s="9"/>
      <c r="W215" s="10"/>
      <c r="X215" s="9"/>
    </row>
    <row r="216" spans="1:24" x14ac:dyDescent="0.25">
      <c r="A216" s="9"/>
      <c r="B216" s="9"/>
      <c r="C216" s="9"/>
      <c r="D216" s="9"/>
      <c r="E216" s="9"/>
      <c r="F216" s="9"/>
      <c r="G216" s="9"/>
      <c r="H216" s="9"/>
      <c r="I216" s="9"/>
      <c r="J216" s="9"/>
      <c r="K216" s="9"/>
      <c r="L216" s="9"/>
      <c r="M216" s="9"/>
      <c r="N216" s="9"/>
      <c r="O216" s="9"/>
      <c r="P216" s="9"/>
      <c r="Q216" s="9"/>
      <c r="R216" s="9"/>
      <c r="S216" s="9"/>
      <c r="T216" s="9"/>
      <c r="U216" s="9"/>
      <c r="V216" s="9"/>
      <c r="W216" s="10"/>
      <c r="X216" s="9"/>
    </row>
    <row r="217" spans="1:24" x14ac:dyDescent="0.25">
      <c r="A217" s="9"/>
      <c r="B217" s="9"/>
      <c r="C217" s="9"/>
      <c r="D217" s="9"/>
      <c r="E217" s="9"/>
      <c r="F217" s="9"/>
      <c r="G217" s="9"/>
      <c r="H217" s="9"/>
      <c r="I217" s="9"/>
      <c r="J217" s="9"/>
      <c r="K217" s="9"/>
      <c r="L217" s="9"/>
      <c r="M217" s="9"/>
      <c r="N217" s="9"/>
      <c r="O217" s="9"/>
      <c r="P217" s="9"/>
      <c r="Q217" s="9"/>
      <c r="R217" s="9"/>
      <c r="S217" s="9"/>
      <c r="T217" s="9"/>
      <c r="U217" s="9"/>
      <c r="V217" s="9"/>
      <c r="W217" s="10"/>
      <c r="X217" s="9"/>
    </row>
    <row r="218" spans="1:24" x14ac:dyDescent="0.25">
      <c r="A218" s="9"/>
      <c r="B218" s="9"/>
      <c r="C218" s="9"/>
      <c r="D218" s="9"/>
      <c r="E218" s="9"/>
      <c r="F218" s="9"/>
      <c r="G218" s="9"/>
      <c r="H218" s="9"/>
      <c r="I218" s="9"/>
      <c r="J218" s="9"/>
      <c r="K218" s="9"/>
      <c r="L218" s="9"/>
      <c r="M218" s="9"/>
      <c r="N218" s="9"/>
      <c r="O218" s="9"/>
      <c r="P218" s="9"/>
      <c r="Q218" s="9"/>
      <c r="R218" s="9"/>
      <c r="S218" s="9"/>
      <c r="T218" s="9"/>
      <c r="U218" s="9"/>
      <c r="V218" s="9"/>
      <c r="W218" s="10"/>
      <c r="X218" s="9"/>
    </row>
    <row r="219" spans="1:24" x14ac:dyDescent="0.25">
      <c r="A219" s="9"/>
      <c r="B219" s="9"/>
      <c r="C219" s="9"/>
      <c r="D219" s="9"/>
      <c r="E219" s="9"/>
      <c r="F219" s="9"/>
      <c r="G219" s="9"/>
      <c r="H219" s="9"/>
      <c r="I219" s="9"/>
      <c r="J219" s="9"/>
      <c r="K219" s="9"/>
      <c r="L219" s="9"/>
      <c r="M219" s="9"/>
      <c r="N219" s="9"/>
      <c r="O219" s="9"/>
      <c r="P219" s="9"/>
      <c r="Q219" s="9"/>
      <c r="R219" s="9"/>
      <c r="S219" s="9"/>
      <c r="T219" s="9"/>
      <c r="U219" s="9"/>
      <c r="V219" s="9"/>
      <c r="W219" s="10"/>
      <c r="X219" s="9"/>
    </row>
    <row r="220" spans="1:24" x14ac:dyDescent="0.25">
      <c r="A220" s="9"/>
      <c r="B220" s="9"/>
      <c r="C220" s="9"/>
      <c r="D220" s="9"/>
      <c r="E220" s="9"/>
      <c r="F220" s="9"/>
      <c r="G220" s="9"/>
      <c r="H220" s="9"/>
      <c r="I220" s="9"/>
      <c r="J220" s="9"/>
      <c r="K220" s="9"/>
      <c r="L220" s="9"/>
      <c r="M220" s="9"/>
      <c r="N220" s="9"/>
      <c r="O220" s="9"/>
      <c r="P220" s="9"/>
      <c r="Q220" s="9"/>
      <c r="R220" s="9"/>
      <c r="S220" s="9"/>
      <c r="T220" s="9"/>
      <c r="U220" s="9"/>
      <c r="V220" s="9"/>
      <c r="W220" s="10"/>
      <c r="X220" s="9"/>
    </row>
    <row r="221" spans="1:24" x14ac:dyDescent="0.25">
      <c r="A221" s="9"/>
      <c r="B221" s="9"/>
      <c r="C221" s="9"/>
      <c r="D221" s="9"/>
      <c r="E221" s="9"/>
      <c r="F221" s="9"/>
      <c r="G221" s="9"/>
      <c r="H221" s="9"/>
      <c r="I221" s="9"/>
      <c r="J221" s="9"/>
      <c r="K221" s="9"/>
      <c r="L221" s="9"/>
      <c r="M221" s="9"/>
      <c r="N221" s="9"/>
      <c r="O221" s="9"/>
      <c r="P221" s="9"/>
      <c r="Q221" s="9"/>
      <c r="R221" s="9"/>
      <c r="S221" s="9"/>
      <c r="T221" s="9"/>
      <c r="U221" s="9"/>
      <c r="V221" s="9"/>
      <c r="W221" s="10"/>
      <c r="X221" s="9"/>
    </row>
    <row r="222" spans="1:24" x14ac:dyDescent="0.25">
      <c r="A222" s="9"/>
      <c r="B222" s="9"/>
      <c r="C222" s="9"/>
      <c r="D222" s="9"/>
      <c r="E222" s="9"/>
      <c r="F222" s="9"/>
      <c r="G222" s="9"/>
      <c r="H222" s="9"/>
      <c r="I222" s="9"/>
      <c r="J222" s="9"/>
      <c r="K222" s="9"/>
      <c r="L222" s="9"/>
      <c r="M222" s="9"/>
      <c r="N222" s="9"/>
      <c r="O222" s="9"/>
      <c r="P222" s="9"/>
      <c r="Q222" s="9"/>
      <c r="R222" s="9"/>
      <c r="S222" s="9"/>
      <c r="T222" s="9"/>
      <c r="U222" s="9"/>
      <c r="V222" s="9"/>
      <c r="W222" s="10"/>
      <c r="X222" s="9"/>
    </row>
    <row r="223" spans="1:24" x14ac:dyDescent="0.25">
      <c r="A223" s="9"/>
      <c r="B223" s="9"/>
      <c r="C223" s="9"/>
      <c r="D223" s="9"/>
      <c r="E223" s="9"/>
      <c r="F223" s="9"/>
      <c r="G223" s="9"/>
      <c r="H223" s="9"/>
      <c r="I223" s="9"/>
      <c r="J223" s="9"/>
      <c r="K223" s="9"/>
      <c r="L223" s="9"/>
      <c r="M223" s="9"/>
      <c r="N223" s="9"/>
      <c r="O223" s="9"/>
      <c r="P223" s="9"/>
      <c r="Q223" s="9"/>
      <c r="R223" s="9"/>
      <c r="S223" s="9"/>
      <c r="T223" s="9"/>
      <c r="U223" s="9"/>
      <c r="V223" s="9"/>
      <c r="W223" s="10"/>
      <c r="X223" s="9"/>
    </row>
    <row r="224" spans="1:24" x14ac:dyDescent="0.25">
      <c r="A224" s="9"/>
      <c r="B224" s="9"/>
      <c r="C224" s="9"/>
      <c r="D224" s="9"/>
      <c r="E224" s="9"/>
      <c r="F224" s="9"/>
      <c r="G224" s="9"/>
      <c r="H224" s="9"/>
      <c r="I224" s="9"/>
      <c r="J224" s="9"/>
      <c r="K224" s="9"/>
      <c r="L224" s="9"/>
      <c r="M224" s="9"/>
      <c r="N224" s="9"/>
      <c r="O224" s="9"/>
      <c r="P224" s="9"/>
      <c r="Q224" s="9"/>
      <c r="R224" s="9"/>
      <c r="S224" s="9"/>
      <c r="T224" s="9"/>
      <c r="U224" s="9"/>
      <c r="V224" s="9"/>
      <c r="W224" s="10"/>
      <c r="X224" s="9"/>
    </row>
    <row r="225" spans="1:24" x14ac:dyDescent="0.25">
      <c r="A225" s="9"/>
      <c r="B225" s="9"/>
      <c r="C225" s="9"/>
      <c r="D225" s="9"/>
      <c r="E225" s="9"/>
      <c r="F225" s="9"/>
      <c r="G225" s="9"/>
      <c r="H225" s="9"/>
      <c r="I225" s="9"/>
      <c r="J225" s="9"/>
      <c r="K225" s="9"/>
      <c r="L225" s="9"/>
      <c r="M225" s="9"/>
      <c r="N225" s="9"/>
      <c r="O225" s="9"/>
      <c r="P225" s="9"/>
      <c r="Q225" s="9"/>
      <c r="R225" s="9"/>
      <c r="S225" s="9"/>
      <c r="T225" s="9"/>
      <c r="U225" s="9"/>
      <c r="V225" s="9"/>
      <c r="W225" s="10"/>
      <c r="X225" s="9"/>
    </row>
    <row r="226" spans="1:24" x14ac:dyDescent="0.25">
      <c r="A226" s="9"/>
      <c r="B226" s="9"/>
      <c r="C226" s="9"/>
      <c r="D226" s="9"/>
      <c r="E226" s="9"/>
      <c r="F226" s="9"/>
      <c r="G226" s="9"/>
      <c r="H226" s="9"/>
      <c r="I226" s="9"/>
      <c r="J226" s="9"/>
      <c r="K226" s="9"/>
      <c r="L226" s="9"/>
      <c r="M226" s="9"/>
      <c r="N226" s="9"/>
      <c r="O226" s="9"/>
      <c r="P226" s="9"/>
      <c r="Q226" s="9"/>
      <c r="R226" s="9"/>
      <c r="S226" s="9"/>
      <c r="T226" s="9"/>
      <c r="U226" s="9"/>
      <c r="V226" s="9"/>
      <c r="W226" s="10"/>
      <c r="X226" s="9"/>
    </row>
    <row r="227" spans="1:24" x14ac:dyDescent="0.25">
      <c r="A227" s="9"/>
      <c r="B227" s="9"/>
      <c r="C227" s="9"/>
      <c r="D227" s="9"/>
      <c r="E227" s="9"/>
      <c r="F227" s="9"/>
      <c r="G227" s="9"/>
      <c r="H227" s="9"/>
      <c r="I227" s="9"/>
      <c r="J227" s="9"/>
      <c r="K227" s="9"/>
      <c r="L227" s="9"/>
      <c r="M227" s="9"/>
      <c r="N227" s="9"/>
      <c r="O227" s="9"/>
      <c r="P227" s="9"/>
      <c r="Q227" s="9"/>
      <c r="R227" s="9"/>
      <c r="S227" s="9"/>
      <c r="T227" s="9"/>
      <c r="U227" s="9"/>
      <c r="V227" s="9"/>
      <c r="W227" s="10"/>
      <c r="X227" s="9"/>
    </row>
    <row r="228" spans="1:24" x14ac:dyDescent="0.25">
      <c r="A228" s="9"/>
      <c r="B228" s="9"/>
      <c r="C228" s="9"/>
      <c r="D228" s="9"/>
      <c r="E228" s="9"/>
      <c r="F228" s="9"/>
      <c r="G228" s="9"/>
      <c r="H228" s="9"/>
      <c r="I228" s="9"/>
      <c r="J228" s="9"/>
      <c r="K228" s="9"/>
      <c r="L228" s="9"/>
      <c r="M228" s="9"/>
      <c r="N228" s="9"/>
      <c r="O228" s="9"/>
      <c r="P228" s="9"/>
      <c r="Q228" s="9"/>
      <c r="R228" s="9"/>
      <c r="S228" s="9"/>
      <c r="T228" s="9"/>
      <c r="U228" s="9"/>
      <c r="V228" s="9"/>
      <c r="W228" s="10"/>
      <c r="X228" s="9"/>
    </row>
    <row r="229" spans="1:24" x14ac:dyDescent="0.25">
      <c r="A229" s="9"/>
      <c r="B229" s="9"/>
      <c r="C229" s="9"/>
      <c r="D229" s="9"/>
      <c r="E229" s="9"/>
      <c r="F229" s="9"/>
      <c r="G229" s="9"/>
      <c r="H229" s="9"/>
      <c r="I229" s="9"/>
      <c r="J229" s="9"/>
      <c r="K229" s="9"/>
      <c r="L229" s="9"/>
      <c r="M229" s="9"/>
      <c r="N229" s="9"/>
      <c r="O229" s="9"/>
      <c r="P229" s="9"/>
      <c r="Q229" s="9"/>
      <c r="R229" s="9"/>
      <c r="S229" s="9"/>
      <c r="T229" s="9"/>
      <c r="U229" s="9"/>
      <c r="V229" s="9"/>
      <c r="W229" s="10"/>
      <c r="X229" s="9"/>
    </row>
    <row r="230" spans="1:24" x14ac:dyDescent="0.25">
      <c r="A230" s="9"/>
      <c r="B230" s="9"/>
      <c r="C230" s="9"/>
      <c r="D230" s="9"/>
      <c r="E230" s="9"/>
      <c r="F230" s="9"/>
      <c r="G230" s="9"/>
      <c r="H230" s="9"/>
      <c r="I230" s="9"/>
      <c r="J230" s="9"/>
      <c r="K230" s="9"/>
      <c r="L230" s="9"/>
      <c r="M230" s="9"/>
      <c r="N230" s="9"/>
      <c r="O230" s="9"/>
      <c r="P230" s="9"/>
      <c r="Q230" s="9"/>
      <c r="R230" s="9"/>
      <c r="S230" s="9"/>
      <c r="T230" s="9"/>
      <c r="U230" s="9"/>
      <c r="V230" s="9"/>
      <c r="W230" s="10"/>
      <c r="X230" s="9"/>
    </row>
    <row r="231" spans="1:24" x14ac:dyDescent="0.25">
      <c r="A231" s="9"/>
      <c r="B231" s="9"/>
      <c r="C231" s="9"/>
      <c r="D231" s="9"/>
      <c r="E231" s="9"/>
      <c r="F231" s="9"/>
      <c r="G231" s="9"/>
      <c r="H231" s="9"/>
      <c r="I231" s="9"/>
      <c r="J231" s="9"/>
      <c r="K231" s="9"/>
      <c r="L231" s="9"/>
      <c r="M231" s="9"/>
      <c r="N231" s="9"/>
      <c r="O231" s="9"/>
      <c r="P231" s="9"/>
      <c r="Q231" s="9"/>
      <c r="R231" s="9"/>
      <c r="S231" s="9"/>
      <c r="T231" s="9"/>
      <c r="U231" s="9"/>
      <c r="V231" s="9"/>
      <c r="W231" s="10"/>
      <c r="X231" s="9"/>
    </row>
    <row r="232" spans="1:24" x14ac:dyDescent="0.25">
      <c r="A232" s="9"/>
      <c r="B232" s="9"/>
      <c r="C232" s="9"/>
      <c r="D232" s="9"/>
      <c r="E232" s="9"/>
      <c r="F232" s="9"/>
      <c r="G232" s="9"/>
      <c r="H232" s="9"/>
      <c r="I232" s="9"/>
      <c r="J232" s="9"/>
      <c r="K232" s="9"/>
      <c r="L232" s="9"/>
      <c r="M232" s="9"/>
      <c r="N232" s="9"/>
      <c r="O232" s="9"/>
      <c r="P232" s="9"/>
      <c r="Q232" s="9"/>
      <c r="R232" s="9"/>
      <c r="S232" s="9"/>
      <c r="T232" s="9"/>
      <c r="U232" s="9"/>
      <c r="V232" s="9"/>
      <c r="W232" s="10"/>
      <c r="X232" s="9"/>
    </row>
    <row r="233" spans="1:24" x14ac:dyDescent="0.25">
      <c r="A233" s="9"/>
      <c r="B233" s="9"/>
      <c r="C233" s="9"/>
      <c r="D233" s="9"/>
      <c r="E233" s="9"/>
      <c r="F233" s="9"/>
      <c r="G233" s="9"/>
      <c r="H233" s="9"/>
      <c r="I233" s="9"/>
      <c r="J233" s="9"/>
      <c r="K233" s="9"/>
      <c r="L233" s="9"/>
      <c r="M233" s="9"/>
      <c r="N233" s="9"/>
      <c r="O233" s="9"/>
      <c r="P233" s="9"/>
      <c r="Q233" s="9"/>
      <c r="R233" s="9"/>
      <c r="S233" s="9"/>
      <c r="T233" s="9"/>
      <c r="U233" s="9"/>
      <c r="V233" s="9"/>
      <c r="W233" s="10"/>
      <c r="X233" s="9"/>
    </row>
    <row r="234" spans="1:24" x14ac:dyDescent="0.25">
      <c r="A234" s="9"/>
      <c r="B234" s="9"/>
      <c r="C234" s="9"/>
      <c r="D234" s="9"/>
      <c r="E234" s="9"/>
      <c r="F234" s="9"/>
      <c r="G234" s="9"/>
      <c r="H234" s="9"/>
      <c r="I234" s="9"/>
      <c r="J234" s="9"/>
      <c r="K234" s="9"/>
      <c r="L234" s="9"/>
      <c r="M234" s="9"/>
      <c r="N234" s="9"/>
      <c r="O234" s="9"/>
      <c r="P234" s="9"/>
      <c r="Q234" s="9"/>
      <c r="R234" s="9"/>
      <c r="S234" s="9"/>
      <c r="T234" s="9"/>
      <c r="U234" s="9"/>
      <c r="V234" s="9"/>
      <c r="W234" s="10"/>
      <c r="X234" s="9"/>
    </row>
    <row r="235" spans="1:24" x14ac:dyDescent="0.25">
      <c r="A235" s="9"/>
      <c r="B235" s="9"/>
      <c r="C235" s="9"/>
      <c r="D235" s="9"/>
      <c r="E235" s="9"/>
      <c r="F235" s="9"/>
      <c r="G235" s="9"/>
      <c r="H235" s="9"/>
      <c r="I235" s="9"/>
      <c r="J235" s="9"/>
      <c r="K235" s="9"/>
      <c r="L235" s="9"/>
      <c r="M235" s="9"/>
      <c r="N235" s="9"/>
      <c r="O235" s="9"/>
      <c r="P235" s="9"/>
      <c r="Q235" s="9"/>
      <c r="R235" s="9"/>
      <c r="S235" s="9"/>
      <c r="T235" s="9"/>
      <c r="U235" s="9"/>
      <c r="V235" s="9"/>
      <c r="W235" s="10"/>
      <c r="X235" s="9"/>
    </row>
    <row r="236" spans="1:24" x14ac:dyDescent="0.25">
      <c r="A236" s="9"/>
      <c r="B236" s="9"/>
      <c r="C236" s="9"/>
      <c r="D236" s="9"/>
      <c r="E236" s="9"/>
      <c r="F236" s="9"/>
      <c r="G236" s="9"/>
      <c r="H236" s="9"/>
      <c r="I236" s="9"/>
      <c r="J236" s="9"/>
      <c r="K236" s="9"/>
      <c r="L236" s="9"/>
      <c r="M236" s="9"/>
      <c r="N236" s="9"/>
      <c r="O236" s="9"/>
      <c r="P236" s="9"/>
      <c r="Q236" s="9"/>
      <c r="R236" s="9"/>
      <c r="S236" s="9"/>
      <c r="T236" s="9"/>
      <c r="U236" s="9"/>
      <c r="V236" s="9"/>
      <c r="W236" s="10"/>
      <c r="X236" s="9"/>
    </row>
    <row r="237" spans="1:24" x14ac:dyDescent="0.25">
      <c r="W237" s="11"/>
    </row>
    <row r="238" spans="1:24" x14ac:dyDescent="0.25">
      <c r="W238" s="11"/>
    </row>
    <row r="239" spans="1:24" x14ac:dyDescent="0.25">
      <c r="W239" s="11"/>
    </row>
    <row r="240" spans="1:24" x14ac:dyDescent="0.25">
      <c r="W240" s="11"/>
    </row>
    <row r="241" spans="23:23" x14ac:dyDescent="0.25">
      <c r="W241" s="11"/>
    </row>
    <row r="242" spans="23:23" x14ac:dyDescent="0.25">
      <c r="W242" s="11"/>
    </row>
    <row r="243" spans="23:23" x14ac:dyDescent="0.25">
      <c r="W243" s="11"/>
    </row>
    <row r="244" spans="23:23" x14ac:dyDescent="0.25">
      <c r="W244" s="11"/>
    </row>
    <row r="245" spans="23:23" x14ac:dyDescent="0.25">
      <c r="W245" s="11"/>
    </row>
    <row r="246" spans="23:23" x14ac:dyDescent="0.25">
      <c r="W246" s="11"/>
    </row>
    <row r="247" spans="23:23" x14ac:dyDescent="0.25">
      <c r="W247" s="11"/>
    </row>
    <row r="248" spans="23:23" x14ac:dyDescent="0.25">
      <c r="W248" s="11"/>
    </row>
    <row r="249" spans="23:23" x14ac:dyDescent="0.25">
      <c r="W249" s="11"/>
    </row>
    <row r="250" spans="23:23" x14ac:dyDescent="0.25">
      <c r="W250" s="11"/>
    </row>
    <row r="251" spans="23:23" x14ac:dyDescent="0.25">
      <c r="W251" s="11"/>
    </row>
    <row r="252" spans="23:23" x14ac:dyDescent="0.25">
      <c r="W252" s="11"/>
    </row>
    <row r="253" spans="23:23" x14ac:dyDescent="0.25">
      <c r="W253" s="11"/>
    </row>
    <row r="254" spans="23:23" x14ac:dyDescent="0.25">
      <c r="W254" s="11"/>
    </row>
    <row r="255" spans="23:23" x14ac:dyDescent="0.25">
      <c r="W255" s="11"/>
    </row>
    <row r="256" spans="23:23" x14ac:dyDescent="0.25">
      <c r="W256" s="11"/>
    </row>
    <row r="257" spans="23:23" x14ac:dyDescent="0.25">
      <c r="W257" s="11"/>
    </row>
    <row r="258" spans="23:23" x14ac:dyDescent="0.25">
      <c r="W258" s="11"/>
    </row>
    <row r="259" spans="23:23" x14ac:dyDescent="0.25">
      <c r="W259" s="11"/>
    </row>
    <row r="260" spans="23:23" x14ac:dyDescent="0.25">
      <c r="W260" s="11"/>
    </row>
    <row r="261" spans="23:23" x14ac:dyDescent="0.25">
      <c r="W261" s="11"/>
    </row>
    <row r="262" spans="23:23" x14ac:dyDescent="0.25">
      <c r="W262" s="11"/>
    </row>
    <row r="263" spans="23:23" x14ac:dyDescent="0.25">
      <c r="W263" s="11"/>
    </row>
    <row r="264" spans="23:23" x14ac:dyDescent="0.25">
      <c r="W264" s="11"/>
    </row>
    <row r="265" spans="23:23" x14ac:dyDescent="0.25">
      <c r="W265" s="11"/>
    </row>
    <row r="266" spans="23:23" x14ac:dyDescent="0.25">
      <c r="W266" s="11"/>
    </row>
    <row r="267" spans="23:23" x14ac:dyDescent="0.25">
      <c r="W267" s="11"/>
    </row>
    <row r="268" spans="23:23" x14ac:dyDescent="0.25">
      <c r="W268" s="11"/>
    </row>
    <row r="269" spans="23:23" x14ac:dyDescent="0.25">
      <c r="W269" s="11"/>
    </row>
    <row r="270" spans="23:23" x14ac:dyDescent="0.25">
      <c r="W270" s="11"/>
    </row>
    <row r="271" spans="23:23" x14ac:dyDescent="0.25">
      <c r="W271" s="11"/>
    </row>
    <row r="272" spans="23:23" x14ac:dyDescent="0.25">
      <c r="W272" s="11"/>
    </row>
    <row r="273" spans="23:23" x14ac:dyDescent="0.25">
      <c r="W273" s="11"/>
    </row>
    <row r="274" spans="23:23" x14ac:dyDescent="0.25">
      <c r="W274" s="11"/>
    </row>
    <row r="275" spans="23:23" x14ac:dyDescent="0.25">
      <c r="W275" s="11"/>
    </row>
    <row r="276" spans="23:23" x14ac:dyDescent="0.25">
      <c r="W276" s="11"/>
    </row>
    <row r="277" spans="23:23" x14ac:dyDescent="0.25">
      <c r="W277" s="11"/>
    </row>
    <row r="278" spans="23:23" x14ac:dyDescent="0.25">
      <c r="W278" s="11"/>
    </row>
    <row r="279" spans="23:23" x14ac:dyDescent="0.25">
      <c r="W279" s="11"/>
    </row>
    <row r="280" spans="23:23" x14ac:dyDescent="0.25">
      <c r="W280" s="11"/>
    </row>
    <row r="281" spans="23:23" x14ac:dyDescent="0.25">
      <c r="W281" s="11"/>
    </row>
    <row r="282" spans="23:23" x14ac:dyDescent="0.25">
      <c r="W282" s="11"/>
    </row>
    <row r="283" spans="23:23" x14ac:dyDescent="0.25">
      <c r="W283" s="11"/>
    </row>
    <row r="284" spans="23:23" x14ac:dyDescent="0.25">
      <c r="W284" s="11"/>
    </row>
    <row r="285" spans="23:23" x14ac:dyDescent="0.25">
      <c r="W285" s="11"/>
    </row>
    <row r="286" spans="23:23" x14ac:dyDescent="0.25">
      <c r="W286" s="11"/>
    </row>
    <row r="287" spans="23:23" x14ac:dyDescent="0.25">
      <c r="W287" s="11"/>
    </row>
    <row r="288" spans="23:23" x14ac:dyDescent="0.25">
      <c r="W288" s="11"/>
    </row>
    <row r="289" spans="23:23" x14ac:dyDescent="0.25">
      <c r="W289" s="11"/>
    </row>
    <row r="290" spans="23:23" x14ac:dyDescent="0.25">
      <c r="W290" s="11"/>
    </row>
    <row r="291" spans="23:23" x14ac:dyDescent="0.25">
      <c r="W291" s="11"/>
    </row>
    <row r="292" spans="23:23" x14ac:dyDescent="0.25">
      <c r="W292" s="11"/>
    </row>
    <row r="293" spans="23:23" x14ac:dyDescent="0.25">
      <c r="W293" s="11"/>
    </row>
    <row r="294" spans="23:23" x14ac:dyDescent="0.25">
      <c r="W294" s="11"/>
    </row>
    <row r="295" spans="23:23" x14ac:dyDescent="0.25">
      <c r="W295" s="11"/>
    </row>
    <row r="296" spans="23:23" x14ac:dyDescent="0.25">
      <c r="W296" s="11"/>
    </row>
    <row r="297" spans="23:23" x14ac:dyDescent="0.25">
      <c r="W297" s="11"/>
    </row>
    <row r="298" spans="23:23" x14ac:dyDescent="0.25">
      <c r="W298" s="11"/>
    </row>
    <row r="299" spans="23:23" x14ac:dyDescent="0.25">
      <c r="W299" s="11"/>
    </row>
    <row r="300" spans="23:23" x14ac:dyDescent="0.25">
      <c r="W300" s="11"/>
    </row>
    <row r="301" spans="23:23" x14ac:dyDescent="0.25">
      <c r="W301" s="11"/>
    </row>
    <row r="302" spans="23:23" x14ac:dyDescent="0.25">
      <c r="W302" s="11"/>
    </row>
    <row r="303" spans="23:23" x14ac:dyDescent="0.25">
      <c r="W303" s="11"/>
    </row>
    <row r="304" spans="23:23" x14ac:dyDescent="0.25">
      <c r="W304" s="11"/>
    </row>
    <row r="305" spans="23:23" x14ac:dyDescent="0.25">
      <c r="W305" s="11"/>
    </row>
    <row r="306" spans="23:23" x14ac:dyDescent="0.25">
      <c r="W306" s="11"/>
    </row>
    <row r="307" spans="23:23" x14ac:dyDescent="0.25">
      <c r="W307" s="11"/>
    </row>
    <row r="308" spans="23:23" x14ac:dyDescent="0.25">
      <c r="W308" s="11"/>
    </row>
    <row r="309" spans="23:23" x14ac:dyDescent="0.25">
      <c r="W309" s="11"/>
    </row>
    <row r="310" spans="23:23" x14ac:dyDescent="0.25">
      <c r="W310" s="11"/>
    </row>
    <row r="311" spans="23:23" x14ac:dyDescent="0.25">
      <c r="W311" s="11"/>
    </row>
    <row r="312" spans="23:23" x14ac:dyDescent="0.25">
      <c r="W312" s="11"/>
    </row>
    <row r="313" spans="23:23" x14ac:dyDescent="0.25">
      <c r="W313" s="11"/>
    </row>
    <row r="314" spans="23:23" x14ac:dyDescent="0.25">
      <c r="W314" s="11"/>
    </row>
    <row r="315" spans="23:23" x14ac:dyDescent="0.25">
      <c r="W315" s="11"/>
    </row>
    <row r="316" spans="23:23" x14ac:dyDescent="0.25">
      <c r="W316" s="11"/>
    </row>
    <row r="317" spans="23:23" x14ac:dyDescent="0.25">
      <c r="W317" s="11"/>
    </row>
    <row r="318" spans="23:23" x14ac:dyDescent="0.25">
      <c r="W318" s="11"/>
    </row>
    <row r="319" spans="23:23" x14ac:dyDescent="0.25">
      <c r="W319" s="11"/>
    </row>
    <row r="320" spans="23:23" x14ac:dyDescent="0.25">
      <c r="W320" s="11"/>
    </row>
    <row r="321" spans="23:23" x14ac:dyDescent="0.25">
      <c r="W321" s="11"/>
    </row>
    <row r="322" spans="23:23" x14ac:dyDescent="0.25">
      <c r="W322" s="11"/>
    </row>
    <row r="323" spans="23:23" x14ac:dyDescent="0.25">
      <c r="W323" s="11"/>
    </row>
    <row r="324" spans="23:23" x14ac:dyDescent="0.25">
      <c r="W324" s="11"/>
    </row>
    <row r="325" spans="23:23" x14ac:dyDescent="0.25">
      <c r="W325" s="11"/>
    </row>
    <row r="326" spans="23:23" x14ac:dyDescent="0.25">
      <c r="W326" s="11"/>
    </row>
    <row r="327" spans="23:23" x14ac:dyDescent="0.25">
      <c r="W327" s="11"/>
    </row>
    <row r="328" spans="23:23" x14ac:dyDescent="0.25">
      <c r="W328" s="11"/>
    </row>
    <row r="329" spans="23:23" x14ac:dyDescent="0.25">
      <c r="W329" s="11"/>
    </row>
    <row r="330" spans="23:23" x14ac:dyDescent="0.25">
      <c r="W330" s="11"/>
    </row>
    <row r="331" spans="23:23" x14ac:dyDescent="0.25">
      <c r="W331" s="11"/>
    </row>
    <row r="332" spans="23:23" x14ac:dyDescent="0.25">
      <c r="W332" s="11"/>
    </row>
    <row r="333" spans="23:23" x14ac:dyDescent="0.25">
      <c r="W333" s="11"/>
    </row>
    <row r="334" spans="23:23" x14ac:dyDescent="0.25">
      <c r="W334" s="11"/>
    </row>
    <row r="335" spans="23:23" x14ac:dyDescent="0.25">
      <c r="W335" s="11"/>
    </row>
    <row r="336" spans="23:23" x14ac:dyDescent="0.25">
      <c r="W336" s="11"/>
    </row>
    <row r="337" spans="23:23" x14ac:dyDescent="0.25">
      <c r="W337" s="11"/>
    </row>
    <row r="338" spans="23:23" x14ac:dyDescent="0.25">
      <c r="W338" s="11"/>
    </row>
    <row r="339" spans="23:23" x14ac:dyDescent="0.25">
      <c r="W339" s="11"/>
    </row>
    <row r="340" spans="23:23" x14ac:dyDescent="0.25">
      <c r="W340" s="11"/>
    </row>
    <row r="341" spans="23:23" x14ac:dyDescent="0.25">
      <c r="W341" s="11"/>
    </row>
    <row r="342" spans="23:23" x14ac:dyDescent="0.25">
      <c r="W342" s="11"/>
    </row>
    <row r="343" spans="23:23" x14ac:dyDescent="0.25">
      <c r="W343" s="11"/>
    </row>
    <row r="344" spans="23:23" x14ac:dyDescent="0.25">
      <c r="W344" s="11"/>
    </row>
    <row r="345" spans="23:23" x14ac:dyDescent="0.25">
      <c r="W345" s="11"/>
    </row>
    <row r="346" spans="23:23" x14ac:dyDescent="0.25">
      <c r="W346" s="11"/>
    </row>
    <row r="347" spans="23:23" x14ac:dyDescent="0.25">
      <c r="W347" s="11"/>
    </row>
    <row r="348" spans="23:23" x14ac:dyDescent="0.25">
      <c r="W348" s="11"/>
    </row>
    <row r="349" spans="23:23" x14ac:dyDescent="0.25">
      <c r="W349" s="11"/>
    </row>
    <row r="350" spans="23:23" x14ac:dyDescent="0.25">
      <c r="W350" s="11"/>
    </row>
    <row r="351" spans="23:23" x14ac:dyDescent="0.25">
      <c r="W351" s="11"/>
    </row>
    <row r="352" spans="23:23" x14ac:dyDescent="0.25">
      <c r="W352" s="11"/>
    </row>
    <row r="353" spans="23:23" x14ac:dyDescent="0.25">
      <c r="W353" s="11"/>
    </row>
    <row r="354" spans="23:23" x14ac:dyDescent="0.25">
      <c r="W354" s="11"/>
    </row>
    <row r="355" spans="23:23" x14ac:dyDescent="0.25">
      <c r="W355" s="11"/>
    </row>
    <row r="356" spans="23:23" x14ac:dyDescent="0.25">
      <c r="W356" s="11"/>
    </row>
    <row r="357" spans="23:23" x14ac:dyDescent="0.25">
      <c r="W357" s="11"/>
    </row>
    <row r="358" spans="23:23" x14ac:dyDescent="0.25">
      <c r="W358" s="11"/>
    </row>
    <row r="359" spans="23:23" x14ac:dyDescent="0.25">
      <c r="W359" s="11"/>
    </row>
    <row r="360" spans="23:23" x14ac:dyDescent="0.25">
      <c r="W360" s="11"/>
    </row>
    <row r="361" spans="23:23" x14ac:dyDescent="0.25">
      <c r="W361" s="11"/>
    </row>
    <row r="362" spans="23:23" x14ac:dyDescent="0.25">
      <c r="W362" s="11"/>
    </row>
    <row r="363" spans="23:23" x14ac:dyDescent="0.25">
      <c r="W363" s="11"/>
    </row>
    <row r="364" spans="23:23" x14ac:dyDescent="0.25">
      <c r="W364" s="11"/>
    </row>
    <row r="365" spans="23:23" x14ac:dyDescent="0.25">
      <c r="W365" s="11"/>
    </row>
    <row r="366" spans="23:23" x14ac:dyDescent="0.25">
      <c r="W366" s="11"/>
    </row>
    <row r="367" spans="23:23" x14ac:dyDescent="0.25">
      <c r="W367" s="11"/>
    </row>
    <row r="368" spans="23:23" x14ac:dyDescent="0.25">
      <c r="W368" s="11"/>
    </row>
    <row r="369" spans="23:23" x14ac:dyDescent="0.25">
      <c r="W369" s="11"/>
    </row>
    <row r="370" spans="23:23" x14ac:dyDescent="0.25">
      <c r="W370" s="11"/>
    </row>
    <row r="371" spans="23:23" x14ac:dyDescent="0.25">
      <c r="W371" s="11"/>
    </row>
    <row r="372" spans="23:23" x14ac:dyDescent="0.25">
      <c r="W372" s="11"/>
    </row>
    <row r="373" spans="23:23" x14ac:dyDescent="0.25">
      <c r="W373" s="11"/>
    </row>
    <row r="374" spans="23:23" x14ac:dyDescent="0.25">
      <c r="W374" s="11"/>
    </row>
    <row r="375" spans="23:23" x14ac:dyDescent="0.25">
      <c r="W375" s="11"/>
    </row>
    <row r="376" spans="23:23" x14ac:dyDescent="0.25">
      <c r="W376" s="11"/>
    </row>
    <row r="377" spans="23:23" x14ac:dyDescent="0.25">
      <c r="W377" s="11"/>
    </row>
    <row r="378" spans="23:23" x14ac:dyDescent="0.25">
      <c r="W378" s="11"/>
    </row>
    <row r="379" spans="23:23" x14ac:dyDescent="0.25">
      <c r="W379" s="11"/>
    </row>
    <row r="380" spans="23:23" x14ac:dyDescent="0.25">
      <c r="W380" s="11"/>
    </row>
    <row r="381" spans="23:23" x14ac:dyDescent="0.25">
      <c r="W381" s="11"/>
    </row>
    <row r="382" spans="23:23" x14ac:dyDescent="0.25">
      <c r="W382" s="11"/>
    </row>
    <row r="383" spans="23:23" x14ac:dyDescent="0.25">
      <c r="W383" s="11"/>
    </row>
    <row r="384" spans="23:23" x14ac:dyDescent="0.25">
      <c r="W384" s="11"/>
    </row>
    <row r="385" spans="23:23" x14ac:dyDescent="0.25">
      <c r="W385" s="11"/>
    </row>
    <row r="386" spans="23:23" x14ac:dyDescent="0.25">
      <c r="W386" s="11"/>
    </row>
    <row r="387" spans="23:23" x14ac:dyDescent="0.25">
      <c r="W387" s="11"/>
    </row>
    <row r="388" spans="23:23" x14ac:dyDescent="0.25">
      <c r="W388" s="11"/>
    </row>
    <row r="389" spans="23:23" x14ac:dyDescent="0.25">
      <c r="W389" s="11"/>
    </row>
    <row r="390" spans="23:23" x14ac:dyDescent="0.25">
      <c r="W390" s="11"/>
    </row>
    <row r="391" spans="23:23" x14ac:dyDescent="0.25">
      <c r="W391" s="11"/>
    </row>
    <row r="392" spans="23:23" x14ac:dyDescent="0.25">
      <c r="W392" s="11"/>
    </row>
    <row r="393" spans="23:23" x14ac:dyDescent="0.25">
      <c r="W393" s="11"/>
    </row>
    <row r="394" spans="23:23" x14ac:dyDescent="0.25">
      <c r="W394" s="11"/>
    </row>
    <row r="395" spans="23:23" x14ac:dyDescent="0.25">
      <c r="W395" s="11"/>
    </row>
    <row r="396" spans="23:23" x14ac:dyDescent="0.25">
      <c r="W396" s="11"/>
    </row>
    <row r="397" spans="23:23" x14ac:dyDescent="0.25">
      <c r="W397" s="11"/>
    </row>
    <row r="398" spans="23:23" x14ac:dyDescent="0.25">
      <c r="W398" s="11"/>
    </row>
    <row r="399" spans="23:23" x14ac:dyDescent="0.25">
      <c r="W399" s="11"/>
    </row>
    <row r="400" spans="23:23" x14ac:dyDescent="0.25">
      <c r="W400" s="11"/>
    </row>
    <row r="401" spans="23:23" x14ac:dyDescent="0.25">
      <c r="W401" s="11"/>
    </row>
    <row r="402" spans="23:23" x14ac:dyDescent="0.25">
      <c r="W402" s="11"/>
    </row>
    <row r="403" spans="23:23" x14ac:dyDescent="0.25">
      <c r="W403" s="11"/>
    </row>
    <row r="404" spans="23:23" x14ac:dyDescent="0.25">
      <c r="W404" s="11"/>
    </row>
    <row r="405" spans="23:23" x14ac:dyDescent="0.25">
      <c r="W405" s="11"/>
    </row>
    <row r="406" spans="23:23" x14ac:dyDescent="0.25">
      <c r="W406" s="11"/>
    </row>
    <row r="407" spans="23:23" x14ac:dyDescent="0.25">
      <c r="W407" s="11"/>
    </row>
    <row r="408" spans="23:23" x14ac:dyDescent="0.25">
      <c r="W408" s="11"/>
    </row>
    <row r="409" spans="23:23" x14ac:dyDescent="0.25">
      <c r="W409" s="11"/>
    </row>
    <row r="410" spans="23:23" x14ac:dyDescent="0.25">
      <c r="W410" s="11"/>
    </row>
    <row r="411" spans="23:23" x14ac:dyDescent="0.25">
      <c r="W411" s="11"/>
    </row>
    <row r="412" spans="23:23" x14ac:dyDescent="0.25">
      <c r="W412" s="11"/>
    </row>
    <row r="413" spans="23:23" x14ac:dyDescent="0.25">
      <c r="W413" s="11"/>
    </row>
    <row r="414" spans="23:23" x14ac:dyDescent="0.25">
      <c r="W414" s="11"/>
    </row>
    <row r="415" spans="23:23" x14ac:dyDescent="0.25">
      <c r="W415" s="11"/>
    </row>
    <row r="416" spans="23:23" x14ac:dyDescent="0.25">
      <c r="W416" s="11"/>
    </row>
    <row r="417" spans="23:23" x14ac:dyDescent="0.25">
      <c r="W417" s="11"/>
    </row>
    <row r="418" spans="23:23" x14ac:dyDescent="0.25">
      <c r="W418" s="11"/>
    </row>
    <row r="419" spans="23:23" x14ac:dyDescent="0.25">
      <c r="W419" s="11"/>
    </row>
    <row r="420" spans="23:23" x14ac:dyDescent="0.25">
      <c r="W420" s="11"/>
    </row>
    <row r="421" spans="23:23" x14ac:dyDescent="0.25">
      <c r="W421" s="11"/>
    </row>
    <row r="422" spans="23:23" x14ac:dyDescent="0.25">
      <c r="W422" s="11"/>
    </row>
    <row r="423" spans="23:23" x14ac:dyDescent="0.25">
      <c r="W423" s="11"/>
    </row>
    <row r="424" spans="23:23" x14ac:dyDescent="0.25">
      <c r="W424" s="11"/>
    </row>
    <row r="425" spans="23:23" x14ac:dyDescent="0.25">
      <c r="W425" s="11"/>
    </row>
    <row r="426" spans="23:23" x14ac:dyDescent="0.25">
      <c r="W426" s="11"/>
    </row>
    <row r="427" spans="23:23" x14ac:dyDescent="0.25">
      <c r="W427" s="11"/>
    </row>
    <row r="428" spans="23:23" x14ac:dyDescent="0.25">
      <c r="W428" s="11"/>
    </row>
    <row r="429" spans="23:23" x14ac:dyDescent="0.25">
      <c r="W429" s="11"/>
    </row>
    <row r="430" spans="23:23" x14ac:dyDescent="0.25">
      <c r="W430" s="11"/>
    </row>
    <row r="431" spans="23:23" x14ac:dyDescent="0.25">
      <c r="W431" s="11"/>
    </row>
    <row r="432" spans="23:23" x14ac:dyDescent="0.25">
      <c r="W432" s="11"/>
    </row>
    <row r="433" spans="23:23" x14ac:dyDescent="0.25">
      <c r="W433" s="11"/>
    </row>
    <row r="434" spans="23:23" x14ac:dyDescent="0.25">
      <c r="W434" s="11"/>
    </row>
    <row r="435" spans="23:23" x14ac:dyDescent="0.25">
      <c r="W435" s="11"/>
    </row>
    <row r="436" spans="23:23" x14ac:dyDescent="0.25">
      <c r="W436" s="11"/>
    </row>
    <row r="437" spans="23:23" x14ac:dyDescent="0.25">
      <c r="W437" s="11"/>
    </row>
    <row r="438" spans="23:23" x14ac:dyDescent="0.25">
      <c r="W438" s="11"/>
    </row>
    <row r="439" spans="23:23" x14ac:dyDescent="0.25">
      <c r="W439" s="11"/>
    </row>
    <row r="440" spans="23:23" x14ac:dyDescent="0.25">
      <c r="W440" s="11"/>
    </row>
    <row r="441" spans="23:23" x14ac:dyDescent="0.25">
      <c r="W441" s="11"/>
    </row>
    <row r="442" spans="23:23" x14ac:dyDescent="0.25">
      <c r="W442" s="11"/>
    </row>
    <row r="443" spans="23:23" x14ac:dyDescent="0.25">
      <c r="W443" s="11"/>
    </row>
    <row r="444" spans="23:23" x14ac:dyDescent="0.25">
      <c r="W444" s="11"/>
    </row>
    <row r="445" spans="23:23" x14ac:dyDescent="0.25">
      <c r="W445" s="11"/>
    </row>
    <row r="446" spans="23:23" x14ac:dyDescent="0.25">
      <c r="W446" s="11"/>
    </row>
    <row r="447" spans="23:23" x14ac:dyDescent="0.25">
      <c r="W447" s="11"/>
    </row>
    <row r="448" spans="23:23" x14ac:dyDescent="0.25">
      <c r="W448" s="11"/>
    </row>
    <row r="449" spans="23:23" x14ac:dyDescent="0.25">
      <c r="W449" s="11"/>
    </row>
    <row r="450" spans="23:23" x14ac:dyDescent="0.25">
      <c r="W450" s="11"/>
    </row>
    <row r="451" spans="23:23" x14ac:dyDescent="0.25">
      <c r="W451" s="11"/>
    </row>
    <row r="452" spans="23:23" x14ac:dyDescent="0.25">
      <c r="W452" s="11"/>
    </row>
    <row r="453" spans="23:23" x14ac:dyDescent="0.25">
      <c r="W453" s="11"/>
    </row>
    <row r="454" spans="23:23" x14ac:dyDescent="0.25">
      <c r="W454" s="11"/>
    </row>
    <row r="455" spans="23:23" x14ac:dyDescent="0.25">
      <c r="W455" s="11"/>
    </row>
    <row r="456" spans="23:23" x14ac:dyDescent="0.25">
      <c r="W456" s="11"/>
    </row>
    <row r="457" spans="23:23" x14ac:dyDescent="0.25">
      <c r="W457"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9"/>
  <sheetViews>
    <sheetView workbookViewId="0">
      <selection activeCell="B1" sqref="B1:C1"/>
    </sheetView>
  </sheetViews>
  <sheetFormatPr defaultColWidth="8.875" defaultRowHeight="15.75" x14ac:dyDescent="0.25"/>
  <sheetData>
    <row r="1" spans="1:3" x14ac:dyDescent="0.25">
      <c r="A1" t="s">
        <v>446</v>
      </c>
      <c r="B1" t="s">
        <v>3</v>
      </c>
      <c r="C1" t="s">
        <v>447</v>
      </c>
    </row>
    <row r="2" spans="1:3" x14ac:dyDescent="0.25">
      <c r="A2" t="s">
        <v>37</v>
      </c>
      <c r="B2" t="s">
        <v>27</v>
      </c>
      <c r="C2" t="s">
        <v>448</v>
      </c>
    </row>
    <row r="3" spans="1:3" x14ac:dyDescent="0.25">
      <c r="A3" t="s">
        <v>44</v>
      </c>
      <c r="B3" t="s">
        <v>27</v>
      </c>
      <c r="C3" t="s">
        <v>449</v>
      </c>
    </row>
    <row r="4" spans="1:3" x14ac:dyDescent="0.25">
      <c r="A4" t="s">
        <v>48</v>
      </c>
      <c r="B4" t="s">
        <v>27</v>
      </c>
      <c r="C4" t="s">
        <v>450</v>
      </c>
    </row>
    <row r="5" spans="1:3" x14ac:dyDescent="0.25">
      <c r="A5" t="s">
        <v>55</v>
      </c>
      <c r="B5" t="s">
        <v>27</v>
      </c>
      <c r="C5" t="s">
        <v>448</v>
      </c>
    </row>
    <row r="6" spans="1:3" x14ac:dyDescent="0.25">
      <c r="A6" t="s">
        <v>59</v>
      </c>
      <c r="B6" t="s">
        <v>27</v>
      </c>
      <c r="C6" t="s">
        <v>448</v>
      </c>
    </row>
    <row r="7" spans="1:3" x14ac:dyDescent="0.25">
      <c r="A7" t="s">
        <v>451</v>
      </c>
      <c r="B7" t="s">
        <v>27</v>
      </c>
      <c r="C7" t="s">
        <v>448</v>
      </c>
    </row>
    <row r="8" spans="1:3" x14ac:dyDescent="0.25">
      <c r="A8" t="s">
        <v>72</v>
      </c>
      <c r="B8" t="s">
        <v>27</v>
      </c>
      <c r="C8" t="s">
        <v>450</v>
      </c>
    </row>
    <row r="9" spans="1:3" x14ac:dyDescent="0.25">
      <c r="A9" t="s">
        <v>75</v>
      </c>
      <c r="B9" t="s">
        <v>27</v>
      </c>
      <c r="C9" t="s">
        <v>450</v>
      </c>
    </row>
    <row r="10" spans="1:3" x14ac:dyDescent="0.25">
      <c r="A10" t="s">
        <v>452</v>
      </c>
      <c r="B10" t="s">
        <v>27</v>
      </c>
      <c r="C10" t="s">
        <v>450</v>
      </c>
    </row>
    <row r="11" spans="1:3" x14ac:dyDescent="0.25">
      <c r="A11" t="s">
        <v>453</v>
      </c>
      <c r="B11" t="s">
        <v>27</v>
      </c>
      <c r="C11" t="s">
        <v>450</v>
      </c>
    </row>
    <row r="12" spans="1:3" x14ac:dyDescent="0.25">
      <c r="A12" t="s">
        <v>81</v>
      </c>
      <c r="B12" t="s">
        <v>27</v>
      </c>
      <c r="C12" t="s">
        <v>450</v>
      </c>
    </row>
    <row r="13" spans="1:3" x14ac:dyDescent="0.25">
      <c r="A13" t="s">
        <v>90</v>
      </c>
      <c r="B13" t="s">
        <v>27</v>
      </c>
      <c r="C13" t="s">
        <v>450</v>
      </c>
    </row>
    <row r="14" spans="1:3" x14ac:dyDescent="0.25">
      <c r="A14" t="s">
        <v>94</v>
      </c>
      <c r="B14" t="s">
        <v>27</v>
      </c>
      <c r="C14" t="s">
        <v>448</v>
      </c>
    </row>
    <row r="15" spans="1:3" x14ac:dyDescent="0.25">
      <c r="A15" t="s">
        <v>102</v>
      </c>
      <c r="B15" t="s">
        <v>27</v>
      </c>
      <c r="C15" t="s">
        <v>448</v>
      </c>
    </row>
    <row r="16" spans="1:3" x14ac:dyDescent="0.25">
      <c r="A16" t="s">
        <v>106</v>
      </c>
      <c r="B16" t="s">
        <v>27</v>
      </c>
      <c r="C16" t="s">
        <v>450</v>
      </c>
    </row>
    <row r="17" spans="1:3" x14ac:dyDescent="0.25">
      <c r="A17" t="s">
        <v>112</v>
      </c>
      <c r="B17" t="s">
        <v>27</v>
      </c>
      <c r="C17" t="s">
        <v>450</v>
      </c>
    </row>
    <row r="18" spans="1:3" x14ac:dyDescent="0.25">
      <c r="A18" t="s">
        <v>117</v>
      </c>
      <c r="B18" t="s">
        <v>27</v>
      </c>
      <c r="C18" t="s">
        <v>448</v>
      </c>
    </row>
    <row r="19" spans="1:3" x14ac:dyDescent="0.25">
      <c r="A19" t="s">
        <v>126</v>
      </c>
      <c r="B19" t="s">
        <v>27</v>
      </c>
      <c r="C19" t="s">
        <v>448</v>
      </c>
    </row>
    <row r="20" spans="1:3" x14ac:dyDescent="0.25">
      <c r="A20" t="s">
        <v>130</v>
      </c>
      <c r="B20" t="s">
        <v>27</v>
      </c>
      <c r="C20" t="s">
        <v>449</v>
      </c>
    </row>
    <row r="21" spans="1:3" x14ac:dyDescent="0.25">
      <c r="A21" t="s">
        <v>134</v>
      </c>
      <c r="B21" t="s">
        <v>27</v>
      </c>
      <c r="C21" t="s">
        <v>450</v>
      </c>
    </row>
    <row r="22" spans="1:3" x14ac:dyDescent="0.25">
      <c r="A22" t="s">
        <v>137</v>
      </c>
      <c r="B22" t="s">
        <v>27</v>
      </c>
      <c r="C22" t="s">
        <v>450</v>
      </c>
    </row>
    <row r="23" spans="1:3" x14ac:dyDescent="0.25">
      <c r="A23" t="s">
        <v>139</v>
      </c>
      <c r="B23" t="s">
        <v>27</v>
      </c>
      <c r="C23" t="s">
        <v>450</v>
      </c>
    </row>
    <row r="24" spans="1:3" x14ac:dyDescent="0.25">
      <c r="A24" t="s">
        <v>143</v>
      </c>
      <c r="B24" t="s">
        <v>27</v>
      </c>
      <c r="C24" t="s">
        <v>450</v>
      </c>
    </row>
    <row r="25" spans="1:3" x14ac:dyDescent="0.25">
      <c r="A25" t="s">
        <v>145</v>
      </c>
      <c r="B25" t="s">
        <v>27</v>
      </c>
      <c r="C25" t="s">
        <v>450</v>
      </c>
    </row>
    <row r="26" spans="1:3" x14ac:dyDescent="0.25">
      <c r="A26" t="s">
        <v>147</v>
      </c>
      <c r="B26" t="s">
        <v>27</v>
      </c>
      <c r="C26" t="s">
        <v>450</v>
      </c>
    </row>
    <row r="27" spans="1:3" x14ac:dyDescent="0.25">
      <c r="A27" t="s">
        <v>149</v>
      </c>
      <c r="B27" t="s">
        <v>27</v>
      </c>
      <c r="C27" t="s">
        <v>450</v>
      </c>
    </row>
    <row r="28" spans="1:3" x14ac:dyDescent="0.25">
      <c r="A28" t="s">
        <v>152</v>
      </c>
      <c r="B28" t="s">
        <v>27</v>
      </c>
      <c r="C28" t="s">
        <v>450</v>
      </c>
    </row>
    <row r="29" spans="1:3" x14ac:dyDescent="0.25">
      <c r="A29" t="s">
        <v>157</v>
      </c>
      <c r="B29" t="s">
        <v>27</v>
      </c>
      <c r="C29" t="s">
        <v>450</v>
      </c>
    </row>
    <row r="30" spans="1:3" x14ac:dyDescent="0.25">
      <c r="A30" t="s">
        <v>162</v>
      </c>
      <c r="B30" t="s">
        <v>27</v>
      </c>
      <c r="C30" t="s">
        <v>450</v>
      </c>
    </row>
    <row r="31" spans="1:3" x14ac:dyDescent="0.25">
      <c r="A31" t="s">
        <v>454</v>
      </c>
      <c r="B31" t="s">
        <v>27</v>
      </c>
      <c r="C31" t="s">
        <v>455</v>
      </c>
    </row>
    <row r="32" spans="1:3" x14ac:dyDescent="0.25">
      <c r="A32" t="s">
        <v>167</v>
      </c>
      <c r="B32" t="s">
        <v>27</v>
      </c>
      <c r="C32" t="s">
        <v>449</v>
      </c>
    </row>
    <row r="33" spans="1:3" x14ac:dyDescent="0.25">
      <c r="A33" t="s">
        <v>172</v>
      </c>
      <c r="B33" t="s">
        <v>27</v>
      </c>
      <c r="C33" t="s">
        <v>449</v>
      </c>
    </row>
    <row r="34" spans="1:3" x14ac:dyDescent="0.25">
      <c r="A34" t="s">
        <v>176</v>
      </c>
      <c r="B34" t="s">
        <v>27</v>
      </c>
      <c r="C34" t="s">
        <v>449</v>
      </c>
    </row>
    <row r="35" spans="1:3" x14ac:dyDescent="0.25">
      <c r="A35" t="s">
        <v>180</v>
      </c>
      <c r="B35" t="s">
        <v>27</v>
      </c>
      <c r="C35" t="s">
        <v>450</v>
      </c>
    </row>
    <row r="36" spans="1:3" x14ac:dyDescent="0.25">
      <c r="A36" t="s">
        <v>183</v>
      </c>
      <c r="B36" t="s">
        <v>27</v>
      </c>
      <c r="C36" t="s">
        <v>450</v>
      </c>
    </row>
    <row r="37" spans="1:3" x14ac:dyDescent="0.25">
      <c r="A37" t="s">
        <v>456</v>
      </c>
      <c r="B37" t="s">
        <v>27</v>
      </c>
      <c r="C37" t="s">
        <v>448</v>
      </c>
    </row>
    <row r="38" spans="1:3" x14ac:dyDescent="0.25">
      <c r="A38" t="s">
        <v>189</v>
      </c>
      <c r="B38" t="s">
        <v>27</v>
      </c>
      <c r="C38" t="s">
        <v>448</v>
      </c>
    </row>
    <row r="39" spans="1:3" x14ac:dyDescent="0.25">
      <c r="A39" t="s">
        <v>194</v>
      </c>
      <c r="B39" t="s">
        <v>27</v>
      </c>
      <c r="C39" t="s">
        <v>448</v>
      </c>
    </row>
    <row r="40" spans="1:3" x14ac:dyDescent="0.25">
      <c r="A40" t="s">
        <v>457</v>
      </c>
      <c r="B40" t="s">
        <v>27</v>
      </c>
      <c r="C40" t="s">
        <v>448</v>
      </c>
    </row>
    <row r="41" spans="1:3" x14ac:dyDescent="0.25">
      <c r="A41" t="s">
        <v>458</v>
      </c>
      <c r="B41" t="s">
        <v>27</v>
      </c>
      <c r="C41" t="s">
        <v>448</v>
      </c>
    </row>
    <row r="42" spans="1:3" x14ac:dyDescent="0.25">
      <c r="A42" t="s">
        <v>459</v>
      </c>
      <c r="B42" t="s">
        <v>27</v>
      </c>
      <c r="C42" t="s">
        <v>448</v>
      </c>
    </row>
    <row r="43" spans="1:3" x14ac:dyDescent="0.25">
      <c r="A43" t="s">
        <v>210</v>
      </c>
      <c r="B43" t="s">
        <v>27</v>
      </c>
      <c r="C43" t="s">
        <v>448</v>
      </c>
    </row>
    <row r="44" spans="1:3" x14ac:dyDescent="0.25">
      <c r="A44" t="s">
        <v>460</v>
      </c>
      <c r="B44" t="s">
        <v>27</v>
      </c>
      <c r="C44" t="s">
        <v>448</v>
      </c>
    </row>
    <row r="45" spans="1:3" x14ac:dyDescent="0.25">
      <c r="A45" t="s">
        <v>235</v>
      </c>
      <c r="B45" t="s">
        <v>27</v>
      </c>
      <c r="C45" t="s">
        <v>448</v>
      </c>
    </row>
    <row r="46" spans="1:3" x14ac:dyDescent="0.25">
      <c r="A46" t="s">
        <v>238</v>
      </c>
      <c r="B46" t="s">
        <v>239</v>
      </c>
      <c r="C46" t="s">
        <v>450</v>
      </c>
    </row>
    <row r="47" spans="1:3" x14ac:dyDescent="0.25">
      <c r="A47" t="s">
        <v>245</v>
      </c>
      <c r="B47" t="s">
        <v>239</v>
      </c>
      <c r="C47" t="s">
        <v>450</v>
      </c>
    </row>
    <row r="48" spans="1:3" x14ac:dyDescent="0.25">
      <c r="A48" t="s">
        <v>250</v>
      </c>
      <c r="B48" t="s">
        <v>239</v>
      </c>
      <c r="C48" t="s">
        <v>450</v>
      </c>
    </row>
    <row r="49" spans="1:3" x14ac:dyDescent="0.25">
      <c r="A49" t="s">
        <v>253</v>
      </c>
      <c r="B49" t="s">
        <v>239</v>
      </c>
      <c r="C49" t="s">
        <v>450</v>
      </c>
    </row>
    <row r="50" spans="1:3" x14ac:dyDescent="0.25">
      <c r="A50" t="s">
        <v>257</v>
      </c>
      <c r="B50" t="s">
        <v>239</v>
      </c>
      <c r="C50" t="s">
        <v>450</v>
      </c>
    </row>
    <row r="51" spans="1:3" x14ac:dyDescent="0.25">
      <c r="A51" t="s">
        <v>260</v>
      </c>
      <c r="B51" t="s">
        <v>239</v>
      </c>
      <c r="C51" t="s">
        <v>450</v>
      </c>
    </row>
    <row r="52" spans="1:3" x14ac:dyDescent="0.25">
      <c r="A52" t="s">
        <v>266</v>
      </c>
      <c r="B52" t="s">
        <v>239</v>
      </c>
      <c r="C52" t="s">
        <v>450</v>
      </c>
    </row>
    <row r="53" spans="1:3" x14ac:dyDescent="0.25">
      <c r="A53" t="s">
        <v>271</v>
      </c>
      <c r="B53" t="s">
        <v>239</v>
      </c>
      <c r="C53" t="s">
        <v>450</v>
      </c>
    </row>
    <row r="54" spans="1:3" x14ac:dyDescent="0.25">
      <c r="A54" t="s">
        <v>275</v>
      </c>
      <c r="B54" t="s">
        <v>239</v>
      </c>
      <c r="C54" t="s">
        <v>450</v>
      </c>
    </row>
    <row r="55" spans="1:3" x14ac:dyDescent="0.25">
      <c r="A55" t="s">
        <v>280</v>
      </c>
      <c r="B55" t="s">
        <v>239</v>
      </c>
      <c r="C55" t="s">
        <v>450</v>
      </c>
    </row>
    <row r="56" spans="1:3" x14ac:dyDescent="0.25">
      <c r="A56" t="s">
        <v>283</v>
      </c>
      <c r="B56" t="s">
        <v>239</v>
      </c>
      <c r="C56" t="s">
        <v>450</v>
      </c>
    </row>
    <row r="57" spans="1:3" x14ac:dyDescent="0.25">
      <c r="A57" t="s">
        <v>288</v>
      </c>
      <c r="B57" t="s">
        <v>239</v>
      </c>
      <c r="C57" t="s">
        <v>450</v>
      </c>
    </row>
    <row r="58" spans="1:3" x14ac:dyDescent="0.25">
      <c r="A58" t="s">
        <v>292</v>
      </c>
      <c r="B58" t="s">
        <v>239</v>
      </c>
      <c r="C58" t="s">
        <v>450</v>
      </c>
    </row>
    <row r="59" spans="1:3" x14ac:dyDescent="0.25">
      <c r="A59" t="s">
        <v>295</v>
      </c>
      <c r="B59" t="s">
        <v>239</v>
      </c>
      <c r="C59" t="s">
        <v>450</v>
      </c>
    </row>
    <row r="60" spans="1:3" x14ac:dyDescent="0.25">
      <c r="A60" t="s">
        <v>301</v>
      </c>
      <c r="B60" t="s">
        <v>239</v>
      </c>
      <c r="C60" t="s">
        <v>450</v>
      </c>
    </row>
    <row r="61" spans="1:3" x14ac:dyDescent="0.25">
      <c r="A61" t="s">
        <v>306</v>
      </c>
      <c r="B61" t="s">
        <v>239</v>
      </c>
      <c r="C61" t="s">
        <v>450</v>
      </c>
    </row>
    <row r="62" spans="1:3" x14ac:dyDescent="0.25">
      <c r="A62" t="s">
        <v>309</v>
      </c>
      <c r="B62" t="s">
        <v>239</v>
      </c>
      <c r="C62" t="s">
        <v>450</v>
      </c>
    </row>
    <row r="63" spans="1:3" x14ac:dyDescent="0.25">
      <c r="A63" t="s">
        <v>312</v>
      </c>
      <c r="B63" t="s">
        <v>239</v>
      </c>
      <c r="C63" t="s">
        <v>450</v>
      </c>
    </row>
    <row r="64" spans="1:3" x14ac:dyDescent="0.25">
      <c r="A64" t="s">
        <v>315</v>
      </c>
      <c r="B64" t="s">
        <v>239</v>
      </c>
      <c r="C64" t="s">
        <v>450</v>
      </c>
    </row>
    <row r="65" spans="1:3" x14ac:dyDescent="0.25">
      <c r="A65" t="s">
        <v>318</v>
      </c>
      <c r="B65" t="s">
        <v>239</v>
      </c>
      <c r="C65" t="s">
        <v>450</v>
      </c>
    </row>
    <row r="66" spans="1:3" x14ac:dyDescent="0.25">
      <c r="A66" t="s">
        <v>321</v>
      </c>
      <c r="B66" t="s">
        <v>239</v>
      </c>
      <c r="C66" t="s">
        <v>450</v>
      </c>
    </row>
    <row r="67" spans="1:3" x14ac:dyDescent="0.25">
      <c r="A67" t="s">
        <v>324</v>
      </c>
      <c r="B67" t="s">
        <v>239</v>
      </c>
      <c r="C67" t="s">
        <v>450</v>
      </c>
    </row>
    <row r="68" spans="1:3" x14ac:dyDescent="0.25">
      <c r="A68" t="s">
        <v>328</v>
      </c>
      <c r="B68" t="s">
        <v>239</v>
      </c>
      <c r="C68" t="s">
        <v>450</v>
      </c>
    </row>
    <row r="69" spans="1:3" x14ac:dyDescent="0.25">
      <c r="A69" t="s">
        <v>334</v>
      </c>
      <c r="B69" t="s">
        <v>239</v>
      </c>
      <c r="C69" t="s">
        <v>450</v>
      </c>
    </row>
  </sheetData>
  <pageMargins left="0.7" right="0.7" top="0.75" bottom="0.75" header="0.3" footer="0.3"/>
  <ignoredErrors>
    <ignoredError sqref="A1:C6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6"/>
  <sheetViews>
    <sheetView workbookViewId="0"/>
  </sheetViews>
  <sheetFormatPr defaultColWidth="8.875" defaultRowHeight="15.75" x14ac:dyDescent="0.25"/>
  <sheetData>
    <row r="1" spans="1:19" x14ac:dyDescent="0.25">
      <c r="A1" t="s">
        <v>446</v>
      </c>
      <c r="B1" t="s">
        <v>3</v>
      </c>
      <c r="C1" t="s">
        <v>2</v>
      </c>
      <c r="D1" t="s">
        <v>461</v>
      </c>
      <c r="E1" t="s">
        <v>462</v>
      </c>
      <c r="F1" t="s">
        <v>463</v>
      </c>
      <c r="G1" t="s">
        <v>10</v>
      </c>
      <c r="H1" t="s">
        <v>11</v>
      </c>
      <c r="I1" t="s">
        <v>12</v>
      </c>
      <c r="J1" t="s">
        <v>14</v>
      </c>
      <c r="K1" t="s">
        <v>15</v>
      </c>
      <c r="L1" t="s">
        <v>16</v>
      </c>
      <c r="M1" t="s">
        <v>17</v>
      </c>
      <c r="N1" t="s">
        <v>18</v>
      </c>
      <c r="O1" t="s">
        <v>464</v>
      </c>
      <c r="P1" t="s">
        <v>20</v>
      </c>
      <c r="Q1" t="s">
        <v>21</v>
      </c>
      <c r="R1" t="s">
        <v>465</v>
      </c>
      <c r="S1" t="s">
        <v>466</v>
      </c>
    </row>
    <row r="2" spans="1:19" x14ac:dyDescent="0.25">
      <c r="A2" t="s">
        <v>467</v>
      </c>
      <c r="B2" t="s">
        <v>468</v>
      </c>
      <c r="C2" t="s">
        <v>469</v>
      </c>
      <c r="D2" t="s">
        <v>53</v>
      </c>
      <c r="E2" t="s">
        <v>470</v>
      </c>
      <c r="F2" t="s">
        <v>471</v>
      </c>
      <c r="G2" t="s">
        <v>41</v>
      </c>
      <c r="H2" t="s">
        <v>42</v>
      </c>
      <c r="I2" t="s">
        <v>41</v>
      </c>
      <c r="J2" t="s">
        <v>472</v>
      </c>
      <c r="K2" t="s">
        <v>473</v>
      </c>
      <c r="L2" t="s">
        <v>473</v>
      </c>
      <c r="M2" t="s">
        <v>472</v>
      </c>
      <c r="N2" t="s">
        <v>472</v>
      </c>
      <c r="O2" t="s">
        <v>53</v>
      </c>
      <c r="P2" t="s">
        <v>53</v>
      </c>
      <c r="Q2" t="s">
        <v>53</v>
      </c>
      <c r="R2" t="s">
        <v>53</v>
      </c>
      <c r="S2" t="s">
        <v>474</v>
      </c>
    </row>
    <row r="3" spans="1:19" x14ac:dyDescent="0.25">
      <c r="A3" t="s">
        <v>475</v>
      </c>
      <c r="B3" t="s">
        <v>468</v>
      </c>
      <c r="C3" t="s">
        <v>476</v>
      </c>
      <c r="D3" t="s">
        <v>53</v>
      </c>
      <c r="E3" t="s">
        <v>470</v>
      </c>
      <c r="F3" t="s">
        <v>477</v>
      </c>
      <c r="G3" t="s">
        <v>41</v>
      </c>
      <c r="H3" t="s">
        <v>42</v>
      </c>
      <c r="I3" t="s">
        <v>41</v>
      </c>
      <c r="J3" t="s">
        <v>472</v>
      </c>
      <c r="K3" t="s">
        <v>473</v>
      </c>
      <c r="L3" t="s">
        <v>473</v>
      </c>
      <c r="M3" t="s">
        <v>473</v>
      </c>
      <c r="N3" t="s">
        <v>473</v>
      </c>
      <c r="O3" t="s">
        <v>53</v>
      </c>
      <c r="P3" t="s">
        <v>53</v>
      </c>
      <c r="Q3" t="s">
        <v>53</v>
      </c>
      <c r="R3" t="s">
        <v>53</v>
      </c>
      <c r="S3" t="s">
        <v>478</v>
      </c>
    </row>
    <row r="4" spans="1:19" x14ac:dyDescent="0.25">
      <c r="A4" t="s">
        <v>479</v>
      </c>
      <c r="B4" t="s">
        <v>468</v>
      </c>
      <c r="C4" t="s">
        <v>480</v>
      </c>
      <c r="D4" t="s">
        <v>53</v>
      </c>
      <c r="E4" t="s">
        <v>470</v>
      </c>
      <c r="F4" t="s">
        <v>24</v>
      </c>
      <c r="G4" t="s">
        <v>52</v>
      </c>
      <c r="H4" t="s">
        <v>24</v>
      </c>
      <c r="I4" t="s">
        <v>53</v>
      </c>
      <c r="J4" t="s">
        <v>473</v>
      </c>
      <c r="K4" t="s">
        <v>473</v>
      </c>
      <c r="L4" t="s">
        <v>473</v>
      </c>
      <c r="M4" t="s">
        <v>473</v>
      </c>
      <c r="N4" t="s">
        <v>473</v>
      </c>
      <c r="O4" t="s">
        <v>53</v>
      </c>
      <c r="P4" t="s">
        <v>53</v>
      </c>
      <c r="Q4" t="s">
        <v>53</v>
      </c>
      <c r="R4" t="s">
        <v>53</v>
      </c>
      <c r="S4" t="s">
        <v>481</v>
      </c>
    </row>
    <row r="5" spans="1:19" x14ac:dyDescent="0.25">
      <c r="A5" t="s">
        <v>482</v>
      </c>
      <c r="B5" t="s">
        <v>468</v>
      </c>
      <c r="C5" t="s">
        <v>469</v>
      </c>
      <c r="D5" t="s">
        <v>53</v>
      </c>
      <c r="E5" t="s">
        <v>470</v>
      </c>
      <c r="F5" t="s">
        <v>471</v>
      </c>
      <c r="G5" t="s">
        <v>53</v>
      </c>
      <c r="H5" t="s">
        <v>57</v>
      </c>
      <c r="I5" t="s">
        <v>53</v>
      </c>
      <c r="J5" t="s">
        <v>473</v>
      </c>
      <c r="K5" t="s">
        <v>473</v>
      </c>
      <c r="L5" t="s">
        <v>473</v>
      </c>
      <c r="M5" t="s">
        <v>473</v>
      </c>
      <c r="N5" t="s">
        <v>473</v>
      </c>
      <c r="O5" t="s">
        <v>53</v>
      </c>
      <c r="P5" t="s">
        <v>53</v>
      </c>
      <c r="Q5" t="s">
        <v>53</v>
      </c>
      <c r="R5" t="s">
        <v>53</v>
      </c>
      <c r="S5" t="s">
        <v>483</v>
      </c>
    </row>
    <row r="6" spans="1:19" x14ac:dyDescent="0.25">
      <c r="A6" t="s">
        <v>484</v>
      </c>
      <c r="B6" t="s">
        <v>468</v>
      </c>
      <c r="C6" t="s">
        <v>469</v>
      </c>
      <c r="D6" t="s">
        <v>53</v>
      </c>
      <c r="E6" t="s">
        <v>470</v>
      </c>
      <c r="F6" t="s">
        <v>471</v>
      </c>
      <c r="G6" t="s">
        <v>53</v>
      </c>
      <c r="H6" t="s">
        <v>57</v>
      </c>
      <c r="I6" t="s">
        <v>53</v>
      </c>
      <c r="J6" t="s">
        <v>473</v>
      </c>
      <c r="K6" t="s">
        <v>473</v>
      </c>
      <c r="L6" t="s">
        <v>473</v>
      </c>
      <c r="M6" t="s">
        <v>473</v>
      </c>
      <c r="N6" t="s">
        <v>473</v>
      </c>
      <c r="O6" t="s">
        <v>53</v>
      </c>
      <c r="P6" t="s">
        <v>53</v>
      </c>
      <c r="Q6" t="s">
        <v>53</v>
      </c>
      <c r="R6" t="s">
        <v>53</v>
      </c>
      <c r="S6" t="s">
        <v>485</v>
      </c>
    </row>
    <row r="7" spans="1:19" x14ac:dyDescent="0.25">
      <c r="A7" t="s">
        <v>486</v>
      </c>
      <c r="B7" t="s">
        <v>468</v>
      </c>
      <c r="C7" t="s">
        <v>469</v>
      </c>
      <c r="D7" t="s">
        <v>53</v>
      </c>
      <c r="E7" t="s">
        <v>470</v>
      </c>
      <c r="F7" t="s">
        <v>471</v>
      </c>
      <c r="G7" t="s">
        <v>53</v>
      </c>
      <c r="H7" t="s">
        <v>57</v>
      </c>
      <c r="I7" t="s">
        <v>53</v>
      </c>
      <c r="J7" t="s">
        <v>473</v>
      </c>
      <c r="K7" t="s">
        <v>473</v>
      </c>
      <c r="L7" t="s">
        <v>473</v>
      </c>
      <c r="M7" t="s">
        <v>473</v>
      </c>
      <c r="N7" t="s">
        <v>473</v>
      </c>
      <c r="O7" t="s">
        <v>53</v>
      </c>
      <c r="P7" t="s">
        <v>53</v>
      </c>
      <c r="Q7" t="s">
        <v>53</v>
      </c>
      <c r="R7" t="s">
        <v>53</v>
      </c>
      <c r="S7" t="s">
        <v>487</v>
      </c>
    </row>
    <row r="8" spans="1:19" x14ac:dyDescent="0.25">
      <c r="A8" t="s">
        <v>488</v>
      </c>
      <c r="B8" t="s">
        <v>468</v>
      </c>
      <c r="C8" t="s">
        <v>480</v>
      </c>
      <c r="D8" t="s">
        <v>53</v>
      </c>
      <c r="E8" t="s">
        <v>470</v>
      </c>
      <c r="F8" t="s">
        <v>24</v>
      </c>
      <c r="G8" t="s">
        <v>53</v>
      </c>
      <c r="H8" t="s">
        <v>24</v>
      </c>
      <c r="I8" t="s">
        <v>53</v>
      </c>
      <c r="J8" t="s">
        <v>473</v>
      </c>
      <c r="K8" t="s">
        <v>473</v>
      </c>
      <c r="L8" t="s">
        <v>473</v>
      </c>
      <c r="M8" t="s">
        <v>473</v>
      </c>
      <c r="N8" t="s">
        <v>473</v>
      </c>
      <c r="O8" t="s">
        <v>53</v>
      </c>
      <c r="P8" t="s">
        <v>53</v>
      </c>
      <c r="Q8" t="s">
        <v>53</v>
      </c>
      <c r="R8" t="s">
        <v>53</v>
      </c>
      <c r="S8" t="s">
        <v>489</v>
      </c>
    </row>
    <row r="9" spans="1:19" x14ac:dyDescent="0.25">
      <c r="A9" t="s">
        <v>490</v>
      </c>
      <c r="B9" t="s">
        <v>468</v>
      </c>
      <c r="C9" t="s">
        <v>480</v>
      </c>
      <c r="D9" t="s">
        <v>53</v>
      </c>
      <c r="E9" t="s">
        <v>470</v>
      </c>
      <c r="F9" t="s">
        <v>24</v>
      </c>
      <c r="G9" t="s">
        <v>76</v>
      </c>
      <c r="H9" t="s">
        <v>77</v>
      </c>
      <c r="I9" t="s">
        <v>76</v>
      </c>
      <c r="J9" t="s">
        <v>473</v>
      </c>
      <c r="K9" t="s">
        <v>473</v>
      </c>
      <c r="L9" t="s">
        <v>473</v>
      </c>
      <c r="M9" t="s">
        <v>473</v>
      </c>
      <c r="N9" t="s">
        <v>473</v>
      </c>
      <c r="O9" t="s">
        <v>53</v>
      </c>
      <c r="P9" t="s">
        <v>53</v>
      </c>
      <c r="Q9" t="s">
        <v>53</v>
      </c>
      <c r="R9" t="s">
        <v>53</v>
      </c>
      <c r="S9" t="s">
        <v>491</v>
      </c>
    </row>
    <row r="10" spans="1:19" x14ac:dyDescent="0.25">
      <c r="A10" t="s">
        <v>492</v>
      </c>
      <c r="B10" t="s">
        <v>468</v>
      </c>
      <c r="C10" t="s">
        <v>480</v>
      </c>
      <c r="D10" t="s">
        <v>53</v>
      </c>
      <c r="E10" t="s">
        <v>470</v>
      </c>
      <c r="F10" t="s">
        <v>493</v>
      </c>
      <c r="G10" t="s">
        <v>53</v>
      </c>
      <c r="H10" t="s">
        <v>24</v>
      </c>
      <c r="I10" t="s">
        <v>53</v>
      </c>
      <c r="J10" t="s">
        <v>473</v>
      </c>
      <c r="K10" t="s">
        <v>473</v>
      </c>
      <c r="L10" t="s">
        <v>473</v>
      </c>
      <c r="M10" t="s">
        <v>473</v>
      </c>
      <c r="N10" t="s">
        <v>473</v>
      </c>
      <c r="O10" t="s">
        <v>53</v>
      </c>
      <c r="P10" t="s">
        <v>53</v>
      </c>
      <c r="Q10" t="s">
        <v>53</v>
      </c>
      <c r="R10" t="s">
        <v>53</v>
      </c>
      <c r="S10" t="s">
        <v>494</v>
      </c>
    </row>
    <row r="11" spans="1:19" x14ac:dyDescent="0.25">
      <c r="A11" t="s">
        <v>495</v>
      </c>
      <c r="B11" t="s">
        <v>468</v>
      </c>
      <c r="C11" t="s">
        <v>480</v>
      </c>
      <c r="D11" t="s">
        <v>53</v>
      </c>
      <c r="E11" t="s">
        <v>470</v>
      </c>
      <c r="F11" t="s">
        <v>493</v>
      </c>
      <c r="G11" t="s">
        <v>76</v>
      </c>
      <c r="H11" t="s">
        <v>77</v>
      </c>
      <c r="I11" t="s">
        <v>76</v>
      </c>
      <c r="J11" t="s">
        <v>473</v>
      </c>
      <c r="K11" t="s">
        <v>473</v>
      </c>
      <c r="L11" t="s">
        <v>473</v>
      </c>
      <c r="M11" t="s">
        <v>473</v>
      </c>
      <c r="N11" t="s">
        <v>473</v>
      </c>
      <c r="O11" t="s">
        <v>53</v>
      </c>
      <c r="P11" t="s">
        <v>53</v>
      </c>
      <c r="Q11" t="s">
        <v>53</v>
      </c>
      <c r="R11" t="s">
        <v>53</v>
      </c>
      <c r="S11" t="s">
        <v>496</v>
      </c>
    </row>
    <row r="12" spans="1:19" x14ac:dyDescent="0.25">
      <c r="A12" t="s">
        <v>497</v>
      </c>
      <c r="B12" t="s">
        <v>468</v>
      </c>
      <c r="C12" t="s">
        <v>480</v>
      </c>
      <c r="D12" t="s">
        <v>53</v>
      </c>
      <c r="E12" t="s">
        <v>470</v>
      </c>
      <c r="F12" t="s">
        <v>24</v>
      </c>
      <c r="G12" t="s">
        <v>53</v>
      </c>
      <c r="H12" t="s">
        <v>24</v>
      </c>
      <c r="I12" t="s">
        <v>53</v>
      </c>
      <c r="J12" t="s">
        <v>473</v>
      </c>
      <c r="K12" t="s">
        <v>473</v>
      </c>
      <c r="L12" t="s">
        <v>473</v>
      </c>
      <c r="M12" t="s">
        <v>473</v>
      </c>
      <c r="N12" t="s">
        <v>473</v>
      </c>
      <c r="O12" t="s">
        <v>53</v>
      </c>
      <c r="P12" t="s">
        <v>53</v>
      </c>
      <c r="Q12" t="s">
        <v>53</v>
      </c>
      <c r="R12" t="s">
        <v>53</v>
      </c>
      <c r="S12" t="s">
        <v>498</v>
      </c>
    </row>
    <row r="13" spans="1:19" x14ac:dyDescent="0.25">
      <c r="A13" t="s">
        <v>499</v>
      </c>
      <c r="B13" t="s">
        <v>468</v>
      </c>
      <c r="C13" t="s">
        <v>480</v>
      </c>
      <c r="D13" t="s">
        <v>53</v>
      </c>
      <c r="E13" t="s">
        <v>470</v>
      </c>
      <c r="F13" t="s">
        <v>24</v>
      </c>
      <c r="G13" t="s">
        <v>53</v>
      </c>
      <c r="H13" t="s">
        <v>36</v>
      </c>
      <c r="I13" t="s">
        <v>92</v>
      </c>
      <c r="J13" t="s">
        <v>473</v>
      </c>
      <c r="K13" t="s">
        <v>473</v>
      </c>
      <c r="L13" t="s">
        <v>473</v>
      </c>
      <c r="M13" t="s">
        <v>473</v>
      </c>
      <c r="N13" t="s">
        <v>473</v>
      </c>
      <c r="O13" t="s">
        <v>53</v>
      </c>
      <c r="P13" t="s">
        <v>53</v>
      </c>
      <c r="Q13" t="s">
        <v>53</v>
      </c>
      <c r="R13" t="s">
        <v>53</v>
      </c>
      <c r="S13" t="s">
        <v>500</v>
      </c>
    </row>
    <row r="14" spans="1:19" x14ac:dyDescent="0.25">
      <c r="A14" t="s">
        <v>501</v>
      </c>
      <c r="B14" t="s">
        <v>468</v>
      </c>
      <c r="C14" t="s">
        <v>469</v>
      </c>
      <c r="D14" t="s">
        <v>53</v>
      </c>
      <c r="E14" t="s">
        <v>470</v>
      </c>
      <c r="F14" t="s">
        <v>502</v>
      </c>
      <c r="G14" t="s">
        <v>98</v>
      </c>
      <c r="H14" t="s">
        <v>99</v>
      </c>
      <c r="I14" t="s">
        <v>98</v>
      </c>
      <c r="J14" t="s">
        <v>473</v>
      </c>
      <c r="K14" t="s">
        <v>473</v>
      </c>
      <c r="L14" t="s">
        <v>473</v>
      </c>
      <c r="M14" t="s">
        <v>473</v>
      </c>
      <c r="N14" t="s">
        <v>473</v>
      </c>
      <c r="O14" t="s">
        <v>53</v>
      </c>
      <c r="P14" t="s">
        <v>53</v>
      </c>
      <c r="Q14" t="s">
        <v>53</v>
      </c>
      <c r="R14" t="s">
        <v>53</v>
      </c>
      <c r="S14" t="s">
        <v>503</v>
      </c>
    </row>
    <row r="15" spans="1:19" x14ac:dyDescent="0.25">
      <c r="A15" t="s">
        <v>504</v>
      </c>
      <c r="B15" t="s">
        <v>468</v>
      </c>
      <c r="C15" t="s">
        <v>469</v>
      </c>
      <c r="D15" t="s">
        <v>53</v>
      </c>
      <c r="E15" t="s">
        <v>470</v>
      </c>
      <c r="F15" t="s">
        <v>505</v>
      </c>
      <c r="G15" t="s">
        <v>53</v>
      </c>
      <c r="H15" t="s">
        <v>57</v>
      </c>
      <c r="I15" t="s">
        <v>53</v>
      </c>
      <c r="J15" t="s">
        <v>473</v>
      </c>
      <c r="K15" t="s">
        <v>473</v>
      </c>
      <c r="L15" t="s">
        <v>473</v>
      </c>
      <c r="M15" t="s">
        <v>473</v>
      </c>
      <c r="N15" t="s">
        <v>473</v>
      </c>
      <c r="O15" t="s">
        <v>53</v>
      </c>
      <c r="P15" t="s">
        <v>53</v>
      </c>
      <c r="Q15" t="s">
        <v>53</v>
      </c>
      <c r="R15" t="s">
        <v>53</v>
      </c>
      <c r="S15" t="s">
        <v>506</v>
      </c>
    </row>
    <row r="16" spans="1:19" x14ac:dyDescent="0.25">
      <c r="A16" t="s">
        <v>507</v>
      </c>
      <c r="B16" t="s">
        <v>468</v>
      </c>
      <c r="C16" t="s">
        <v>480</v>
      </c>
      <c r="D16" t="s">
        <v>53</v>
      </c>
      <c r="E16" t="s">
        <v>470</v>
      </c>
      <c r="F16" t="s">
        <v>508</v>
      </c>
      <c r="G16" t="s">
        <v>24</v>
      </c>
      <c r="H16" t="s">
        <v>47</v>
      </c>
      <c r="I16" t="s">
        <v>36</v>
      </c>
      <c r="J16" t="s">
        <v>473</v>
      </c>
      <c r="K16" t="s">
        <v>473</v>
      </c>
      <c r="L16" t="s">
        <v>473</v>
      </c>
      <c r="M16" t="s">
        <v>473</v>
      </c>
      <c r="N16" t="s">
        <v>473</v>
      </c>
      <c r="O16" t="s">
        <v>53</v>
      </c>
      <c r="P16" t="s">
        <v>53</v>
      </c>
      <c r="Q16" t="s">
        <v>53</v>
      </c>
      <c r="R16" t="s">
        <v>53</v>
      </c>
      <c r="S16" t="s">
        <v>509</v>
      </c>
    </row>
    <row r="17" spans="1:19" x14ac:dyDescent="0.25">
      <c r="A17" t="s">
        <v>510</v>
      </c>
      <c r="B17" t="s">
        <v>468</v>
      </c>
      <c r="C17" t="s">
        <v>480</v>
      </c>
      <c r="D17" t="s">
        <v>53</v>
      </c>
      <c r="E17" t="s">
        <v>470</v>
      </c>
      <c r="F17" t="s">
        <v>511</v>
      </c>
      <c r="G17" t="s">
        <v>53</v>
      </c>
      <c r="H17" t="s">
        <v>36</v>
      </c>
      <c r="I17" t="s">
        <v>98</v>
      </c>
      <c r="J17" t="s">
        <v>473</v>
      </c>
      <c r="K17" t="s">
        <v>473</v>
      </c>
      <c r="L17" t="s">
        <v>473</v>
      </c>
      <c r="M17" t="s">
        <v>473</v>
      </c>
      <c r="N17" t="s">
        <v>473</v>
      </c>
      <c r="O17" t="s">
        <v>53</v>
      </c>
      <c r="P17" t="s">
        <v>53</v>
      </c>
      <c r="Q17" t="s">
        <v>53</v>
      </c>
      <c r="R17" t="s">
        <v>53</v>
      </c>
      <c r="S17" t="s">
        <v>512</v>
      </c>
    </row>
    <row r="18" spans="1:19" x14ac:dyDescent="0.25">
      <c r="A18" t="s">
        <v>513</v>
      </c>
      <c r="B18" t="s">
        <v>468</v>
      </c>
      <c r="C18" t="s">
        <v>469</v>
      </c>
      <c r="D18" t="s">
        <v>53</v>
      </c>
      <c r="E18" t="s">
        <v>514</v>
      </c>
      <c r="F18" t="s">
        <v>502</v>
      </c>
      <c r="G18" t="s">
        <v>53</v>
      </c>
      <c r="H18" t="s">
        <v>47</v>
      </c>
      <c r="I18" t="s">
        <v>47</v>
      </c>
      <c r="J18" t="s">
        <v>473</v>
      </c>
      <c r="K18" t="s">
        <v>473</v>
      </c>
      <c r="L18" t="s">
        <v>473</v>
      </c>
      <c r="M18" t="s">
        <v>473</v>
      </c>
      <c r="N18" t="s">
        <v>473</v>
      </c>
      <c r="O18" t="s">
        <v>53</v>
      </c>
      <c r="P18" t="s">
        <v>515</v>
      </c>
      <c r="Q18" t="s">
        <v>124</v>
      </c>
      <c r="R18" t="s">
        <v>53</v>
      </c>
      <c r="S18" t="s">
        <v>516</v>
      </c>
    </row>
    <row r="19" spans="1:19" x14ac:dyDescent="0.25">
      <c r="A19" t="s">
        <v>517</v>
      </c>
      <c r="B19" t="s">
        <v>468</v>
      </c>
      <c r="C19" t="s">
        <v>469</v>
      </c>
      <c r="D19" t="s">
        <v>53</v>
      </c>
      <c r="E19" t="s">
        <v>514</v>
      </c>
      <c r="F19" t="s">
        <v>518</v>
      </c>
      <c r="G19" t="s">
        <v>53</v>
      </c>
      <c r="H19" t="s">
        <v>47</v>
      </c>
      <c r="I19" t="s">
        <v>47</v>
      </c>
      <c r="J19" t="s">
        <v>473</v>
      </c>
      <c r="K19" t="s">
        <v>473</v>
      </c>
      <c r="L19" t="s">
        <v>473</v>
      </c>
      <c r="M19" t="s">
        <v>473</v>
      </c>
      <c r="N19" t="s">
        <v>473</v>
      </c>
      <c r="O19" t="s">
        <v>53</v>
      </c>
      <c r="P19" t="s">
        <v>53</v>
      </c>
      <c r="Q19" t="s">
        <v>53</v>
      </c>
      <c r="R19" t="s">
        <v>53</v>
      </c>
      <c r="S19" t="s">
        <v>519</v>
      </c>
    </row>
    <row r="20" spans="1:19" x14ac:dyDescent="0.25">
      <c r="A20" t="s">
        <v>520</v>
      </c>
      <c r="B20" t="s">
        <v>468</v>
      </c>
      <c r="C20" t="s">
        <v>476</v>
      </c>
      <c r="D20" t="s">
        <v>53</v>
      </c>
      <c r="E20" t="s">
        <v>470</v>
      </c>
      <c r="F20" t="s">
        <v>521</v>
      </c>
      <c r="G20" t="s">
        <v>53</v>
      </c>
      <c r="H20" t="s">
        <v>57</v>
      </c>
      <c r="I20" t="s">
        <v>53</v>
      </c>
      <c r="J20" t="s">
        <v>473</v>
      </c>
      <c r="K20" t="s">
        <v>473</v>
      </c>
      <c r="L20" t="s">
        <v>473</v>
      </c>
      <c r="M20" t="s">
        <v>473</v>
      </c>
      <c r="N20" t="s">
        <v>473</v>
      </c>
      <c r="O20" t="s">
        <v>53</v>
      </c>
      <c r="P20" t="s">
        <v>53</v>
      </c>
      <c r="Q20" t="s">
        <v>53</v>
      </c>
      <c r="R20" t="s">
        <v>53</v>
      </c>
      <c r="S20" t="s">
        <v>522</v>
      </c>
    </row>
    <row r="21" spans="1:19" x14ac:dyDescent="0.25">
      <c r="A21" t="s">
        <v>523</v>
      </c>
      <c r="B21" t="s">
        <v>468</v>
      </c>
      <c r="C21" t="s">
        <v>480</v>
      </c>
      <c r="D21" t="s">
        <v>53</v>
      </c>
      <c r="E21" t="s">
        <v>470</v>
      </c>
      <c r="F21" t="s">
        <v>24</v>
      </c>
      <c r="G21" t="s">
        <v>98</v>
      </c>
      <c r="H21" t="s">
        <v>92</v>
      </c>
      <c r="I21" t="s">
        <v>24</v>
      </c>
      <c r="J21" t="s">
        <v>473</v>
      </c>
      <c r="K21" t="s">
        <v>473</v>
      </c>
      <c r="L21" t="s">
        <v>473</v>
      </c>
      <c r="M21" t="s">
        <v>473</v>
      </c>
      <c r="N21" t="s">
        <v>473</v>
      </c>
      <c r="O21" t="s">
        <v>53</v>
      </c>
      <c r="P21" t="s">
        <v>53</v>
      </c>
      <c r="Q21" t="s">
        <v>53</v>
      </c>
      <c r="R21" t="s">
        <v>53</v>
      </c>
      <c r="S21" t="s">
        <v>524</v>
      </c>
    </row>
    <row r="22" spans="1:19" x14ac:dyDescent="0.25">
      <c r="A22" t="s">
        <v>525</v>
      </c>
      <c r="B22" t="s">
        <v>468</v>
      </c>
      <c r="C22" t="s">
        <v>480</v>
      </c>
      <c r="D22" t="s">
        <v>53</v>
      </c>
      <c r="E22" t="s">
        <v>470</v>
      </c>
      <c r="F22" t="s">
        <v>24</v>
      </c>
      <c r="G22" t="s">
        <v>98</v>
      </c>
      <c r="H22" t="s">
        <v>92</v>
      </c>
      <c r="I22" t="s">
        <v>24</v>
      </c>
      <c r="J22" t="s">
        <v>473</v>
      </c>
      <c r="K22" t="s">
        <v>473</v>
      </c>
      <c r="L22" t="s">
        <v>473</v>
      </c>
      <c r="M22" t="s">
        <v>473</v>
      </c>
      <c r="N22" t="s">
        <v>473</v>
      </c>
      <c r="O22" t="s">
        <v>53</v>
      </c>
      <c r="P22" t="s">
        <v>53</v>
      </c>
      <c r="Q22" t="s">
        <v>53</v>
      </c>
      <c r="R22" t="s">
        <v>53</v>
      </c>
      <c r="S22" t="s">
        <v>526</v>
      </c>
    </row>
    <row r="23" spans="1:19" x14ac:dyDescent="0.25">
      <c r="A23" t="s">
        <v>527</v>
      </c>
      <c r="B23" t="s">
        <v>468</v>
      </c>
      <c r="C23" t="s">
        <v>480</v>
      </c>
      <c r="D23" t="s">
        <v>53</v>
      </c>
      <c r="E23" t="s">
        <v>470</v>
      </c>
      <c r="F23" t="s">
        <v>24</v>
      </c>
      <c r="G23" t="s">
        <v>43</v>
      </c>
      <c r="H23" t="s">
        <v>141</v>
      </c>
      <c r="I23" t="s">
        <v>43</v>
      </c>
      <c r="J23" t="s">
        <v>473</v>
      </c>
      <c r="K23" t="s">
        <v>473</v>
      </c>
      <c r="L23" t="s">
        <v>473</v>
      </c>
      <c r="M23" t="s">
        <v>473</v>
      </c>
      <c r="N23" t="s">
        <v>473</v>
      </c>
      <c r="O23" t="s">
        <v>53</v>
      </c>
      <c r="P23" t="s">
        <v>53</v>
      </c>
      <c r="Q23" t="s">
        <v>53</v>
      </c>
      <c r="R23" t="s">
        <v>53</v>
      </c>
      <c r="S23" t="s">
        <v>528</v>
      </c>
    </row>
    <row r="24" spans="1:19" x14ac:dyDescent="0.25">
      <c r="A24" t="s">
        <v>529</v>
      </c>
      <c r="B24" t="s">
        <v>468</v>
      </c>
      <c r="C24" t="s">
        <v>480</v>
      </c>
      <c r="D24" t="s">
        <v>53</v>
      </c>
      <c r="E24" t="s">
        <v>470</v>
      </c>
      <c r="F24" t="s">
        <v>24</v>
      </c>
      <c r="G24" t="s">
        <v>98</v>
      </c>
      <c r="H24" t="s">
        <v>92</v>
      </c>
      <c r="I24" t="s">
        <v>24</v>
      </c>
      <c r="J24" t="s">
        <v>473</v>
      </c>
      <c r="K24" t="s">
        <v>473</v>
      </c>
      <c r="L24" t="s">
        <v>473</v>
      </c>
      <c r="M24" t="s">
        <v>473</v>
      </c>
      <c r="N24" t="s">
        <v>473</v>
      </c>
      <c r="O24" t="s">
        <v>53</v>
      </c>
      <c r="P24" t="s">
        <v>53</v>
      </c>
      <c r="Q24" t="s">
        <v>53</v>
      </c>
      <c r="R24" t="s">
        <v>53</v>
      </c>
      <c r="S24" t="s">
        <v>530</v>
      </c>
    </row>
    <row r="25" spans="1:19" x14ac:dyDescent="0.25">
      <c r="A25" t="s">
        <v>531</v>
      </c>
      <c r="B25" t="s">
        <v>468</v>
      </c>
      <c r="C25" t="s">
        <v>480</v>
      </c>
      <c r="D25" t="s">
        <v>53</v>
      </c>
      <c r="E25" t="s">
        <v>470</v>
      </c>
      <c r="F25" t="s">
        <v>24</v>
      </c>
      <c r="G25" t="s">
        <v>98</v>
      </c>
      <c r="H25" t="s">
        <v>92</v>
      </c>
      <c r="I25" t="s">
        <v>24</v>
      </c>
      <c r="J25" t="s">
        <v>473</v>
      </c>
      <c r="K25" t="s">
        <v>473</v>
      </c>
      <c r="L25" t="s">
        <v>473</v>
      </c>
      <c r="M25" t="s">
        <v>473</v>
      </c>
      <c r="N25" t="s">
        <v>473</v>
      </c>
      <c r="O25" t="s">
        <v>53</v>
      </c>
      <c r="P25" t="s">
        <v>53</v>
      </c>
      <c r="Q25" t="s">
        <v>53</v>
      </c>
      <c r="R25" t="s">
        <v>53</v>
      </c>
      <c r="S25" t="s">
        <v>532</v>
      </c>
    </row>
    <row r="26" spans="1:19" x14ac:dyDescent="0.25">
      <c r="A26" t="s">
        <v>533</v>
      </c>
      <c r="B26" t="s">
        <v>468</v>
      </c>
      <c r="C26" t="s">
        <v>480</v>
      </c>
      <c r="D26" t="s">
        <v>53</v>
      </c>
      <c r="E26" t="s">
        <v>470</v>
      </c>
      <c r="F26" t="s">
        <v>24</v>
      </c>
      <c r="G26" t="s">
        <v>98</v>
      </c>
      <c r="H26" t="s">
        <v>92</v>
      </c>
      <c r="I26" t="s">
        <v>24</v>
      </c>
      <c r="J26" t="s">
        <v>473</v>
      </c>
      <c r="K26" t="s">
        <v>473</v>
      </c>
      <c r="L26" t="s">
        <v>473</v>
      </c>
      <c r="M26" t="s">
        <v>473</v>
      </c>
      <c r="N26" t="s">
        <v>473</v>
      </c>
      <c r="O26" t="s">
        <v>53</v>
      </c>
      <c r="P26" t="s">
        <v>53</v>
      </c>
      <c r="Q26" t="s">
        <v>53</v>
      </c>
      <c r="R26" t="s">
        <v>53</v>
      </c>
      <c r="S26" t="s">
        <v>534</v>
      </c>
    </row>
    <row r="27" spans="1:19" x14ac:dyDescent="0.25">
      <c r="A27" t="s">
        <v>535</v>
      </c>
      <c r="B27" t="s">
        <v>468</v>
      </c>
      <c r="C27" t="s">
        <v>480</v>
      </c>
      <c r="D27" t="s">
        <v>53</v>
      </c>
      <c r="E27" t="s">
        <v>470</v>
      </c>
      <c r="F27" t="s">
        <v>24</v>
      </c>
      <c r="G27" t="s">
        <v>76</v>
      </c>
      <c r="H27" t="s">
        <v>54</v>
      </c>
      <c r="I27" t="s">
        <v>141</v>
      </c>
      <c r="J27" t="s">
        <v>473</v>
      </c>
      <c r="K27" t="s">
        <v>473</v>
      </c>
      <c r="L27" t="s">
        <v>473</v>
      </c>
      <c r="M27" t="s">
        <v>473</v>
      </c>
      <c r="N27" t="s">
        <v>473</v>
      </c>
      <c r="O27" t="s">
        <v>53</v>
      </c>
      <c r="P27" t="s">
        <v>53</v>
      </c>
      <c r="Q27" t="s">
        <v>53</v>
      </c>
      <c r="R27" t="s">
        <v>53</v>
      </c>
      <c r="S27" t="s">
        <v>536</v>
      </c>
    </row>
    <row r="28" spans="1:19" x14ac:dyDescent="0.25">
      <c r="A28" t="s">
        <v>537</v>
      </c>
      <c r="B28" t="s">
        <v>468</v>
      </c>
      <c r="C28" t="s">
        <v>480</v>
      </c>
      <c r="D28" t="s">
        <v>53</v>
      </c>
      <c r="E28" t="s">
        <v>470</v>
      </c>
      <c r="F28" t="s">
        <v>538</v>
      </c>
      <c r="G28" t="s">
        <v>24</v>
      </c>
      <c r="H28" t="s">
        <v>36</v>
      </c>
      <c r="I28" t="s">
        <v>92</v>
      </c>
      <c r="J28" t="s">
        <v>473</v>
      </c>
      <c r="K28" t="s">
        <v>473</v>
      </c>
      <c r="L28" t="s">
        <v>473</v>
      </c>
      <c r="M28" t="s">
        <v>473</v>
      </c>
      <c r="N28" t="s">
        <v>473</v>
      </c>
      <c r="O28" t="s">
        <v>53</v>
      </c>
      <c r="P28" t="s">
        <v>53</v>
      </c>
      <c r="Q28" t="s">
        <v>53</v>
      </c>
      <c r="R28" t="s">
        <v>53</v>
      </c>
      <c r="S28" t="s">
        <v>539</v>
      </c>
    </row>
    <row r="29" spans="1:19" x14ac:dyDescent="0.25">
      <c r="A29" t="s">
        <v>540</v>
      </c>
      <c r="B29" t="s">
        <v>468</v>
      </c>
      <c r="C29" t="s">
        <v>480</v>
      </c>
      <c r="D29" t="s">
        <v>53</v>
      </c>
      <c r="E29" t="s">
        <v>470</v>
      </c>
      <c r="F29" t="s">
        <v>541</v>
      </c>
      <c r="G29" t="s">
        <v>43</v>
      </c>
      <c r="H29" t="s">
        <v>47</v>
      </c>
      <c r="I29" t="s">
        <v>47</v>
      </c>
      <c r="J29" t="s">
        <v>473</v>
      </c>
      <c r="K29" t="s">
        <v>473</v>
      </c>
      <c r="L29" t="s">
        <v>473</v>
      </c>
      <c r="M29" t="s">
        <v>473</v>
      </c>
      <c r="N29" t="s">
        <v>473</v>
      </c>
      <c r="O29" t="s">
        <v>53</v>
      </c>
      <c r="P29" t="s">
        <v>53</v>
      </c>
      <c r="Q29" t="s">
        <v>53</v>
      </c>
      <c r="R29" t="s">
        <v>53</v>
      </c>
      <c r="S29" t="s">
        <v>542</v>
      </c>
    </row>
    <row r="30" spans="1:19" x14ac:dyDescent="0.25">
      <c r="A30" t="s">
        <v>543</v>
      </c>
      <c r="B30" t="s">
        <v>468</v>
      </c>
      <c r="C30" t="s">
        <v>480</v>
      </c>
      <c r="D30" t="s">
        <v>53</v>
      </c>
      <c r="E30" t="s">
        <v>470</v>
      </c>
      <c r="F30" t="s">
        <v>544</v>
      </c>
      <c r="G30" t="s">
        <v>43</v>
      </c>
      <c r="H30" t="s">
        <v>47</v>
      </c>
      <c r="I30" t="s">
        <v>47</v>
      </c>
      <c r="J30" t="s">
        <v>473</v>
      </c>
      <c r="K30" t="s">
        <v>473</v>
      </c>
      <c r="L30" t="s">
        <v>473</v>
      </c>
      <c r="M30" t="s">
        <v>473</v>
      </c>
      <c r="N30" t="s">
        <v>473</v>
      </c>
      <c r="O30" t="s">
        <v>53</v>
      </c>
      <c r="P30" t="s">
        <v>53</v>
      </c>
      <c r="Q30" t="s">
        <v>53</v>
      </c>
      <c r="R30" t="s">
        <v>53</v>
      </c>
      <c r="S30" t="s">
        <v>545</v>
      </c>
    </row>
    <row r="31" spans="1:19" x14ac:dyDescent="0.25">
      <c r="A31" t="s">
        <v>546</v>
      </c>
      <c r="B31" t="s">
        <v>468</v>
      </c>
      <c r="C31" t="s">
        <v>480</v>
      </c>
      <c r="D31" t="s">
        <v>53</v>
      </c>
      <c r="E31" t="s">
        <v>470</v>
      </c>
      <c r="F31" t="s">
        <v>24</v>
      </c>
      <c r="G31" t="s">
        <v>43</v>
      </c>
      <c r="H31" t="s">
        <v>141</v>
      </c>
      <c r="I31" t="s">
        <v>76</v>
      </c>
      <c r="J31" t="s">
        <v>473</v>
      </c>
      <c r="K31" t="s">
        <v>473</v>
      </c>
      <c r="L31" t="s">
        <v>473</v>
      </c>
      <c r="M31" t="s">
        <v>473</v>
      </c>
      <c r="N31" t="s">
        <v>473</v>
      </c>
      <c r="O31" t="s">
        <v>53</v>
      </c>
      <c r="P31" t="s">
        <v>53</v>
      </c>
      <c r="Q31" t="s">
        <v>53</v>
      </c>
      <c r="R31" t="s">
        <v>53</v>
      </c>
      <c r="S31" t="s">
        <v>547</v>
      </c>
    </row>
    <row r="32" spans="1:19" x14ac:dyDescent="0.25">
      <c r="A32" t="s">
        <v>548</v>
      </c>
      <c r="B32" t="s">
        <v>468</v>
      </c>
      <c r="C32" t="s">
        <v>480</v>
      </c>
      <c r="D32" t="s">
        <v>53</v>
      </c>
      <c r="E32" t="s">
        <v>470</v>
      </c>
      <c r="F32" t="s">
        <v>549</v>
      </c>
      <c r="G32" t="s">
        <v>36</v>
      </c>
      <c r="H32" t="s">
        <v>101</v>
      </c>
      <c r="I32" t="s">
        <v>141</v>
      </c>
      <c r="J32" t="s">
        <v>473</v>
      </c>
      <c r="K32" t="s">
        <v>473</v>
      </c>
      <c r="L32" t="s">
        <v>473</v>
      </c>
      <c r="M32" t="s">
        <v>473</v>
      </c>
      <c r="N32" t="s">
        <v>473</v>
      </c>
      <c r="O32" t="s">
        <v>53</v>
      </c>
      <c r="P32" t="s">
        <v>53</v>
      </c>
      <c r="Q32" t="s">
        <v>53</v>
      </c>
      <c r="R32" t="s">
        <v>53</v>
      </c>
      <c r="S32" t="s">
        <v>550</v>
      </c>
    </row>
    <row r="33" spans="1:19" x14ac:dyDescent="0.25">
      <c r="A33" t="s">
        <v>551</v>
      </c>
      <c r="B33" t="s">
        <v>468</v>
      </c>
      <c r="C33" t="s">
        <v>469</v>
      </c>
      <c r="D33" t="s">
        <v>53</v>
      </c>
      <c r="E33" t="s">
        <v>470</v>
      </c>
      <c r="F33" t="s">
        <v>471</v>
      </c>
      <c r="G33" t="s">
        <v>552</v>
      </c>
      <c r="H33" t="s">
        <v>553</v>
      </c>
      <c r="I33" t="s">
        <v>552</v>
      </c>
      <c r="J33" t="s">
        <v>473</v>
      </c>
      <c r="K33" t="s">
        <v>473</v>
      </c>
      <c r="L33" t="s">
        <v>473</v>
      </c>
      <c r="M33" t="s">
        <v>473</v>
      </c>
      <c r="N33" t="s">
        <v>473</v>
      </c>
      <c r="O33" t="s">
        <v>53</v>
      </c>
      <c r="P33" t="s">
        <v>53</v>
      </c>
      <c r="Q33" t="s">
        <v>53</v>
      </c>
      <c r="R33" t="s">
        <v>53</v>
      </c>
      <c r="S33" t="s">
        <v>554</v>
      </c>
    </row>
    <row r="34" spans="1:19" x14ac:dyDescent="0.25">
      <c r="A34" t="s">
        <v>555</v>
      </c>
      <c r="B34" t="s">
        <v>468</v>
      </c>
      <c r="C34" t="s">
        <v>469</v>
      </c>
      <c r="D34" t="s">
        <v>53</v>
      </c>
      <c r="E34" t="s">
        <v>470</v>
      </c>
      <c r="F34" t="s">
        <v>471</v>
      </c>
      <c r="G34" t="s">
        <v>552</v>
      </c>
      <c r="H34" t="s">
        <v>553</v>
      </c>
      <c r="I34" t="s">
        <v>552</v>
      </c>
      <c r="J34" t="s">
        <v>473</v>
      </c>
      <c r="K34" t="s">
        <v>473</v>
      </c>
      <c r="L34" t="s">
        <v>473</v>
      </c>
      <c r="M34" t="s">
        <v>473</v>
      </c>
      <c r="N34" t="s">
        <v>473</v>
      </c>
      <c r="O34" t="s">
        <v>53</v>
      </c>
      <c r="P34" t="s">
        <v>53</v>
      </c>
      <c r="Q34" t="s">
        <v>53</v>
      </c>
      <c r="R34" t="s">
        <v>53</v>
      </c>
      <c r="S34" t="s">
        <v>556</v>
      </c>
    </row>
    <row r="35" spans="1:19" x14ac:dyDescent="0.25">
      <c r="A35" t="s">
        <v>557</v>
      </c>
      <c r="B35" t="s">
        <v>468</v>
      </c>
      <c r="C35" t="s">
        <v>469</v>
      </c>
      <c r="D35" t="s">
        <v>53</v>
      </c>
      <c r="E35" t="s">
        <v>470</v>
      </c>
      <c r="F35" t="s">
        <v>558</v>
      </c>
      <c r="G35" t="s">
        <v>552</v>
      </c>
      <c r="H35" t="s">
        <v>553</v>
      </c>
      <c r="I35" t="s">
        <v>552</v>
      </c>
      <c r="J35" t="s">
        <v>473</v>
      </c>
      <c r="K35" t="s">
        <v>473</v>
      </c>
      <c r="L35" t="s">
        <v>473</v>
      </c>
      <c r="M35" t="s">
        <v>473</v>
      </c>
      <c r="N35" t="s">
        <v>473</v>
      </c>
      <c r="O35" t="s">
        <v>53</v>
      </c>
      <c r="P35" t="s">
        <v>53</v>
      </c>
      <c r="Q35" t="s">
        <v>53</v>
      </c>
      <c r="R35" t="s">
        <v>53</v>
      </c>
      <c r="S35" t="s">
        <v>559</v>
      </c>
    </row>
    <row r="36" spans="1:19" x14ac:dyDescent="0.25">
      <c r="A36" t="s">
        <v>560</v>
      </c>
      <c r="B36" t="s">
        <v>468</v>
      </c>
      <c r="C36" t="s">
        <v>469</v>
      </c>
      <c r="D36" t="s">
        <v>53</v>
      </c>
      <c r="E36" t="s">
        <v>470</v>
      </c>
      <c r="F36" t="s">
        <v>561</v>
      </c>
      <c r="G36" t="s">
        <v>562</v>
      </c>
      <c r="H36" t="s">
        <v>563</v>
      </c>
      <c r="I36" t="s">
        <v>562</v>
      </c>
      <c r="J36" t="s">
        <v>473</v>
      </c>
      <c r="K36" t="s">
        <v>473</v>
      </c>
      <c r="L36" t="s">
        <v>473</v>
      </c>
      <c r="M36" t="s">
        <v>473</v>
      </c>
      <c r="N36" t="s">
        <v>473</v>
      </c>
      <c r="O36" t="s">
        <v>53</v>
      </c>
      <c r="P36" t="s">
        <v>53</v>
      </c>
      <c r="Q36" t="s">
        <v>53</v>
      </c>
      <c r="R36" t="s">
        <v>53</v>
      </c>
      <c r="S36" t="s">
        <v>564</v>
      </c>
    </row>
    <row r="37" spans="1:19" x14ac:dyDescent="0.25">
      <c r="A37" t="s">
        <v>565</v>
      </c>
      <c r="B37" t="s">
        <v>468</v>
      </c>
      <c r="C37" t="s">
        <v>469</v>
      </c>
      <c r="D37" t="s">
        <v>53</v>
      </c>
      <c r="E37" t="s">
        <v>470</v>
      </c>
      <c r="F37" t="s">
        <v>561</v>
      </c>
      <c r="G37" t="s">
        <v>562</v>
      </c>
      <c r="H37" t="s">
        <v>563</v>
      </c>
      <c r="I37" t="s">
        <v>562</v>
      </c>
      <c r="J37" t="s">
        <v>473</v>
      </c>
      <c r="K37" t="s">
        <v>473</v>
      </c>
      <c r="L37" t="s">
        <v>473</v>
      </c>
      <c r="M37" t="s">
        <v>473</v>
      </c>
      <c r="N37" t="s">
        <v>473</v>
      </c>
      <c r="O37" t="s">
        <v>53</v>
      </c>
      <c r="P37" t="s">
        <v>53</v>
      </c>
      <c r="Q37" t="s">
        <v>53</v>
      </c>
      <c r="R37" t="s">
        <v>53</v>
      </c>
      <c r="S37" t="s">
        <v>566</v>
      </c>
    </row>
    <row r="38" spans="1:19" x14ac:dyDescent="0.25">
      <c r="A38" t="s">
        <v>567</v>
      </c>
      <c r="B38" t="s">
        <v>468</v>
      </c>
      <c r="C38" t="s">
        <v>469</v>
      </c>
      <c r="D38" t="s">
        <v>53</v>
      </c>
      <c r="E38" t="s">
        <v>470</v>
      </c>
      <c r="F38" t="s">
        <v>561</v>
      </c>
      <c r="G38" t="s">
        <v>562</v>
      </c>
      <c r="H38" t="s">
        <v>563</v>
      </c>
      <c r="I38" t="s">
        <v>562</v>
      </c>
      <c r="J38" t="s">
        <v>473</v>
      </c>
      <c r="K38" t="s">
        <v>473</v>
      </c>
      <c r="L38" t="s">
        <v>473</v>
      </c>
      <c r="M38" t="s">
        <v>473</v>
      </c>
      <c r="N38" t="s">
        <v>473</v>
      </c>
      <c r="O38" t="s">
        <v>53</v>
      </c>
      <c r="P38" t="s">
        <v>53</v>
      </c>
      <c r="Q38" t="s">
        <v>53</v>
      </c>
      <c r="R38" t="s">
        <v>53</v>
      </c>
      <c r="S38" t="s">
        <v>568</v>
      </c>
    </row>
    <row r="39" spans="1:19" x14ac:dyDescent="0.25">
      <c r="A39" t="s">
        <v>569</v>
      </c>
      <c r="B39" t="s">
        <v>468</v>
      </c>
      <c r="C39" t="s">
        <v>469</v>
      </c>
      <c r="D39" t="s">
        <v>53</v>
      </c>
      <c r="E39" t="s">
        <v>570</v>
      </c>
      <c r="F39" t="s">
        <v>561</v>
      </c>
      <c r="G39" t="s">
        <v>562</v>
      </c>
      <c r="H39" t="s">
        <v>563</v>
      </c>
      <c r="I39" t="s">
        <v>562</v>
      </c>
      <c r="J39" t="s">
        <v>473</v>
      </c>
      <c r="K39" t="s">
        <v>473</v>
      </c>
      <c r="L39" t="s">
        <v>473</v>
      </c>
      <c r="M39" t="s">
        <v>473</v>
      </c>
      <c r="N39" t="s">
        <v>473</v>
      </c>
      <c r="O39" t="s">
        <v>53</v>
      </c>
      <c r="P39" t="s">
        <v>53</v>
      </c>
      <c r="Q39" t="s">
        <v>53</v>
      </c>
      <c r="R39" t="s">
        <v>53</v>
      </c>
      <c r="S39" t="s">
        <v>571</v>
      </c>
    </row>
    <row r="40" spans="1:19" x14ac:dyDescent="0.25">
      <c r="A40" t="s">
        <v>572</v>
      </c>
      <c r="B40" t="s">
        <v>468</v>
      </c>
      <c r="C40" t="s">
        <v>469</v>
      </c>
      <c r="D40" t="s">
        <v>53</v>
      </c>
      <c r="E40" t="s">
        <v>570</v>
      </c>
      <c r="F40" t="s">
        <v>505</v>
      </c>
      <c r="G40" t="s">
        <v>53</v>
      </c>
      <c r="H40" t="s">
        <v>562</v>
      </c>
      <c r="I40" t="s">
        <v>53</v>
      </c>
      <c r="J40" t="s">
        <v>473</v>
      </c>
      <c r="K40" t="s">
        <v>473</v>
      </c>
      <c r="L40" t="s">
        <v>473</v>
      </c>
      <c r="M40" t="s">
        <v>473</v>
      </c>
      <c r="N40" t="s">
        <v>473</v>
      </c>
      <c r="O40" t="s">
        <v>53</v>
      </c>
      <c r="P40" t="s">
        <v>53</v>
      </c>
      <c r="Q40" t="s">
        <v>53</v>
      </c>
      <c r="R40" t="s">
        <v>53</v>
      </c>
      <c r="S40" t="s">
        <v>573</v>
      </c>
    </row>
    <row r="41" spans="1:19" x14ac:dyDescent="0.25">
      <c r="A41" t="s">
        <v>574</v>
      </c>
      <c r="B41" t="s">
        <v>468</v>
      </c>
      <c r="C41" t="s">
        <v>469</v>
      </c>
      <c r="D41" t="s">
        <v>53</v>
      </c>
      <c r="E41" t="s">
        <v>570</v>
      </c>
      <c r="F41" t="s">
        <v>505</v>
      </c>
      <c r="G41" t="s">
        <v>53</v>
      </c>
      <c r="H41" t="s">
        <v>562</v>
      </c>
      <c r="I41" t="s">
        <v>53</v>
      </c>
      <c r="J41" t="s">
        <v>473</v>
      </c>
      <c r="K41" t="s">
        <v>473</v>
      </c>
      <c r="L41" t="s">
        <v>473</v>
      </c>
      <c r="M41" t="s">
        <v>473</v>
      </c>
      <c r="N41" t="s">
        <v>473</v>
      </c>
      <c r="O41" t="s">
        <v>53</v>
      </c>
      <c r="P41" t="s">
        <v>53</v>
      </c>
      <c r="Q41" t="s">
        <v>53</v>
      </c>
      <c r="R41" t="s">
        <v>53</v>
      </c>
      <c r="S41" t="s">
        <v>575</v>
      </c>
    </row>
    <row r="42" spans="1:19" x14ac:dyDescent="0.25">
      <c r="A42" t="s">
        <v>576</v>
      </c>
      <c r="B42" t="s">
        <v>577</v>
      </c>
      <c r="C42" t="s">
        <v>480</v>
      </c>
      <c r="D42" t="s">
        <v>53</v>
      </c>
      <c r="E42" t="s">
        <v>470</v>
      </c>
      <c r="F42" t="s">
        <v>578</v>
      </c>
      <c r="G42" t="s">
        <v>53</v>
      </c>
      <c r="H42" t="s">
        <v>54</v>
      </c>
      <c r="I42" t="s">
        <v>53</v>
      </c>
      <c r="J42" t="s">
        <v>473</v>
      </c>
      <c r="K42" t="s">
        <v>473</v>
      </c>
      <c r="L42" t="s">
        <v>473</v>
      </c>
      <c r="M42" t="s">
        <v>473</v>
      </c>
      <c r="N42" t="s">
        <v>473</v>
      </c>
      <c r="O42" t="s">
        <v>53</v>
      </c>
      <c r="P42" t="s">
        <v>53</v>
      </c>
      <c r="Q42" t="s">
        <v>53</v>
      </c>
      <c r="R42" t="s">
        <v>53</v>
      </c>
      <c r="S42" t="s">
        <v>579</v>
      </c>
    </row>
    <row r="43" spans="1:19" x14ac:dyDescent="0.25">
      <c r="A43" t="s">
        <v>580</v>
      </c>
      <c r="B43" t="s">
        <v>577</v>
      </c>
      <c r="C43" t="s">
        <v>480</v>
      </c>
      <c r="D43" t="s">
        <v>53</v>
      </c>
      <c r="E43" t="s">
        <v>470</v>
      </c>
      <c r="F43" t="s">
        <v>417</v>
      </c>
      <c r="G43" t="s">
        <v>53</v>
      </c>
      <c r="H43" t="s">
        <v>101</v>
      </c>
      <c r="I43" t="s">
        <v>47</v>
      </c>
      <c r="J43" t="s">
        <v>473</v>
      </c>
      <c r="K43" t="s">
        <v>473</v>
      </c>
      <c r="L43" t="s">
        <v>473</v>
      </c>
      <c r="M43" t="s">
        <v>473</v>
      </c>
      <c r="N43" t="s">
        <v>473</v>
      </c>
      <c r="O43" t="s">
        <v>53</v>
      </c>
      <c r="P43" t="s">
        <v>53</v>
      </c>
      <c r="Q43" t="s">
        <v>53</v>
      </c>
      <c r="R43" t="s">
        <v>53</v>
      </c>
      <c r="S43" t="s">
        <v>581</v>
      </c>
    </row>
    <row r="44" spans="1:19" x14ac:dyDescent="0.25">
      <c r="A44" t="s">
        <v>582</v>
      </c>
      <c r="B44" t="s">
        <v>577</v>
      </c>
      <c r="C44" t="s">
        <v>480</v>
      </c>
      <c r="D44" t="s">
        <v>53</v>
      </c>
      <c r="E44" t="s">
        <v>470</v>
      </c>
      <c r="F44" t="s">
        <v>24</v>
      </c>
      <c r="G44" t="s">
        <v>53</v>
      </c>
      <c r="H44" t="s">
        <v>36</v>
      </c>
      <c r="I44" t="s">
        <v>53</v>
      </c>
      <c r="J44" t="s">
        <v>473</v>
      </c>
      <c r="K44" t="s">
        <v>473</v>
      </c>
      <c r="L44" t="s">
        <v>473</v>
      </c>
      <c r="M44" t="s">
        <v>473</v>
      </c>
      <c r="N44" t="s">
        <v>473</v>
      </c>
      <c r="O44" t="s">
        <v>53</v>
      </c>
      <c r="P44" t="s">
        <v>53</v>
      </c>
      <c r="Q44" t="s">
        <v>53</v>
      </c>
      <c r="R44" t="s">
        <v>53</v>
      </c>
      <c r="S44" t="s">
        <v>583</v>
      </c>
    </row>
    <row r="45" spans="1:19" x14ac:dyDescent="0.25">
      <c r="A45" t="s">
        <v>584</v>
      </c>
      <c r="B45" t="s">
        <v>577</v>
      </c>
      <c r="C45" t="s">
        <v>480</v>
      </c>
      <c r="D45" t="s">
        <v>53</v>
      </c>
      <c r="E45" t="s">
        <v>470</v>
      </c>
      <c r="F45" t="s">
        <v>24</v>
      </c>
      <c r="G45" t="s">
        <v>53</v>
      </c>
      <c r="H45" t="s">
        <v>98</v>
      </c>
      <c r="I45" t="s">
        <v>255</v>
      </c>
      <c r="J45" t="s">
        <v>473</v>
      </c>
      <c r="K45" t="s">
        <v>473</v>
      </c>
      <c r="L45" t="s">
        <v>473</v>
      </c>
      <c r="M45" t="s">
        <v>473</v>
      </c>
      <c r="N45" t="s">
        <v>473</v>
      </c>
      <c r="O45" t="s">
        <v>53</v>
      </c>
      <c r="P45" t="s">
        <v>53</v>
      </c>
      <c r="Q45" t="s">
        <v>53</v>
      </c>
      <c r="R45" t="s">
        <v>53</v>
      </c>
      <c r="S45" t="s">
        <v>585</v>
      </c>
    </row>
    <row r="46" spans="1:19" x14ac:dyDescent="0.25">
      <c r="A46" t="s">
        <v>586</v>
      </c>
      <c r="B46" t="s">
        <v>577</v>
      </c>
      <c r="C46" t="s">
        <v>480</v>
      </c>
      <c r="D46" t="s">
        <v>53</v>
      </c>
      <c r="E46" t="s">
        <v>470</v>
      </c>
      <c r="F46" t="s">
        <v>43</v>
      </c>
      <c r="G46" t="s">
        <v>53</v>
      </c>
      <c r="H46" t="s">
        <v>36</v>
      </c>
      <c r="I46" t="s">
        <v>53</v>
      </c>
      <c r="J46" t="s">
        <v>473</v>
      </c>
      <c r="K46" t="s">
        <v>473</v>
      </c>
      <c r="L46" t="s">
        <v>473</v>
      </c>
      <c r="M46" t="s">
        <v>473</v>
      </c>
      <c r="N46" t="s">
        <v>473</v>
      </c>
      <c r="O46" t="s">
        <v>53</v>
      </c>
      <c r="P46" t="s">
        <v>53</v>
      </c>
      <c r="Q46" t="s">
        <v>53</v>
      </c>
      <c r="R46" t="s">
        <v>53</v>
      </c>
      <c r="S46" t="s">
        <v>587</v>
      </c>
    </row>
    <row r="47" spans="1:19" x14ac:dyDescent="0.25">
      <c r="A47" t="s">
        <v>588</v>
      </c>
      <c r="B47" t="s">
        <v>577</v>
      </c>
      <c r="C47" t="s">
        <v>480</v>
      </c>
      <c r="D47" t="s">
        <v>53</v>
      </c>
      <c r="E47" t="s">
        <v>470</v>
      </c>
      <c r="F47" t="s">
        <v>589</v>
      </c>
      <c r="G47" t="s">
        <v>53</v>
      </c>
      <c r="H47" t="s">
        <v>36</v>
      </c>
      <c r="I47" t="s">
        <v>53</v>
      </c>
      <c r="J47" t="s">
        <v>473</v>
      </c>
      <c r="K47" t="s">
        <v>473</v>
      </c>
      <c r="L47" t="s">
        <v>473</v>
      </c>
      <c r="M47" t="s">
        <v>473</v>
      </c>
      <c r="N47" t="s">
        <v>473</v>
      </c>
      <c r="O47" t="s">
        <v>53</v>
      </c>
      <c r="P47" t="s">
        <v>53</v>
      </c>
      <c r="Q47" t="s">
        <v>53</v>
      </c>
      <c r="R47" t="s">
        <v>53</v>
      </c>
      <c r="S47" t="s">
        <v>590</v>
      </c>
    </row>
    <row r="48" spans="1:19" x14ac:dyDescent="0.25">
      <c r="A48" t="s">
        <v>591</v>
      </c>
      <c r="B48" t="s">
        <v>577</v>
      </c>
      <c r="C48" t="s">
        <v>480</v>
      </c>
      <c r="D48" t="s">
        <v>53</v>
      </c>
      <c r="E48" t="s">
        <v>470</v>
      </c>
      <c r="F48" t="s">
        <v>549</v>
      </c>
      <c r="G48" t="s">
        <v>54</v>
      </c>
      <c r="H48" t="s">
        <v>58</v>
      </c>
      <c r="I48" t="s">
        <v>269</v>
      </c>
      <c r="J48" t="s">
        <v>473</v>
      </c>
      <c r="K48" t="s">
        <v>473</v>
      </c>
      <c r="L48" t="s">
        <v>473</v>
      </c>
      <c r="M48" t="s">
        <v>473</v>
      </c>
      <c r="N48" t="s">
        <v>473</v>
      </c>
      <c r="O48" t="s">
        <v>53</v>
      </c>
      <c r="P48" t="s">
        <v>53</v>
      </c>
      <c r="Q48" t="s">
        <v>53</v>
      </c>
      <c r="R48" t="s">
        <v>53</v>
      </c>
      <c r="S48" t="s">
        <v>592</v>
      </c>
    </row>
    <row r="49" spans="1:19" x14ac:dyDescent="0.25">
      <c r="A49" t="s">
        <v>593</v>
      </c>
      <c r="B49" t="s">
        <v>577</v>
      </c>
      <c r="C49" t="s">
        <v>480</v>
      </c>
      <c r="D49" t="s">
        <v>53</v>
      </c>
      <c r="E49" t="s">
        <v>470</v>
      </c>
      <c r="F49" t="s">
        <v>549</v>
      </c>
      <c r="G49" t="s">
        <v>53</v>
      </c>
      <c r="H49" t="s">
        <v>60</v>
      </c>
      <c r="I49" t="s">
        <v>47</v>
      </c>
      <c r="J49" t="s">
        <v>473</v>
      </c>
      <c r="K49" t="s">
        <v>473</v>
      </c>
      <c r="L49" t="s">
        <v>473</v>
      </c>
      <c r="M49" t="s">
        <v>473</v>
      </c>
      <c r="N49" t="s">
        <v>473</v>
      </c>
      <c r="O49" t="s">
        <v>53</v>
      </c>
      <c r="P49" t="s">
        <v>53</v>
      </c>
      <c r="Q49" t="s">
        <v>53</v>
      </c>
      <c r="R49" t="s">
        <v>53</v>
      </c>
      <c r="S49" t="s">
        <v>594</v>
      </c>
    </row>
    <row r="50" spans="1:19" x14ac:dyDescent="0.25">
      <c r="A50" t="s">
        <v>595</v>
      </c>
      <c r="B50" t="s">
        <v>577</v>
      </c>
      <c r="C50" t="s">
        <v>480</v>
      </c>
      <c r="D50" t="s">
        <v>53</v>
      </c>
      <c r="E50" t="s">
        <v>470</v>
      </c>
      <c r="F50" t="s">
        <v>47</v>
      </c>
      <c r="G50" t="s">
        <v>36</v>
      </c>
      <c r="H50" t="s">
        <v>47</v>
      </c>
      <c r="I50" t="s">
        <v>43</v>
      </c>
      <c r="J50" t="s">
        <v>473</v>
      </c>
      <c r="K50" t="s">
        <v>473</v>
      </c>
      <c r="L50" t="s">
        <v>473</v>
      </c>
      <c r="M50" t="s">
        <v>473</v>
      </c>
      <c r="N50" t="s">
        <v>473</v>
      </c>
      <c r="O50" t="s">
        <v>53</v>
      </c>
      <c r="P50" t="s">
        <v>53</v>
      </c>
      <c r="Q50" t="s">
        <v>53</v>
      </c>
      <c r="R50" t="s">
        <v>53</v>
      </c>
      <c r="S50" t="s">
        <v>596</v>
      </c>
    </row>
    <row r="51" spans="1:19" x14ac:dyDescent="0.25">
      <c r="A51" t="s">
        <v>597</v>
      </c>
      <c r="B51" t="s">
        <v>577</v>
      </c>
      <c r="C51" t="s">
        <v>480</v>
      </c>
      <c r="D51" t="s">
        <v>53</v>
      </c>
      <c r="E51" t="s">
        <v>470</v>
      </c>
      <c r="F51" t="s">
        <v>24</v>
      </c>
      <c r="G51" t="s">
        <v>36</v>
      </c>
      <c r="H51" t="s">
        <v>54</v>
      </c>
      <c r="I51" t="s">
        <v>47</v>
      </c>
      <c r="J51" t="s">
        <v>473</v>
      </c>
      <c r="K51" t="s">
        <v>473</v>
      </c>
      <c r="L51" t="s">
        <v>473</v>
      </c>
      <c r="M51" t="s">
        <v>473</v>
      </c>
      <c r="N51" t="s">
        <v>473</v>
      </c>
      <c r="O51" t="s">
        <v>53</v>
      </c>
      <c r="P51" t="s">
        <v>53</v>
      </c>
      <c r="Q51" t="s">
        <v>53</v>
      </c>
      <c r="R51" t="s">
        <v>53</v>
      </c>
      <c r="S51" t="s">
        <v>598</v>
      </c>
    </row>
    <row r="52" spans="1:19" x14ac:dyDescent="0.25">
      <c r="A52" t="s">
        <v>599</v>
      </c>
      <c r="B52" t="s">
        <v>577</v>
      </c>
      <c r="C52" t="s">
        <v>480</v>
      </c>
      <c r="D52" t="s">
        <v>53</v>
      </c>
      <c r="E52" t="s">
        <v>470</v>
      </c>
      <c r="F52" t="s">
        <v>24</v>
      </c>
      <c r="G52" t="s">
        <v>285</v>
      </c>
      <c r="H52" t="s">
        <v>47</v>
      </c>
      <c r="I52" t="s">
        <v>286</v>
      </c>
      <c r="J52" t="s">
        <v>473</v>
      </c>
      <c r="K52" t="s">
        <v>473</v>
      </c>
      <c r="L52" t="s">
        <v>473</v>
      </c>
      <c r="M52" t="s">
        <v>473</v>
      </c>
      <c r="N52" t="s">
        <v>473</v>
      </c>
      <c r="O52" t="s">
        <v>53</v>
      </c>
      <c r="P52" t="s">
        <v>53</v>
      </c>
      <c r="Q52" t="s">
        <v>53</v>
      </c>
      <c r="R52" t="s">
        <v>53</v>
      </c>
      <c r="S52" t="s">
        <v>600</v>
      </c>
    </row>
    <row r="53" spans="1:19" x14ac:dyDescent="0.25">
      <c r="A53" t="s">
        <v>601</v>
      </c>
      <c r="B53" t="s">
        <v>577</v>
      </c>
      <c r="C53" t="s">
        <v>480</v>
      </c>
      <c r="D53" t="s">
        <v>53</v>
      </c>
      <c r="E53" t="s">
        <v>470</v>
      </c>
      <c r="F53" t="s">
        <v>24</v>
      </c>
      <c r="G53" t="s">
        <v>92</v>
      </c>
      <c r="H53" t="s">
        <v>290</v>
      </c>
      <c r="I53" t="s">
        <v>36</v>
      </c>
      <c r="J53" t="s">
        <v>473</v>
      </c>
      <c r="K53" t="s">
        <v>473</v>
      </c>
      <c r="L53" t="s">
        <v>473</v>
      </c>
      <c r="M53" t="s">
        <v>473</v>
      </c>
      <c r="N53" t="s">
        <v>473</v>
      </c>
      <c r="O53" t="s">
        <v>53</v>
      </c>
      <c r="P53" t="s">
        <v>53</v>
      </c>
      <c r="Q53" t="s">
        <v>53</v>
      </c>
      <c r="R53" t="s">
        <v>53</v>
      </c>
      <c r="S53" t="s">
        <v>602</v>
      </c>
    </row>
    <row r="54" spans="1:19" x14ac:dyDescent="0.25">
      <c r="A54" t="s">
        <v>603</v>
      </c>
      <c r="B54" t="s">
        <v>577</v>
      </c>
      <c r="C54" t="s">
        <v>480</v>
      </c>
      <c r="D54" t="s">
        <v>53</v>
      </c>
      <c r="E54" t="s">
        <v>470</v>
      </c>
      <c r="F54" t="s">
        <v>24</v>
      </c>
      <c r="G54" t="s">
        <v>98</v>
      </c>
      <c r="H54" t="s">
        <v>92</v>
      </c>
      <c r="I54" t="s">
        <v>24</v>
      </c>
      <c r="J54" t="s">
        <v>473</v>
      </c>
      <c r="K54" t="s">
        <v>473</v>
      </c>
      <c r="L54" t="s">
        <v>473</v>
      </c>
      <c r="M54" t="s">
        <v>473</v>
      </c>
      <c r="N54" t="s">
        <v>473</v>
      </c>
      <c r="O54" t="s">
        <v>53</v>
      </c>
      <c r="P54" t="s">
        <v>53</v>
      </c>
      <c r="Q54" t="s">
        <v>53</v>
      </c>
      <c r="R54" t="s">
        <v>53</v>
      </c>
      <c r="S54" t="s">
        <v>604</v>
      </c>
    </row>
    <row r="55" spans="1:19" x14ac:dyDescent="0.25">
      <c r="A55" t="s">
        <v>605</v>
      </c>
      <c r="B55" t="s">
        <v>577</v>
      </c>
      <c r="C55" t="s">
        <v>480</v>
      </c>
      <c r="D55" t="s">
        <v>53</v>
      </c>
      <c r="E55" t="s">
        <v>470</v>
      </c>
      <c r="F55" t="s">
        <v>141</v>
      </c>
      <c r="G55" t="s">
        <v>24</v>
      </c>
      <c r="H55" t="s">
        <v>141</v>
      </c>
      <c r="I55" t="s">
        <v>43</v>
      </c>
      <c r="J55" t="s">
        <v>473</v>
      </c>
      <c r="K55" t="s">
        <v>473</v>
      </c>
      <c r="L55" t="s">
        <v>473</v>
      </c>
      <c r="M55" t="s">
        <v>473</v>
      </c>
      <c r="N55" t="s">
        <v>473</v>
      </c>
      <c r="O55" t="s">
        <v>53</v>
      </c>
      <c r="P55" t="s">
        <v>53</v>
      </c>
      <c r="Q55" t="s">
        <v>53</v>
      </c>
      <c r="R55" t="s">
        <v>53</v>
      </c>
      <c r="S55" t="s">
        <v>606</v>
      </c>
    </row>
    <row r="56" spans="1:19" x14ac:dyDescent="0.25">
      <c r="A56" t="s">
        <v>607</v>
      </c>
      <c r="B56" t="s">
        <v>577</v>
      </c>
      <c r="C56" t="s">
        <v>480</v>
      </c>
      <c r="D56" t="s">
        <v>53</v>
      </c>
      <c r="E56" t="s">
        <v>470</v>
      </c>
      <c r="F56" t="s">
        <v>608</v>
      </c>
      <c r="G56" t="s">
        <v>24</v>
      </c>
      <c r="H56" t="s">
        <v>36</v>
      </c>
      <c r="I56" t="s">
        <v>92</v>
      </c>
      <c r="J56" t="s">
        <v>473</v>
      </c>
      <c r="K56" t="s">
        <v>473</v>
      </c>
      <c r="L56" t="s">
        <v>473</v>
      </c>
      <c r="M56" t="s">
        <v>473</v>
      </c>
      <c r="N56" t="s">
        <v>473</v>
      </c>
      <c r="O56" t="s">
        <v>53</v>
      </c>
      <c r="P56" t="s">
        <v>53</v>
      </c>
      <c r="Q56" t="s">
        <v>53</v>
      </c>
      <c r="R56" t="s">
        <v>53</v>
      </c>
      <c r="S56" t="s">
        <v>609</v>
      </c>
    </row>
    <row r="57" spans="1:19" x14ac:dyDescent="0.25">
      <c r="A57" t="s">
        <v>610</v>
      </c>
      <c r="B57" t="s">
        <v>577</v>
      </c>
      <c r="C57" t="s">
        <v>480</v>
      </c>
      <c r="D57" t="s">
        <v>53</v>
      </c>
      <c r="E57" t="s">
        <v>470</v>
      </c>
      <c r="F57" t="s">
        <v>608</v>
      </c>
      <c r="G57" t="s">
        <v>24</v>
      </c>
      <c r="H57" t="s">
        <v>36</v>
      </c>
      <c r="I57" t="s">
        <v>92</v>
      </c>
      <c r="J57" t="s">
        <v>473</v>
      </c>
      <c r="K57" t="s">
        <v>473</v>
      </c>
      <c r="L57" t="s">
        <v>473</v>
      </c>
      <c r="M57" t="s">
        <v>473</v>
      </c>
      <c r="N57" t="s">
        <v>473</v>
      </c>
      <c r="O57" t="s">
        <v>53</v>
      </c>
      <c r="P57" t="s">
        <v>53</v>
      </c>
      <c r="Q57" t="s">
        <v>53</v>
      </c>
      <c r="R57" t="s">
        <v>53</v>
      </c>
      <c r="S57" t="s">
        <v>611</v>
      </c>
    </row>
    <row r="58" spans="1:19" x14ac:dyDescent="0.25">
      <c r="A58" t="s">
        <v>612</v>
      </c>
      <c r="B58" t="s">
        <v>577</v>
      </c>
      <c r="C58" t="s">
        <v>480</v>
      </c>
      <c r="D58" t="s">
        <v>53</v>
      </c>
      <c r="E58" t="s">
        <v>470</v>
      </c>
      <c r="F58" t="s">
        <v>608</v>
      </c>
      <c r="G58" t="s">
        <v>24</v>
      </c>
      <c r="H58" t="s">
        <v>36</v>
      </c>
      <c r="I58" t="s">
        <v>92</v>
      </c>
      <c r="J58" t="s">
        <v>473</v>
      </c>
      <c r="K58" t="s">
        <v>473</v>
      </c>
      <c r="L58" t="s">
        <v>473</v>
      </c>
      <c r="M58" t="s">
        <v>473</v>
      </c>
      <c r="N58" t="s">
        <v>473</v>
      </c>
      <c r="O58" t="s">
        <v>53</v>
      </c>
      <c r="P58" t="s">
        <v>53</v>
      </c>
      <c r="Q58" t="s">
        <v>53</v>
      </c>
      <c r="R58" t="s">
        <v>53</v>
      </c>
      <c r="S58" t="s">
        <v>613</v>
      </c>
    </row>
    <row r="59" spans="1:19" x14ac:dyDescent="0.25">
      <c r="A59" t="s">
        <v>614</v>
      </c>
      <c r="B59" t="s">
        <v>577</v>
      </c>
      <c r="C59" t="s">
        <v>480</v>
      </c>
      <c r="D59" t="s">
        <v>53</v>
      </c>
      <c r="E59" t="s">
        <v>470</v>
      </c>
      <c r="F59" t="s">
        <v>608</v>
      </c>
      <c r="G59" t="s">
        <v>98</v>
      </c>
      <c r="H59" t="s">
        <v>92</v>
      </c>
      <c r="I59" t="s">
        <v>24</v>
      </c>
      <c r="J59" t="s">
        <v>473</v>
      </c>
      <c r="K59" t="s">
        <v>473</v>
      </c>
      <c r="L59" t="s">
        <v>473</v>
      </c>
      <c r="M59" t="s">
        <v>473</v>
      </c>
      <c r="N59" t="s">
        <v>473</v>
      </c>
      <c r="O59" t="s">
        <v>53</v>
      </c>
      <c r="P59" t="s">
        <v>53</v>
      </c>
      <c r="Q59" t="s">
        <v>53</v>
      </c>
      <c r="R59" t="s">
        <v>53</v>
      </c>
      <c r="S59" t="s">
        <v>615</v>
      </c>
    </row>
    <row r="60" spans="1:19" x14ac:dyDescent="0.25">
      <c r="A60" t="s">
        <v>616</v>
      </c>
      <c r="B60" t="s">
        <v>577</v>
      </c>
      <c r="C60" t="s">
        <v>480</v>
      </c>
      <c r="D60" t="s">
        <v>53</v>
      </c>
      <c r="E60" t="s">
        <v>470</v>
      </c>
      <c r="F60" t="s">
        <v>578</v>
      </c>
      <c r="G60" t="s">
        <v>98</v>
      </c>
      <c r="H60" t="s">
        <v>92</v>
      </c>
      <c r="I60" t="s">
        <v>24</v>
      </c>
      <c r="J60" t="s">
        <v>473</v>
      </c>
      <c r="K60" t="s">
        <v>473</v>
      </c>
      <c r="L60" t="s">
        <v>473</v>
      </c>
      <c r="M60" t="s">
        <v>473</v>
      </c>
      <c r="N60" t="s">
        <v>473</v>
      </c>
      <c r="O60" t="s">
        <v>53</v>
      </c>
      <c r="P60" t="s">
        <v>53</v>
      </c>
      <c r="Q60" t="s">
        <v>53</v>
      </c>
      <c r="R60" t="s">
        <v>53</v>
      </c>
      <c r="S60" t="s">
        <v>617</v>
      </c>
    </row>
    <row r="61" spans="1:19" x14ac:dyDescent="0.25">
      <c r="A61" t="s">
        <v>618</v>
      </c>
      <c r="B61" t="s">
        <v>577</v>
      </c>
      <c r="C61" t="s">
        <v>480</v>
      </c>
      <c r="D61" t="s">
        <v>53</v>
      </c>
      <c r="E61" t="s">
        <v>470</v>
      </c>
      <c r="F61" t="s">
        <v>608</v>
      </c>
      <c r="G61" t="s">
        <v>43</v>
      </c>
      <c r="H61" t="s">
        <v>141</v>
      </c>
      <c r="I61" t="s">
        <v>47</v>
      </c>
      <c r="J61" t="s">
        <v>473</v>
      </c>
      <c r="K61" t="s">
        <v>473</v>
      </c>
      <c r="L61" t="s">
        <v>473</v>
      </c>
      <c r="M61" t="s">
        <v>473</v>
      </c>
      <c r="N61" t="s">
        <v>473</v>
      </c>
      <c r="O61" t="s">
        <v>53</v>
      </c>
      <c r="P61" t="s">
        <v>53</v>
      </c>
      <c r="Q61" t="s">
        <v>53</v>
      </c>
      <c r="R61" t="s">
        <v>53</v>
      </c>
      <c r="S61" t="s">
        <v>619</v>
      </c>
    </row>
    <row r="62" spans="1:19" x14ac:dyDescent="0.25">
      <c r="A62" t="s">
        <v>620</v>
      </c>
      <c r="B62" t="s">
        <v>577</v>
      </c>
      <c r="C62" t="s">
        <v>480</v>
      </c>
      <c r="D62" t="s">
        <v>53</v>
      </c>
      <c r="E62" t="s">
        <v>470</v>
      </c>
      <c r="F62" t="s">
        <v>608</v>
      </c>
      <c r="G62" t="s">
        <v>53</v>
      </c>
      <c r="H62" t="s">
        <v>43</v>
      </c>
      <c r="I62" t="s">
        <v>92</v>
      </c>
      <c r="J62" t="s">
        <v>473</v>
      </c>
      <c r="K62" t="s">
        <v>473</v>
      </c>
      <c r="L62" t="s">
        <v>473</v>
      </c>
      <c r="M62" t="s">
        <v>473</v>
      </c>
      <c r="N62" t="s">
        <v>473</v>
      </c>
      <c r="O62" t="s">
        <v>53</v>
      </c>
      <c r="P62" t="s">
        <v>53</v>
      </c>
      <c r="Q62" t="s">
        <v>53</v>
      </c>
      <c r="R62" t="s">
        <v>53</v>
      </c>
      <c r="S62" t="s">
        <v>621</v>
      </c>
    </row>
    <row r="63" spans="1:19" x14ac:dyDescent="0.25">
      <c r="A63" t="s">
        <v>622</v>
      </c>
      <c r="B63" t="s">
        <v>577</v>
      </c>
      <c r="C63" t="s">
        <v>480</v>
      </c>
      <c r="D63" t="s">
        <v>53</v>
      </c>
      <c r="E63" t="s">
        <v>470</v>
      </c>
      <c r="F63" t="s">
        <v>24</v>
      </c>
      <c r="G63" t="s">
        <v>36</v>
      </c>
      <c r="H63" t="s">
        <v>43</v>
      </c>
      <c r="I63" t="s">
        <v>286</v>
      </c>
      <c r="J63" t="s">
        <v>473</v>
      </c>
      <c r="K63" t="s">
        <v>473</v>
      </c>
      <c r="L63" t="s">
        <v>473</v>
      </c>
      <c r="M63" t="s">
        <v>473</v>
      </c>
      <c r="N63" t="s">
        <v>473</v>
      </c>
      <c r="O63" t="s">
        <v>53</v>
      </c>
      <c r="P63" t="s">
        <v>53</v>
      </c>
      <c r="Q63" t="s">
        <v>53</v>
      </c>
      <c r="R63" t="s">
        <v>53</v>
      </c>
      <c r="S63" t="s">
        <v>623</v>
      </c>
    </row>
    <row r="64" spans="1:19" x14ac:dyDescent="0.25">
      <c r="A64" t="s">
        <v>624</v>
      </c>
      <c r="B64" t="s">
        <v>577</v>
      </c>
      <c r="C64" t="s">
        <v>480</v>
      </c>
      <c r="D64" t="s">
        <v>53</v>
      </c>
      <c r="E64" t="s">
        <v>470</v>
      </c>
      <c r="F64" t="s">
        <v>625</v>
      </c>
      <c r="G64" t="s">
        <v>53</v>
      </c>
      <c r="H64" t="s">
        <v>58</v>
      </c>
      <c r="I64" t="s">
        <v>332</v>
      </c>
      <c r="J64" t="s">
        <v>473</v>
      </c>
      <c r="K64" t="s">
        <v>473</v>
      </c>
      <c r="L64" t="s">
        <v>473</v>
      </c>
      <c r="M64" t="s">
        <v>473</v>
      </c>
      <c r="N64" t="s">
        <v>473</v>
      </c>
      <c r="O64" t="s">
        <v>53</v>
      </c>
      <c r="P64" t="s">
        <v>53</v>
      </c>
      <c r="Q64" t="s">
        <v>53</v>
      </c>
      <c r="R64" t="s">
        <v>53</v>
      </c>
      <c r="S64" t="s">
        <v>626</v>
      </c>
    </row>
    <row r="65" spans="1:19" x14ac:dyDescent="0.25">
      <c r="A65" t="s">
        <v>627</v>
      </c>
      <c r="B65" t="s">
        <v>577</v>
      </c>
      <c r="C65" t="s">
        <v>480</v>
      </c>
      <c r="D65" t="s">
        <v>53</v>
      </c>
      <c r="E65" t="s">
        <v>470</v>
      </c>
      <c r="F65" t="s">
        <v>628</v>
      </c>
      <c r="G65" t="s">
        <v>53</v>
      </c>
      <c r="H65" t="s">
        <v>58</v>
      </c>
      <c r="I65" t="s">
        <v>332</v>
      </c>
      <c r="J65" t="s">
        <v>473</v>
      </c>
      <c r="K65" t="s">
        <v>473</v>
      </c>
      <c r="L65" t="s">
        <v>473</v>
      </c>
      <c r="M65" t="s">
        <v>473</v>
      </c>
      <c r="N65" t="s">
        <v>473</v>
      </c>
      <c r="O65" t="s">
        <v>53</v>
      </c>
      <c r="P65" t="s">
        <v>53</v>
      </c>
      <c r="Q65" t="s">
        <v>53</v>
      </c>
      <c r="R65" t="s">
        <v>53</v>
      </c>
      <c r="S65" t="s">
        <v>629</v>
      </c>
    </row>
    <row r="66" spans="1:19" x14ac:dyDescent="0.25">
      <c r="A66" t="s">
        <v>630</v>
      </c>
      <c r="B66" t="s">
        <v>577</v>
      </c>
      <c r="C66" t="s">
        <v>480</v>
      </c>
      <c r="D66" t="s">
        <v>53</v>
      </c>
      <c r="E66" t="s">
        <v>470</v>
      </c>
      <c r="F66" t="s">
        <v>631</v>
      </c>
      <c r="G66" t="s">
        <v>66</v>
      </c>
      <c r="H66" t="s">
        <v>69</v>
      </c>
      <c r="I66" t="s">
        <v>342</v>
      </c>
      <c r="J66" t="s">
        <v>473</v>
      </c>
      <c r="K66" t="s">
        <v>473</v>
      </c>
      <c r="L66" t="s">
        <v>473</v>
      </c>
      <c r="M66" t="s">
        <v>473</v>
      </c>
      <c r="N66" t="s">
        <v>473</v>
      </c>
      <c r="O66" t="s">
        <v>53</v>
      </c>
      <c r="P66" t="s">
        <v>53</v>
      </c>
      <c r="Q66" t="s">
        <v>53</v>
      </c>
      <c r="R66" t="s">
        <v>53</v>
      </c>
      <c r="S66" t="s">
        <v>632</v>
      </c>
    </row>
    <row r="67" spans="1:19" x14ac:dyDescent="0.25">
      <c r="A67" t="s">
        <v>633</v>
      </c>
      <c r="B67" t="s">
        <v>577</v>
      </c>
      <c r="C67" t="s">
        <v>480</v>
      </c>
      <c r="D67" t="s">
        <v>53</v>
      </c>
      <c r="E67" t="s">
        <v>470</v>
      </c>
      <c r="F67" t="s">
        <v>631</v>
      </c>
      <c r="G67" t="s">
        <v>66</v>
      </c>
      <c r="H67" t="s">
        <v>69</v>
      </c>
      <c r="I67" t="s">
        <v>342</v>
      </c>
      <c r="J67" t="s">
        <v>473</v>
      </c>
      <c r="K67" t="s">
        <v>473</v>
      </c>
      <c r="L67" t="s">
        <v>473</v>
      </c>
      <c r="M67" t="s">
        <v>473</v>
      </c>
      <c r="N67" t="s">
        <v>473</v>
      </c>
      <c r="O67" t="s">
        <v>53</v>
      </c>
      <c r="P67" t="s">
        <v>53</v>
      </c>
      <c r="Q67" t="s">
        <v>53</v>
      </c>
      <c r="R67" t="s">
        <v>53</v>
      </c>
      <c r="S67" t="s">
        <v>634</v>
      </c>
    </row>
    <row r="68" spans="1:19" x14ac:dyDescent="0.25">
      <c r="A68" t="s">
        <v>635</v>
      </c>
      <c r="B68" t="s">
        <v>577</v>
      </c>
      <c r="C68" t="s">
        <v>480</v>
      </c>
      <c r="D68" t="s">
        <v>53</v>
      </c>
      <c r="E68" t="s">
        <v>470</v>
      </c>
      <c r="F68" t="s">
        <v>631</v>
      </c>
      <c r="G68" t="s">
        <v>66</v>
      </c>
      <c r="H68" t="s">
        <v>69</v>
      </c>
      <c r="I68" t="s">
        <v>342</v>
      </c>
      <c r="J68" t="s">
        <v>473</v>
      </c>
      <c r="K68" t="s">
        <v>473</v>
      </c>
      <c r="L68" t="s">
        <v>473</v>
      </c>
      <c r="M68" t="s">
        <v>473</v>
      </c>
      <c r="N68" t="s">
        <v>473</v>
      </c>
      <c r="O68" t="s">
        <v>53</v>
      </c>
      <c r="P68" t="s">
        <v>53</v>
      </c>
      <c r="Q68" t="s">
        <v>53</v>
      </c>
      <c r="R68" t="s">
        <v>53</v>
      </c>
      <c r="S68" t="s">
        <v>636</v>
      </c>
    </row>
    <row r="69" spans="1:19" x14ac:dyDescent="0.25">
      <c r="A69" t="s">
        <v>637</v>
      </c>
      <c r="B69" t="s">
        <v>577</v>
      </c>
      <c r="C69" t="s">
        <v>480</v>
      </c>
      <c r="D69" t="s">
        <v>53</v>
      </c>
      <c r="E69" t="s">
        <v>470</v>
      </c>
      <c r="F69" t="s">
        <v>631</v>
      </c>
      <c r="G69" t="s">
        <v>350</v>
      </c>
      <c r="H69" t="s">
        <v>342</v>
      </c>
      <c r="I69" t="s">
        <v>66</v>
      </c>
      <c r="J69" t="s">
        <v>473</v>
      </c>
      <c r="K69" t="s">
        <v>473</v>
      </c>
      <c r="L69" t="s">
        <v>473</v>
      </c>
      <c r="M69" t="s">
        <v>473</v>
      </c>
      <c r="N69" t="s">
        <v>473</v>
      </c>
      <c r="O69" t="s">
        <v>53</v>
      </c>
      <c r="P69" t="s">
        <v>53</v>
      </c>
      <c r="Q69" t="s">
        <v>53</v>
      </c>
      <c r="R69" t="s">
        <v>53</v>
      </c>
      <c r="S69" t="s">
        <v>638</v>
      </c>
    </row>
    <row r="70" spans="1:19" x14ac:dyDescent="0.25">
      <c r="A70" t="s">
        <v>639</v>
      </c>
      <c r="B70" t="s">
        <v>577</v>
      </c>
      <c r="C70" t="s">
        <v>480</v>
      </c>
      <c r="D70" t="s">
        <v>53</v>
      </c>
      <c r="E70" t="s">
        <v>470</v>
      </c>
      <c r="F70" t="s">
        <v>631</v>
      </c>
      <c r="G70" t="s">
        <v>350</v>
      </c>
      <c r="H70" t="s">
        <v>342</v>
      </c>
      <c r="I70" t="s">
        <v>66</v>
      </c>
      <c r="J70" t="s">
        <v>473</v>
      </c>
      <c r="K70" t="s">
        <v>473</v>
      </c>
      <c r="L70" t="s">
        <v>473</v>
      </c>
      <c r="M70" t="s">
        <v>473</v>
      </c>
      <c r="N70" t="s">
        <v>473</v>
      </c>
      <c r="O70" t="s">
        <v>53</v>
      </c>
      <c r="P70" t="s">
        <v>53</v>
      </c>
      <c r="Q70" t="s">
        <v>53</v>
      </c>
      <c r="R70" t="s">
        <v>53</v>
      </c>
      <c r="S70" t="s">
        <v>640</v>
      </c>
    </row>
    <row r="71" spans="1:19" x14ac:dyDescent="0.25">
      <c r="A71" t="s">
        <v>641</v>
      </c>
      <c r="B71" t="s">
        <v>577</v>
      </c>
      <c r="C71" t="s">
        <v>480</v>
      </c>
      <c r="D71" t="s">
        <v>53</v>
      </c>
      <c r="E71" t="s">
        <v>470</v>
      </c>
      <c r="F71" t="s">
        <v>631</v>
      </c>
      <c r="G71" t="s">
        <v>71</v>
      </c>
      <c r="H71" t="s">
        <v>78</v>
      </c>
      <c r="I71" t="s">
        <v>74</v>
      </c>
      <c r="J71" t="s">
        <v>473</v>
      </c>
      <c r="K71" t="s">
        <v>473</v>
      </c>
      <c r="L71" t="s">
        <v>473</v>
      </c>
      <c r="M71" t="s">
        <v>473</v>
      </c>
      <c r="N71" t="s">
        <v>473</v>
      </c>
      <c r="O71" t="s">
        <v>53</v>
      </c>
      <c r="P71" t="s">
        <v>53</v>
      </c>
      <c r="Q71" t="s">
        <v>53</v>
      </c>
      <c r="R71" t="s">
        <v>53</v>
      </c>
      <c r="S71" t="s">
        <v>642</v>
      </c>
    </row>
    <row r="72" spans="1:19" x14ac:dyDescent="0.25">
      <c r="A72" t="s">
        <v>643</v>
      </c>
      <c r="B72" t="s">
        <v>577</v>
      </c>
      <c r="C72" t="s">
        <v>480</v>
      </c>
      <c r="D72" t="s">
        <v>53</v>
      </c>
      <c r="E72" t="s">
        <v>470</v>
      </c>
      <c r="F72" t="s">
        <v>631</v>
      </c>
      <c r="G72" t="s">
        <v>63</v>
      </c>
      <c r="H72" t="s">
        <v>71</v>
      </c>
      <c r="I72" t="s">
        <v>342</v>
      </c>
      <c r="J72" t="s">
        <v>473</v>
      </c>
      <c r="K72" t="s">
        <v>473</v>
      </c>
      <c r="L72" t="s">
        <v>473</v>
      </c>
      <c r="M72" t="s">
        <v>473</v>
      </c>
      <c r="N72" t="s">
        <v>473</v>
      </c>
      <c r="O72" t="s">
        <v>53</v>
      </c>
      <c r="P72" t="s">
        <v>53</v>
      </c>
      <c r="Q72" t="s">
        <v>53</v>
      </c>
      <c r="R72" t="s">
        <v>53</v>
      </c>
      <c r="S72" t="s">
        <v>644</v>
      </c>
    </row>
    <row r="73" spans="1:19" x14ac:dyDescent="0.25">
      <c r="A73" t="s">
        <v>645</v>
      </c>
      <c r="B73" t="s">
        <v>577</v>
      </c>
      <c r="C73" t="s">
        <v>480</v>
      </c>
      <c r="D73" t="s">
        <v>53</v>
      </c>
      <c r="E73" t="s">
        <v>470</v>
      </c>
      <c r="F73" t="s">
        <v>646</v>
      </c>
      <c r="G73" t="s">
        <v>63</v>
      </c>
      <c r="H73" t="s">
        <v>85</v>
      </c>
      <c r="I73" t="s">
        <v>360</v>
      </c>
      <c r="J73" t="s">
        <v>473</v>
      </c>
      <c r="K73" t="s">
        <v>473</v>
      </c>
      <c r="L73" t="s">
        <v>473</v>
      </c>
      <c r="M73" t="s">
        <v>473</v>
      </c>
      <c r="N73" t="s">
        <v>473</v>
      </c>
      <c r="O73" t="s">
        <v>53</v>
      </c>
      <c r="P73" t="s">
        <v>53</v>
      </c>
      <c r="Q73" t="s">
        <v>53</v>
      </c>
      <c r="R73" t="s">
        <v>53</v>
      </c>
      <c r="S73" t="s">
        <v>647</v>
      </c>
    </row>
    <row r="74" spans="1:19" x14ac:dyDescent="0.25">
      <c r="A74" t="s">
        <v>648</v>
      </c>
      <c r="B74" t="s">
        <v>577</v>
      </c>
      <c r="C74" t="s">
        <v>480</v>
      </c>
      <c r="D74" t="s">
        <v>53</v>
      </c>
      <c r="E74" t="s">
        <v>470</v>
      </c>
      <c r="F74" t="s">
        <v>649</v>
      </c>
      <c r="G74" t="s">
        <v>63</v>
      </c>
      <c r="H74" t="s">
        <v>85</v>
      </c>
      <c r="I74" t="s">
        <v>360</v>
      </c>
      <c r="J74" t="s">
        <v>473</v>
      </c>
      <c r="K74" t="s">
        <v>473</v>
      </c>
      <c r="L74" t="s">
        <v>473</v>
      </c>
      <c r="M74" t="s">
        <v>473</v>
      </c>
      <c r="N74" t="s">
        <v>473</v>
      </c>
      <c r="O74" t="s">
        <v>53</v>
      </c>
      <c r="P74" t="s">
        <v>53</v>
      </c>
      <c r="Q74" t="s">
        <v>53</v>
      </c>
      <c r="R74" t="s">
        <v>53</v>
      </c>
      <c r="S74" t="s">
        <v>650</v>
      </c>
    </row>
    <row r="75" spans="1:19" x14ac:dyDescent="0.25">
      <c r="A75" t="s">
        <v>651</v>
      </c>
      <c r="B75" t="s">
        <v>577</v>
      </c>
      <c r="C75" t="s">
        <v>480</v>
      </c>
      <c r="D75" t="s">
        <v>53</v>
      </c>
      <c r="E75" t="s">
        <v>470</v>
      </c>
      <c r="F75" t="s">
        <v>631</v>
      </c>
      <c r="G75" t="s">
        <v>63</v>
      </c>
      <c r="H75" t="s">
        <v>69</v>
      </c>
      <c r="I75" t="s">
        <v>66</v>
      </c>
      <c r="J75" t="s">
        <v>473</v>
      </c>
      <c r="K75" t="s">
        <v>473</v>
      </c>
      <c r="L75" t="s">
        <v>473</v>
      </c>
      <c r="M75" t="s">
        <v>473</v>
      </c>
      <c r="N75" t="s">
        <v>473</v>
      </c>
      <c r="O75" t="s">
        <v>53</v>
      </c>
      <c r="P75" t="s">
        <v>53</v>
      </c>
      <c r="Q75" t="s">
        <v>53</v>
      </c>
      <c r="R75" t="s">
        <v>53</v>
      </c>
      <c r="S75" t="s">
        <v>652</v>
      </c>
    </row>
    <row r="76" spans="1:19" x14ac:dyDescent="0.25">
      <c r="A76" t="s">
        <v>653</v>
      </c>
      <c r="B76" t="s">
        <v>577</v>
      </c>
      <c r="C76" t="s">
        <v>480</v>
      </c>
      <c r="D76" t="s">
        <v>53</v>
      </c>
      <c r="E76" t="s">
        <v>470</v>
      </c>
      <c r="F76" t="s">
        <v>631</v>
      </c>
      <c r="G76" t="s">
        <v>80</v>
      </c>
      <c r="H76" t="s">
        <v>371</v>
      </c>
      <c r="I76" t="s">
        <v>85</v>
      </c>
      <c r="J76" t="s">
        <v>473</v>
      </c>
      <c r="K76" t="s">
        <v>473</v>
      </c>
      <c r="L76" t="s">
        <v>473</v>
      </c>
      <c r="M76" t="s">
        <v>473</v>
      </c>
      <c r="N76" t="s">
        <v>473</v>
      </c>
      <c r="O76" t="s">
        <v>53</v>
      </c>
      <c r="P76" t="s">
        <v>53</v>
      </c>
      <c r="Q76" t="s">
        <v>53</v>
      </c>
      <c r="R76" t="s">
        <v>53</v>
      </c>
      <c r="S76" t="s">
        <v>654</v>
      </c>
    </row>
    <row r="77" spans="1:19" x14ac:dyDescent="0.25">
      <c r="A77" t="s">
        <v>655</v>
      </c>
      <c r="B77" t="s">
        <v>577</v>
      </c>
      <c r="C77" t="s">
        <v>480</v>
      </c>
      <c r="D77" t="s">
        <v>53</v>
      </c>
      <c r="E77" t="s">
        <v>470</v>
      </c>
      <c r="F77" t="s">
        <v>656</v>
      </c>
      <c r="G77" t="s">
        <v>63</v>
      </c>
      <c r="H77" t="s">
        <v>87</v>
      </c>
      <c r="I77" t="s">
        <v>74</v>
      </c>
      <c r="J77" t="s">
        <v>473</v>
      </c>
      <c r="K77" t="s">
        <v>473</v>
      </c>
      <c r="L77" t="s">
        <v>473</v>
      </c>
      <c r="M77" t="s">
        <v>473</v>
      </c>
      <c r="N77" t="s">
        <v>473</v>
      </c>
      <c r="O77" t="s">
        <v>53</v>
      </c>
      <c r="P77" t="s">
        <v>53</v>
      </c>
      <c r="Q77" t="s">
        <v>53</v>
      </c>
      <c r="R77" t="s">
        <v>53</v>
      </c>
      <c r="S77" t="s">
        <v>657</v>
      </c>
    </row>
    <row r="78" spans="1:19" x14ac:dyDescent="0.25">
      <c r="A78" t="s">
        <v>658</v>
      </c>
      <c r="B78" t="s">
        <v>577</v>
      </c>
      <c r="C78" t="s">
        <v>480</v>
      </c>
      <c r="D78" t="s">
        <v>53</v>
      </c>
      <c r="E78" t="s">
        <v>470</v>
      </c>
      <c r="F78" t="s">
        <v>631</v>
      </c>
      <c r="G78" t="s">
        <v>63</v>
      </c>
      <c r="H78" t="s">
        <v>350</v>
      </c>
      <c r="I78" t="s">
        <v>63</v>
      </c>
      <c r="J78" t="s">
        <v>473</v>
      </c>
      <c r="K78" t="s">
        <v>473</v>
      </c>
      <c r="L78" t="s">
        <v>473</v>
      </c>
      <c r="M78" t="s">
        <v>473</v>
      </c>
      <c r="N78" t="s">
        <v>473</v>
      </c>
      <c r="O78" t="s">
        <v>53</v>
      </c>
      <c r="P78" t="s">
        <v>53</v>
      </c>
      <c r="Q78" t="s">
        <v>53</v>
      </c>
      <c r="R78" t="s">
        <v>53</v>
      </c>
      <c r="S78" t="s">
        <v>659</v>
      </c>
    </row>
    <row r="79" spans="1:19" x14ac:dyDescent="0.25">
      <c r="A79" t="s">
        <v>660</v>
      </c>
      <c r="B79" t="s">
        <v>468</v>
      </c>
      <c r="C79" t="s">
        <v>480</v>
      </c>
      <c r="D79" t="s">
        <v>53</v>
      </c>
      <c r="E79" t="s">
        <v>470</v>
      </c>
      <c r="F79" t="s">
        <v>656</v>
      </c>
      <c r="G79" t="s">
        <v>63</v>
      </c>
      <c r="H79" t="s">
        <v>101</v>
      </c>
      <c r="I79" t="s">
        <v>74</v>
      </c>
      <c r="J79" t="s">
        <v>473</v>
      </c>
      <c r="K79" t="s">
        <v>473</v>
      </c>
      <c r="L79" t="s">
        <v>473</v>
      </c>
      <c r="M79" t="s">
        <v>473</v>
      </c>
      <c r="N79" t="s">
        <v>473</v>
      </c>
      <c r="O79" t="s">
        <v>53</v>
      </c>
      <c r="P79" t="s">
        <v>53</v>
      </c>
      <c r="Q79" t="s">
        <v>53</v>
      </c>
      <c r="R79" t="s">
        <v>53</v>
      </c>
      <c r="S79" t="s">
        <v>661</v>
      </c>
    </row>
    <row r="80" spans="1:19" x14ac:dyDescent="0.25">
      <c r="A80" t="s">
        <v>662</v>
      </c>
      <c r="B80" t="s">
        <v>468</v>
      </c>
      <c r="C80" t="s">
        <v>480</v>
      </c>
      <c r="D80" t="s">
        <v>53</v>
      </c>
      <c r="E80" t="s">
        <v>470</v>
      </c>
      <c r="F80" t="s">
        <v>663</v>
      </c>
      <c r="G80" t="s">
        <v>664</v>
      </c>
      <c r="H80" t="s">
        <v>665</v>
      </c>
      <c r="I80" t="s">
        <v>664</v>
      </c>
      <c r="J80" t="s">
        <v>473</v>
      </c>
      <c r="K80" t="s">
        <v>473</v>
      </c>
      <c r="L80" t="s">
        <v>473</v>
      </c>
      <c r="M80" t="s">
        <v>473</v>
      </c>
      <c r="N80" t="s">
        <v>473</v>
      </c>
      <c r="O80" t="s">
        <v>53</v>
      </c>
      <c r="P80" t="s">
        <v>53</v>
      </c>
      <c r="Q80" t="s">
        <v>53</v>
      </c>
      <c r="R80" t="s">
        <v>53</v>
      </c>
      <c r="S80" t="s">
        <v>666</v>
      </c>
    </row>
    <row r="81" spans="1:19" x14ac:dyDescent="0.25">
      <c r="A81" t="s">
        <v>667</v>
      </c>
      <c r="B81" t="s">
        <v>468</v>
      </c>
      <c r="C81" t="s">
        <v>480</v>
      </c>
      <c r="D81" t="s">
        <v>53</v>
      </c>
      <c r="E81" t="s">
        <v>470</v>
      </c>
      <c r="F81" t="s">
        <v>668</v>
      </c>
      <c r="G81" t="s">
        <v>664</v>
      </c>
      <c r="H81" t="s">
        <v>665</v>
      </c>
      <c r="I81" t="s">
        <v>664</v>
      </c>
      <c r="J81" t="s">
        <v>473</v>
      </c>
      <c r="K81" t="s">
        <v>473</v>
      </c>
      <c r="L81" t="s">
        <v>473</v>
      </c>
      <c r="M81" t="s">
        <v>473</v>
      </c>
      <c r="N81" t="s">
        <v>473</v>
      </c>
      <c r="O81" t="s">
        <v>53</v>
      </c>
      <c r="P81" t="s">
        <v>53</v>
      </c>
      <c r="Q81" t="s">
        <v>53</v>
      </c>
      <c r="R81" t="s">
        <v>53</v>
      </c>
      <c r="S81" t="s">
        <v>669</v>
      </c>
    </row>
    <row r="82" spans="1:19" x14ac:dyDescent="0.25">
      <c r="A82" t="s">
        <v>670</v>
      </c>
      <c r="B82" t="s">
        <v>468</v>
      </c>
      <c r="C82" t="s">
        <v>480</v>
      </c>
      <c r="D82" t="s">
        <v>53</v>
      </c>
      <c r="E82" t="s">
        <v>470</v>
      </c>
      <c r="F82" t="s">
        <v>671</v>
      </c>
      <c r="G82" t="s">
        <v>672</v>
      </c>
      <c r="H82" t="s">
        <v>673</v>
      </c>
      <c r="I82" t="s">
        <v>674</v>
      </c>
      <c r="J82" t="s">
        <v>473</v>
      </c>
      <c r="K82" t="s">
        <v>473</v>
      </c>
      <c r="L82" t="s">
        <v>473</v>
      </c>
      <c r="M82" t="s">
        <v>473</v>
      </c>
      <c r="N82" t="s">
        <v>473</v>
      </c>
      <c r="O82" t="s">
        <v>53</v>
      </c>
      <c r="P82" t="s">
        <v>53</v>
      </c>
      <c r="Q82" t="s">
        <v>53</v>
      </c>
      <c r="R82" t="s">
        <v>53</v>
      </c>
      <c r="S82" t="s">
        <v>675</v>
      </c>
    </row>
    <row r="83" spans="1:19" x14ac:dyDescent="0.25">
      <c r="A83" t="s">
        <v>676</v>
      </c>
      <c r="B83" t="s">
        <v>468</v>
      </c>
      <c r="C83" t="s">
        <v>480</v>
      </c>
      <c r="D83" t="s">
        <v>53</v>
      </c>
      <c r="E83" t="s">
        <v>470</v>
      </c>
      <c r="F83" t="s">
        <v>677</v>
      </c>
      <c r="G83" t="s">
        <v>678</v>
      </c>
      <c r="H83" t="s">
        <v>679</v>
      </c>
      <c r="I83" t="s">
        <v>679</v>
      </c>
      <c r="J83" t="s">
        <v>473</v>
      </c>
      <c r="K83" t="s">
        <v>473</v>
      </c>
      <c r="L83" t="s">
        <v>473</v>
      </c>
      <c r="M83" t="s">
        <v>473</v>
      </c>
      <c r="N83" t="s">
        <v>473</v>
      </c>
      <c r="O83" t="s">
        <v>53</v>
      </c>
      <c r="P83" t="s">
        <v>53</v>
      </c>
      <c r="Q83" t="s">
        <v>53</v>
      </c>
      <c r="R83" t="s">
        <v>53</v>
      </c>
      <c r="S83" t="s">
        <v>680</v>
      </c>
    </row>
    <row r="84" spans="1:19" x14ac:dyDescent="0.25">
      <c r="A84" t="s">
        <v>681</v>
      </c>
      <c r="B84" t="s">
        <v>468</v>
      </c>
      <c r="C84" t="s">
        <v>480</v>
      </c>
      <c r="D84" t="s">
        <v>53</v>
      </c>
      <c r="E84" t="s">
        <v>470</v>
      </c>
      <c r="F84" t="s">
        <v>682</v>
      </c>
      <c r="G84" t="s">
        <v>678</v>
      </c>
      <c r="H84" t="s">
        <v>679</v>
      </c>
      <c r="I84" t="s">
        <v>679</v>
      </c>
      <c r="J84" t="s">
        <v>473</v>
      </c>
      <c r="K84" t="s">
        <v>473</v>
      </c>
      <c r="L84" t="s">
        <v>473</v>
      </c>
      <c r="M84" t="s">
        <v>473</v>
      </c>
      <c r="N84" t="s">
        <v>473</v>
      </c>
      <c r="O84" t="s">
        <v>53</v>
      </c>
      <c r="P84" t="s">
        <v>53</v>
      </c>
      <c r="Q84" t="s">
        <v>53</v>
      </c>
      <c r="R84" t="s">
        <v>53</v>
      </c>
      <c r="S84" t="s">
        <v>683</v>
      </c>
    </row>
    <row r="85" spans="1:19" x14ac:dyDescent="0.25">
      <c r="A85" t="s">
        <v>684</v>
      </c>
      <c r="B85" t="s">
        <v>468</v>
      </c>
      <c r="C85" t="s">
        <v>476</v>
      </c>
      <c r="D85" t="s">
        <v>53</v>
      </c>
      <c r="E85" t="s">
        <v>470</v>
      </c>
      <c r="F85" t="s">
        <v>685</v>
      </c>
      <c r="G85" t="s">
        <v>686</v>
      </c>
      <c r="H85" t="s">
        <v>687</v>
      </c>
      <c r="I85" t="s">
        <v>688</v>
      </c>
      <c r="J85" t="s">
        <v>473</v>
      </c>
      <c r="K85" t="s">
        <v>473</v>
      </c>
      <c r="L85" t="s">
        <v>473</v>
      </c>
      <c r="M85" t="s">
        <v>473</v>
      </c>
      <c r="N85" t="s">
        <v>473</v>
      </c>
      <c r="O85" t="s">
        <v>53</v>
      </c>
      <c r="P85" t="s">
        <v>53</v>
      </c>
      <c r="Q85" t="s">
        <v>53</v>
      </c>
      <c r="R85" t="s">
        <v>53</v>
      </c>
      <c r="S85" t="s">
        <v>689</v>
      </c>
    </row>
    <row r="86" spans="1:19" x14ac:dyDescent="0.25">
      <c r="A86" t="s">
        <v>690</v>
      </c>
      <c r="B86" t="s">
        <v>468</v>
      </c>
      <c r="C86" t="s">
        <v>469</v>
      </c>
      <c r="D86" t="s">
        <v>53</v>
      </c>
      <c r="E86" t="s">
        <v>470</v>
      </c>
      <c r="F86" t="s">
        <v>663</v>
      </c>
      <c r="G86" t="s">
        <v>691</v>
      </c>
      <c r="H86" t="s">
        <v>692</v>
      </c>
      <c r="I86" t="s">
        <v>693</v>
      </c>
      <c r="J86" t="s">
        <v>473</v>
      </c>
      <c r="K86" t="s">
        <v>473</v>
      </c>
      <c r="L86" t="s">
        <v>473</v>
      </c>
      <c r="M86" t="s">
        <v>473</v>
      </c>
      <c r="N86" t="s">
        <v>473</v>
      </c>
      <c r="O86" t="s">
        <v>53</v>
      </c>
      <c r="P86" t="s">
        <v>53</v>
      </c>
      <c r="Q86" t="s">
        <v>53</v>
      </c>
      <c r="R86" t="s">
        <v>53</v>
      </c>
      <c r="S86" t="s">
        <v>694</v>
      </c>
    </row>
    <row r="87" spans="1:19" x14ac:dyDescent="0.25">
      <c r="A87" t="s">
        <v>695</v>
      </c>
      <c r="B87" t="s">
        <v>468</v>
      </c>
      <c r="C87" t="s">
        <v>469</v>
      </c>
      <c r="D87" t="s">
        <v>53</v>
      </c>
      <c r="E87" t="s">
        <v>470</v>
      </c>
      <c r="F87" t="s">
        <v>663</v>
      </c>
      <c r="G87" t="s">
        <v>691</v>
      </c>
      <c r="H87" t="s">
        <v>692</v>
      </c>
      <c r="I87" t="s">
        <v>693</v>
      </c>
      <c r="J87" t="s">
        <v>473</v>
      </c>
      <c r="K87" t="s">
        <v>473</v>
      </c>
      <c r="L87" t="s">
        <v>473</v>
      </c>
      <c r="M87" t="s">
        <v>473</v>
      </c>
      <c r="N87" t="s">
        <v>473</v>
      </c>
      <c r="O87" t="s">
        <v>53</v>
      </c>
      <c r="P87" t="s">
        <v>53</v>
      </c>
      <c r="Q87" t="s">
        <v>53</v>
      </c>
      <c r="R87" t="s">
        <v>53</v>
      </c>
      <c r="S87" t="s">
        <v>696</v>
      </c>
    </row>
    <row r="88" spans="1:19" x14ac:dyDescent="0.25">
      <c r="A88" t="s">
        <v>697</v>
      </c>
      <c r="B88" t="s">
        <v>468</v>
      </c>
      <c r="C88" t="s">
        <v>469</v>
      </c>
      <c r="D88" t="s">
        <v>53</v>
      </c>
      <c r="E88" t="s">
        <v>470</v>
      </c>
      <c r="F88" t="s">
        <v>663</v>
      </c>
      <c r="G88" t="s">
        <v>691</v>
      </c>
      <c r="H88" t="s">
        <v>692</v>
      </c>
      <c r="I88" t="s">
        <v>693</v>
      </c>
      <c r="J88" t="s">
        <v>473</v>
      </c>
      <c r="K88" t="s">
        <v>473</v>
      </c>
      <c r="L88" t="s">
        <v>473</v>
      </c>
      <c r="M88" t="s">
        <v>473</v>
      </c>
      <c r="N88" t="s">
        <v>473</v>
      </c>
      <c r="O88" t="s">
        <v>53</v>
      </c>
      <c r="P88" t="s">
        <v>53</v>
      </c>
      <c r="Q88" t="s">
        <v>53</v>
      </c>
      <c r="R88" t="s">
        <v>53</v>
      </c>
      <c r="S88" t="s">
        <v>698</v>
      </c>
    </row>
    <row r="89" spans="1:19" x14ac:dyDescent="0.25">
      <c r="A89" t="s">
        <v>699</v>
      </c>
      <c r="B89" t="s">
        <v>468</v>
      </c>
      <c r="C89" t="s">
        <v>480</v>
      </c>
      <c r="D89" t="s">
        <v>53</v>
      </c>
      <c r="E89" t="s">
        <v>470</v>
      </c>
      <c r="F89" t="s">
        <v>677</v>
      </c>
      <c r="G89" t="s">
        <v>691</v>
      </c>
      <c r="H89" t="s">
        <v>700</v>
      </c>
      <c r="I89" t="s">
        <v>691</v>
      </c>
      <c r="J89" t="s">
        <v>473</v>
      </c>
      <c r="K89" t="s">
        <v>473</v>
      </c>
      <c r="L89" t="s">
        <v>473</v>
      </c>
      <c r="M89" t="s">
        <v>473</v>
      </c>
      <c r="N89" t="s">
        <v>473</v>
      </c>
      <c r="O89" t="s">
        <v>53</v>
      </c>
      <c r="P89" t="s">
        <v>53</v>
      </c>
      <c r="Q89" t="s">
        <v>53</v>
      </c>
      <c r="R89" t="s">
        <v>53</v>
      </c>
      <c r="S89" t="s">
        <v>701</v>
      </c>
    </row>
    <row r="90" spans="1:19" x14ac:dyDescent="0.25">
      <c r="A90" t="s">
        <v>702</v>
      </c>
      <c r="B90" t="s">
        <v>468</v>
      </c>
      <c r="C90" t="s">
        <v>480</v>
      </c>
      <c r="D90" t="s">
        <v>53</v>
      </c>
      <c r="E90" t="s">
        <v>470</v>
      </c>
      <c r="F90" t="s">
        <v>677</v>
      </c>
      <c r="G90" t="s">
        <v>703</v>
      </c>
      <c r="H90" t="s">
        <v>704</v>
      </c>
      <c r="I90" t="s">
        <v>705</v>
      </c>
      <c r="J90" t="s">
        <v>473</v>
      </c>
      <c r="K90" t="s">
        <v>473</v>
      </c>
      <c r="L90" t="s">
        <v>473</v>
      </c>
      <c r="M90" t="s">
        <v>473</v>
      </c>
      <c r="N90" t="s">
        <v>473</v>
      </c>
      <c r="O90" t="s">
        <v>53</v>
      </c>
      <c r="P90" t="s">
        <v>53</v>
      </c>
      <c r="Q90" t="s">
        <v>53</v>
      </c>
      <c r="R90" t="s">
        <v>53</v>
      </c>
      <c r="S90" t="s">
        <v>706</v>
      </c>
    </row>
    <row r="91" spans="1:19" x14ac:dyDescent="0.25">
      <c r="A91" t="s">
        <v>707</v>
      </c>
      <c r="B91" t="s">
        <v>468</v>
      </c>
      <c r="C91" t="s">
        <v>469</v>
      </c>
      <c r="D91" t="s">
        <v>53</v>
      </c>
      <c r="E91" t="s">
        <v>470</v>
      </c>
      <c r="F91" t="s">
        <v>708</v>
      </c>
      <c r="G91" t="s">
        <v>709</v>
      </c>
      <c r="H91" t="s">
        <v>710</v>
      </c>
      <c r="I91" t="s">
        <v>709</v>
      </c>
      <c r="J91" t="s">
        <v>473</v>
      </c>
      <c r="K91" t="s">
        <v>473</v>
      </c>
      <c r="L91" t="s">
        <v>473</v>
      </c>
      <c r="M91" t="s">
        <v>473</v>
      </c>
      <c r="N91" t="s">
        <v>473</v>
      </c>
      <c r="O91" t="s">
        <v>53</v>
      </c>
      <c r="P91" t="s">
        <v>53</v>
      </c>
      <c r="Q91" t="s">
        <v>53</v>
      </c>
      <c r="R91" t="s">
        <v>53</v>
      </c>
      <c r="S91" t="s">
        <v>711</v>
      </c>
    </row>
    <row r="92" spans="1:19" x14ac:dyDescent="0.25">
      <c r="A92" t="s">
        <v>712</v>
      </c>
      <c r="B92" t="s">
        <v>468</v>
      </c>
      <c r="C92" t="s">
        <v>480</v>
      </c>
      <c r="D92" t="s">
        <v>53</v>
      </c>
      <c r="E92" t="s">
        <v>470</v>
      </c>
      <c r="F92" t="s">
        <v>713</v>
      </c>
      <c r="G92" t="s">
        <v>714</v>
      </c>
      <c r="H92" t="s">
        <v>679</v>
      </c>
      <c r="I92" t="s">
        <v>673</v>
      </c>
      <c r="J92" t="s">
        <v>473</v>
      </c>
      <c r="K92" t="s">
        <v>473</v>
      </c>
      <c r="L92" t="s">
        <v>473</v>
      </c>
      <c r="M92" t="s">
        <v>473</v>
      </c>
      <c r="N92" t="s">
        <v>473</v>
      </c>
      <c r="O92" t="s">
        <v>53</v>
      </c>
      <c r="P92" t="s">
        <v>53</v>
      </c>
      <c r="Q92" t="s">
        <v>53</v>
      </c>
      <c r="R92" t="s">
        <v>53</v>
      </c>
      <c r="S92" t="s">
        <v>715</v>
      </c>
    </row>
    <row r="93" spans="1:19" x14ac:dyDescent="0.25">
      <c r="A93" t="s">
        <v>716</v>
      </c>
      <c r="B93" t="s">
        <v>468</v>
      </c>
      <c r="C93" t="s">
        <v>480</v>
      </c>
      <c r="D93" t="s">
        <v>53</v>
      </c>
      <c r="E93" t="s">
        <v>470</v>
      </c>
      <c r="F93" t="s">
        <v>717</v>
      </c>
      <c r="G93" t="s">
        <v>691</v>
      </c>
      <c r="H93" t="s">
        <v>673</v>
      </c>
      <c r="I93" t="s">
        <v>718</v>
      </c>
      <c r="J93" t="s">
        <v>473</v>
      </c>
      <c r="K93" t="s">
        <v>473</v>
      </c>
      <c r="L93" t="s">
        <v>473</v>
      </c>
      <c r="M93" t="s">
        <v>473</v>
      </c>
      <c r="N93" t="s">
        <v>473</v>
      </c>
      <c r="O93" t="s">
        <v>53</v>
      </c>
      <c r="P93" t="s">
        <v>53</v>
      </c>
      <c r="Q93" t="s">
        <v>53</v>
      </c>
      <c r="R93" t="s">
        <v>53</v>
      </c>
      <c r="S93" t="s">
        <v>719</v>
      </c>
    </row>
    <row r="94" spans="1:19" x14ac:dyDescent="0.25">
      <c r="A94" t="s">
        <v>720</v>
      </c>
      <c r="B94" t="s">
        <v>468</v>
      </c>
      <c r="C94" t="s">
        <v>469</v>
      </c>
      <c r="D94" t="s">
        <v>53</v>
      </c>
      <c r="E94" t="s">
        <v>514</v>
      </c>
      <c r="F94" t="s">
        <v>708</v>
      </c>
      <c r="G94" t="s">
        <v>691</v>
      </c>
      <c r="H94" t="s">
        <v>679</v>
      </c>
      <c r="I94" t="s">
        <v>679</v>
      </c>
      <c r="J94" t="s">
        <v>473</v>
      </c>
      <c r="K94" t="s">
        <v>473</v>
      </c>
      <c r="L94" t="s">
        <v>473</v>
      </c>
      <c r="M94" t="s">
        <v>473</v>
      </c>
      <c r="N94" t="s">
        <v>473</v>
      </c>
      <c r="O94" t="s">
        <v>53</v>
      </c>
      <c r="P94" t="s">
        <v>53</v>
      </c>
      <c r="Q94" t="s">
        <v>53</v>
      </c>
      <c r="R94" t="s">
        <v>53</v>
      </c>
      <c r="S94" t="s">
        <v>721</v>
      </c>
    </row>
    <row r="95" spans="1:19" x14ac:dyDescent="0.25">
      <c r="A95" t="s">
        <v>722</v>
      </c>
      <c r="B95" t="s">
        <v>468</v>
      </c>
      <c r="C95" t="s">
        <v>469</v>
      </c>
      <c r="D95" t="s">
        <v>53</v>
      </c>
      <c r="E95" t="s">
        <v>514</v>
      </c>
      <c r="F95" t="s">
        <v>708</v>
      </c>
      <c r="G95" t="s">
        <v>691</v>
      </c>
      <c r="H95" t="s">
        <v>679</v>
      </c>
      <c r="I95" t="s">
        <v>679</v>
      </c>
      <c r="J95" t="s">
        <v>473</v>
      </c>
      <c r="K95" t="s">
        <v>473</v>
      </c>
      <c r="L95" t="s">
        <v>473</v>
      </c>
      <c r="M95" t="s">
        <v>473</v>
      </c>
      <c r="N95" t="s">
        <v>473</v>
      </c>
      <c r="O95" t="s">
        <v>53</v>
      </c>
      <c r="P95" t="s">
        <v>53</v>
      </c>
      <c r="Q95" t="s">
        <v>53</v>
      </c>
      <c r="R95" t="s">
        <v>53</v>
      </c>
      <c r="S95" t="s">
        <v>723</v>
      </c>
    </row>
    <row r="96" spans="1:19" x14ac:dyDescent="0.25">
      <c r="A96" t="s">
        <v>724</v>
      </c>
      <c r="B96" t="s">
        <v>468</v>
      </c>
      <c r="C96" t="s">
        <v>476</v>
      </c>
      <c r="D96" t="s">
        <v>53</v>
      </c>
      <c r="E96" t="s">
        <v>470</v>
      </c>
      <c r="F96" t="s">
        <v>725</v>
      </c>
      <c r="G96" t="s">
        <v>691</v>
      </c>
      <c r="H96" t="s">
        <v>726</v>
      </c>
      <c r="I96" t="s">
        <v>691</v>
      </c>
      <c r="J96" t="s">
        <v>473</v>
      </c>
      <c r="K96" t="s">
        <v>473</v>
      </c>
      <c r="L96" t="s">
        <v>473</v>
      </c>
      <c r="M96" t="s">
        <v>473</v>
      </c>
      <c r="N96" t="s">
        <v>473</v>
      </c>
      <c r="O96" t="s">
        <v>53</v>
      </c>
      <c r="P96" t="s">
        <v>53</v>
      </c>
      <c r="Q96" t="s">
        <v>53</v>
      </c>
      <c r="R96" t="s">
        <v>53</v>
      </c>
      <c r="S96" t="s">
        <v>727</v>
      </c>
    </row>
  </sheetData>
  <pageMargins left="0.7" right="0.7" top="0.75" bottom="0.75" header="0.3" footer="0.3"/>
  <ignoredErrors>
    <ignoredError sqref="A1:S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4"/>
  <sheetViews>
    <sheetView workbookViewId="0"/>
  </sheetViews>
  <sheetFormatPr defaultColWidth="8.875" defaultRowHeight="15.75" x14ac:dyDescent="0.25"/>
  <sheetData>
    <row r="1" spans="1:8" x14ac:dyDescent="0.25">
      <c r="A1" t="s">
        <v>446</v>
      </c>
      <c r="B1" t="s">
        <v>447</v>
      </c>
      <c r="C1" t="s">
        <v>728</v>
      </c>
      <c r="D1" t="s">
        <v>729</v>
      </c>
      <c r="E1" t="s">
        <v>730</v>
      </c>
      <c r="F1" t="s">
        <v>731</v>
      </c>
      <c r="G1" t="s">
        <v>732</v>
      </c>
      <c r="H1" t="s">
        <v>733</v>
      </c>
    </row>
    <row r="2" spans="1:8" x14ac:dyDescent="0.25">
      <c r="A2" t="s">
        <v>37</v>
      </c>
      <c r="B2" t="s">
        <v>448</v>
      </c>
      <c r="C2" t="s">
        <v>734</v>
      </c>
      <c r="D2" t="s">
        <v>735</v>
      </c>
      <c r="E2" t="s">
        <v>736</v>
      </c>
      <c r="F2" t="s">
        <v>448</v>
      </c>
    </row>
    <row r="3" spans="1:8" x14ac:dyDescent="0.25">
      <c r="A3" t="s">
        <v>37</v>
      </c>
      <c r="B3" t="s">
        <v>448</v>
      </c>
      <c r="C3" t="s">
        <v>737</v>
      </c>
      <c r="D3" t="s">
        <v>735</v>
      </c>
      <c r="E3" t="s">
        <v>738</v>
      </c>
      <c r="F3" t="s">
        <v>448</v>
      </c>
    </row>
    <row r="4" spans="1:8" x14ac:dyDescent="0.25">
      <c r="A4" t="s">
        <v>37</v>
      </c>
      <c r="B4" t="s">
        <v>448</v>
      </c>
      <c r="C4" t="s">
        <v>739</v>
      </c>
      <c r="D4" t="s">
        <v>735</v>
      </c>
      <c r="E4" t="s">
        <v>740</v>
      </c>
      <c r="F4" t="s">
        <v>448</v>
      </c>
    </row>
    <row r="5" spans="1:8" x14ac:dyDescent="0.25">
      <c r="A5" t="s">
        <v>37</v>
      </c>
      <c r="B5" t="s">
        <v>448</v>
      </c>
      <c r="C5" t="s">
        <v>741</v>
      </c>
      <c r="D5" t="s">
        <v>735</v>
      </c>
      <c r="E5" t="s">
        <v>738</v>
      </c>
      <c r="F5" t="s">
        <v>448</v>
      </c>
    </row>
    <row r="6" spans="1:8" x14ac:dyDescent="0.25">
      <c r="A6" t="s">
        <v>37</v>
      </c>
      <c r="B6" t="s">
        <v>448</v>
      </c>
      <c r="C6" t="s">
        <v>742</v>
      </c>
      <c r="D6" t="s">
        <v>735</v>
      </c>
      <c r="E6" t="s">
        <v>743</v>
      </c>
      <c r="F6" t="s">
        <v>448</v>
      </c>
    </row>
    <row r="7" spans="1:8" x14ac:dyDescent="0.25">
      <c r="A7" t="s">
        <v>44</v>
      </c>
      <c r="B7" t="s">
        <v>449</v>
      </c>
      <c r="C7" t="s">
        <v>744</v>
      </c>
      <c r="D7" t="s">
        <v>745</v>
      </c>
      <c r="E7" t="s">
        <v>746</v>
      </c>
      <c r="F7" t="s">
        <v>449</v>
      </c>
      <c r="G7" t="s">
        <v>747</v>
      </c>
    </row>
    <row r="8" spans="1:8" x14ac:dyDescent="0.25">
      <c r="A8" t="s">
        <v>44</v>
      </c>
      <c r="B8" t="s">
        <v>449</v>
      </c>
      <c r="C8" t="s">
        <v>748</v>
      </c>
      <c r="D8" t="s">
        <v>745</v>
      </c>
      <c r="E8" t="s">
        <v>749</v>
      </c>
      <c r="F8" t="s">
        <v>449</v>
      </c>
      <c r="G8" t="s">
        <v>747</v>
      </c>
    </row>
    <row r="9" spans="1:8" x14ac:dyDescent="0.25">
      <c r="A9" t="s">
        <v>44</v>
      </c>
      <c r="B9" t="s">
        <v>449</v>
      </c>
      <c r="C9" t="s">
        <v>750</v>
      </c>
      <c r="D9" t="s">
        <v>745</v>
      </c>
      <c r="E9" t="s">
        <v>751</v>
      </c>
      <c r="F9" t="s">
        <v>449</v>
      </c>
      <c r="G9" t="s">
        <v>747</v>
      </c>
    </row>
    <row r="10" spans="1:8" x14ac:dyDescent="0.25">
      <c r="A10" t="s">
        <v>44</v>
      </c>
      <c r="B10" t="s">
        <v>449</v>
      </c>
      <c r="C10" t="s">
        <v>752</v>
      </c>
      <c r="D10" t="s">
        <v>745</v>
      </c>
      <c r="E10" t="s">
        <v>753</v>
      </c>
      <c r="F10" t="s">
        <v>449</v>
      </c>
      <c r="G10" t="s">
        <v>747</v>
      </c>
    </row>
    <row r="11" spans="1:8" x14ac:dyDescent="0.25">
      <c r="A11" t="s">
        <v>44</v>
      </c>
      <c r="B11" t="s">
        <v>449</v>
      </c>
      <c r="C11" t="s">
        <v>754</v>
      </c>
      <c r="D11" t="s">
        <v>745</v>
      </c>
      <c r="E11" t="s">
        <v>755</v>
      </c>
      <c r="F11" t="s">
        <v>449</v>
      </c>
      <c r="G11" t="s">
        <v>747</v>
      </c>
    </row>
    <row r="12" spans="1:8" x14ac:dyDescent="0.25">
      <c r="A12" t="s">
        <v>44</v>
      </c>
      <c r="B12" t="s">
        <v>449</v>
      </c>
      <c r="C12" t="s">
        <v>756</v>
      </c>
      <c r="D12" t="s">
        <v>745</v>
      </c>
      <c r="E12" t="s">
        <v>757</v>
      </c>
      <c r="F12" t="s">
        <v>449</v>
      </c>
      <c r="G12" t="s">
        <v>747</v>
      </c>
    </row>
    <row r="13" spans="1:8" x14ac:dyDescent="0.25">
      <c r="A13" t="s">
        <v>48</v>
      </c>
      <c r="B13" t="s">
        <v>450</v>
      </c>
      <c r="C13" t="s">
        <v>758</v>
      </c>
      <c r="D13" t="s">
        <v>450</v>
      </c>
      <c r="E13" t="s">
        <v>759</v>
      </c>
      <c r="F13" t="s">
        <v>450</v>
      </c>
      <c r="G13" t="s">
        <v>24</v>
      </c>
    </row>
    <row r="14" spans="1:8" x14ac:dyDescent="0.25">
      <c r="A14" t="s">
        <v>48</v>
      </c>
      <c r="B14" t="s">
        <v>450</v>
      </c>
      <c r="C14" t="s">
        <v>760</v>
      </c>
      <c r="D14" t="s">
        <v>450</v>
      </c>
      <c r="E14" t="s">
        <v>761</v>
      </c>
      <c r="F14" t="s">
        <v>450</v>
      </c>
      <c r="G14" t="s">
        <v>24</v>
      </c>
      <c r="H14" t="s">
        <v>762</v>
      </c>
    </row>
    <row r="15" spans="1:8" x14ac:dyDescent="0.25">
      <c r="A15" t="s">
        <v>48</v>
      </c>
      <c r="B15" t="s">
        <v>450</v>
      </c>
      <c r="C15" t="s">
        <v>763</v>
      </c>
      <c r="D15" t="s">
        <v>450</v>
      </c>
      <c r="E15" t="s">
        <v>764</v>
      </c>
      <c r="F15" t="s">
        <v>450</v>
      </c>
      <c r="G15" t="s">
        <v>24</v>
      </c>
    </row>
    <row r="16" spans="1:8" x14ac:dyDescent="0.25">
      <c r="A16" t="s">
        <v>55</v>
      </c>
      <c r="B16" t="s">
        <v>448</v>
      </c>
      <c r="C16" t="s">
        <v>765</v>
      </c>
      <c r="D16" t="s">
        <v>766</v>
      </c>
      <c r="E16" t="s">
        <v>767</v>
      </c>
      <c r="F16" t="s">
        <v>766</v>
      </c>
      <c r="G16" t="s">
        <v>24</v>
      </c>
    </row>
    <row r="17" spans="1:8" x14ac:dyDescent="0.25">
      <c r="A17" t="s">
        <v>55</v>
      </c>
      <c r="B17" t="s">
        <v>448</v>
      </c>
      <c r="C17" t="s">
        <v>768</v>
      </c>
      <c r="D17" t="s">
        <v>735</v>
      </c>
      <c r="E17" t="s">
        <v>769</v>
      </c>
      <c r="F17" t="s">
        <v>766</v>
      </c>
      <c r="G17" t="s">
        <v>770</v>
      </c>
      <c r="H17" t="s">
        <v>771</v>
      </c>
    </row>
    <row r="18" spans="1:8" x14ac:dyDescent="0.25">
      <c r="A18" t="s">
        <v>55</v>
      </c>
      <c r="B18" t="s">
        <v>448</v>
      </c>
      <c r="C18" t="s">
        <v>772</v>
      </c>
      <c r="D18" t="s">
        <v>766</v>
      </c>
      <c r="E18" t="s">
        <v>773</v>
      </c>
      <c r="F18" t="s">
        <v>766</v>
      </c>
      <c r="G18" t="s">
        <v>24</v>
      </c>
    </row>
    <row r="19" spans="1:8" x14ac:dyDescent="0.25">
      <c r="A19" t="s">
        <v>55</v>
      </c>
      <c r="B19" t="s">
        <v>448</v>
      </c>
      <c r="C19" t="s">
        <v>774</v>
      </c>
      <c r="D19" t="s">
        <v>735</v>
      </c>
      <c r="E19" t="s">
        <v>775</v>
      </c>
      <c r="F19" t="s">
        <v>766</v>
      </c>
      <c r="G19" t="s">
        <v>770</v>
      </c>
      <c r="H19" t="s">
        <v>771</v>
      </c>
    </row>
    <row r="20" spans="1:8" x14ac:dyDescent="0.25">
      <c r="A20" t="s">
        <v>55</v>
      </c>
      <c r="B20" t="s">
        <v>448</v>
      </c>
      <c r="C20" t="s">
        <v>776</v>
      </c>
      <c r="D20" t="s">
        <v>735</v>
      </c>
      <c r="E20" t="s">
        <v>777</v>
      </c>
      <c r="F20" t="s">
        <v>766</v>
      </c>
      <c r="G20" t="s">
        <v>770</v>
      </c>
      <c r="H20" t="s">
        <v>771</v>
      </c>
    </row>
    <row r="21" spans="1:8" x14ac:dyDescent="0.25">
      <c r="A21" t="s">
        <v>59</v>
      </c>
      <c r="B21" t="s">
        <v>448</v>
      </c>
      <c r="C21" t="s">
        <v>778</v>
      </c>
      <c r="D21" t="s">
        <v>766</v>
      </c>
      <c r="E21" t="s">
        <v>779</v>
      </c>
      <c r="F21" t="s">
        <v>766</v>
      </c>
      <c r="G21" t="s">
        <v>780</v>
      </c>
      <c r="H21" t="s">
        <v>781</v>
      </c>
    </row>
    <row r="22" spans="1:8" x14ac:dyDescent="0.25">
      <c r="A22" t="s">
        <v>59</v>
      </c>
      <c r="B22" t="s">
        <v>448</v>
      </c>
      <c r="C22" t="s">
        <v>782</v>
      </c>
      <c r="D22" t="s">
        <v>766</v>
      </c>
      <c r="E22" t="s">
        <v>783</v>
      </c>
      <c r="F22" t="s">
        <v>766</v>
      </c>
      <c r="G22" t="s">
        <v>780</v>
      </c>
      <c r="H22" t="s">
        <v>781</v>
      </c>
    </row>
    <row r="23" spans="1:8" x14ac:dyDescent="0.25">
      <c r="A23" t="s">
        <v>59</v>
      </c>
      <c r="B23" t="s">
        <v>448</v>
      </c>
      <c r="C23" t="s">
        <v>784</v>
      </c>
      <c r="D23" t="s">
        <v>766</v>
      </c>
      <c r="E23" t="s">
        <v>785</v>
      </c>
      <c r="F23" t="s">
        <v>766</v>
      </c>
      <c r="G23" t="s">
        <v>780</v>
      </c>
      <c r="H23" t="s">
        <v>781</v>
      </c>
    </row>
    <row r="24" spans="1:8" x14ac:dyDescent="0.25">
      <c r="A24" t="s">
        <v>59</v>
      </c>
      <c r="B24" t="s">
        <v>448</v>
      </c>
      <c r="C24" t="s">
        <v>786</v>
      </c>
      <c r="D24" t="s">
        <v>735</v>
      </c>
      <c r="E24" t="s">
        <v>787</v>
      </c>
      <c r="F24" t="s">
        <v>766</v>
      </c>
      <c r="G24" t="s">
        <v>788</v>
      </c>
      <c r="H24" t="s">
        <v>789</v>
      </c>
    </row>
    <row r="25" spans="1:8" x14ac:dyDescent="0.25">
      <c r="A25" t="s">
        <v>59</v>
      </c>
      <c r="B25" t="s">
        <v>448</v>
      </c>
      <c r="C25" t="s">
        <v>790</v>
      </c>
      <c r="D25" t="s">
        <v>735</v>
      </c>
      <c r="E25" t="s">
        <v>791</v>
      </c>
      <c r="F25" t="s">
        <v>766</v>
      </c>
      <c r="G25" t="s">
        <v>788</v>
      </c>
      <c r="H25" t="s">
        <v>789</v>
      </c>
    </row>
    <row r="26" spans="1:8" x14ac:dyDescent="0.25">
      <c r="A26" t="s">
        <v>59</v>
      </c>
      <c r="B26" t="s">
        <v>448</v>
      </c>
      <c r="C26" t="s">
        <v>792</v>
      </c>
      <c r="D26" t="s">
        <v>735</v>
      </c>
      <c r="E26" t="s">
        <v>793</v>
      </c>
      <c r="F26" t="s">
        <v>766</v>
      </c>
      <c r="G26" t="s">
        <v>788</v>
      </c>
      <c r="H26" t="s">
        <v>789</v>
      </c>
    </row>
    <row r="27" spans="1:8" x14ac:dyDescent="0.25">
      <c r="A27" t="s">
        <v>59</v>
      </c>
      <c r="B27" t="s">
        <v>448</v>
      </c>
      <c r="C27" t="s">
        <v>765</v>
      </c>
      <c r="D27" t="s">
        <v>766</v>
      </c>
      <c r="E27" t="s">
        <v>767</v>
      </c>
      <c r="F27" t="s">
        <v>766</v>
      </c>
      <c r="G27" t="s">
        <v>24</v>
      </c>
    </row>
    <row r="28" spans="1:8" x14ac:dyDescent="0.25">
      <c r="A28" t="s">
        <v>59</v>
      </c>
      <c r="B28" t="s">
        <v>448</v>
      </c>
      <c r="C28" t="s">
        <v>768</v>
      </c>
      <c r="D28" t="s">
        <v>735</v>
      </c>
      <c r="E28" t="s">
        <v>769</v>
      </c>
      <c r="F28" t="s">
        <v>766</v>
      </c>
      <c r="G28" t="s">
        <v>770</v>
      </c>
      <c r="H28" t="s">
        <v>794</v>
      </c>
    </row>
    <row r="29" spans="1:8" x14ac:dyDescent="0.25">
      <c r="A29" t="s">
        <v>59</v>
      </c>
      <c r="B29" t="s">
        <v>448</v>
      </c>
      <c r="C29" t="s">
        <v>772</v>
      </c>
      <c r="D29" t="s">
        <v>766</v>
      </c>
      <c r="E29" t="s">
        <v>773</v>
      </c>
      <c r="F29" t="s">
        <v>766</v>
      </c>
      <c r="G29" t="s">
        <v>24</v>
      </c>
    </row>
    <row r="30" spans="1:8" x14ac:dyDescent="0.25">
      <c r="A30" t="s">
        <v>59</v>
      </c>
      <c r="B30" t="s">
        <v>448</v>
      </c>
      <c r="C30" t="s">
        <v>774</v>
      </c>
      <c r="D30" t="s">
        <v>735</v>
      </c>
      <c r="E30" t="s">
        <v>775</v>
      </c>
      <c r="F30" t="s">
        <v>766</v>
      </c>
      <c r="G30" t="s">
        <v>770</v>
      </c>
    </row>
    <row r="31" spans="1:8" x14ac:dyDescent="0.25">
      <c r="A31" t="s">
        <v>59</v>
      </c>
      <c r="B31" t="s">
        <v>448</v>
      </c>
      <c r="C31" t="s">
        <v>776</v>
      </c>
      <c r="D31" t="s">
        <v>735</v>
      </c>
      <c r="E31" t="s">
        <v>777</v>
      </c>
      <c r="F31" t="s">
        <v>766</v>
      </c>
      <c r="G31" t="s">
        <v>770</v>
      </c>
    </row>
    <row r="32" spans="1:8" x14ac:dyDescent="0.25">
      <c r="A32" t="s">
        <v>451</v>
      </c>
      <c r="B32" t="s">
        <v>448</v>
      </c>
    </row>
    <row r="33" spans="1:5" x14ac:dyDescent="0.25">
      <c r="A33" t="s">
        <v>72</v>
      </c>
      <c r="B33" t="s">
        <v>450</v>
      </c>
      <c r="C33" t="s">
        <v>795</v>
      </c>
      <c r="D33" t="s">
        <v>735</v>
      </c>
      <c r="E33" t="s">
        <v>796</v>
      </c>
    </row>
    <row r="34" spans="1:5" x14ac:dyDescent="0.25">
      <c r="A34" t="s">
        <v>75</v>
      </c>
      <c r="B34" t="s">
        <v>450</v>
      </c>
      <c r="C34" t="s">
        <v>795</v>
      </c>
      <c r="D34" t="s">
        <v>735</v>
      </c>
      <c r="E34" t="s">
        <v>796</v>
      </c>
    </row>
    <row r="35" spans="1:5" x14ac:dyDescent="0.25">
      <c r="A35" t="s">
        <v>452</v>
      </c>
      <c r="B35" t="s">
        <v>450</v>
      </c>
      <c r="C35" t="s">
        <v>795</v>
      </c>
      <c r="D35" t="s">
        <v>735</v>
      </c>
      <c r="E35" t="s">
        <v>796</v>
      </c>
    </row>
    <row r="36" spans="1:5" x14ac:dyDescent="0.25">
      <c r="A36" t="s">
        <v>453</v>
      </c>
      <c r="B36" t="s">
        <v>450</v>
      </c>
      <c r="C36" t="s">
        <v>795</v>
      </c>
      <c r="D36" t="s">
        <v>735</v>
      </c>
      <c r="E36" t="s">
        <v>796</v>
      </c>
    </row>
    <row r="37" spans="1:5" x14ac:dyDescent="0.25">
      <c r="A37" t="s">
        <v>81</v>
      </c>
      <c r="B37" t="s">
        <v>450</v>
      </c>
    </row>
    <row r="38" spans="1:5" x14ac:dyDescent="0.25">
      <c r="A38" t="s">
        <v>90</v>
      </c>
      <c r="B38" t="s">
        <v>450</v>
      </c>
    </row>
    <row r="39" spans="1:5" x14ac:dyDescent="0.25">
      <c r="A39" t="s">
        <v>94</v>
      </c>
      <c r="B39" t="s">
        <v>448</v>
      </c>
    </row>
    <row r="40" spans="1:5" x14ac:dyDescent="0.25">
      <c r="A40" t="s">
        <v>102</v>
      </c>
      <c r="B40" t="s">
        <v>448</v>
      </c>
    </row>
    <row r="41" spans="1:5" x14ac:dyDescent="0.25">
      <c r="A41" t="s">
        <v>106</v>
      </c>
      <c r="B41" t="s">
        <v>450</v>
      </c>
      <c r="C41" t="s">
        <v>797</v>
      </c>
      <c r="D41" t="s">
        <v>798</v>
      </c>
      <c r="E41" t="s">
        <v>434</v>
      </c>
    </row>
    <row r="42" spans="1:5" x14ac:dyDescent="0.25">
      <c r="A42" t="s">
        <v>106</v>
      </c>
      <c r="B42" t="s">
        <v>450</v>
      </c>
      <c r="C42" t="s">
        <v>799</v>
      </c>
      <c r="D42" t="s">
        <v>798</v>
      </c>
      <c r="E42" t="s">
        <v>437</v>
      </c>
    </row>
    <row r="43" spans="1:5" x14ac:dyDescent="0.25">
      <c r="A43" t="s">
        <v>112</v>
      </c>
      <c r="B43" t="s">
        <v>450</v>
      </c>
      <c r="C43" t="s">
        <v>800</v>
      </c>
      <c r="D43" t="s">
        <v>798</v>
      </c>
      <c r="E43" t="s">
        <v>801</v>
      </c>
    </row>
    <row r="44" spans="1:5" x14ac:dyDescent="0.25">
      <c r="A44" t="s">
        <v>112</v>
      </c>
      <c r="B44" t="s">
        <v>450</v>
      </c>
      <c r="C44" t="s">
        <v>802</v>
      </c>
      <c r="D44" t="s">
        <v>798</v>
      </c>
      <c r="E44" t="s">
        <v>803</v>
      </c>
    </row>
    <row r="45" spans="1:5" x14ac:dyDescent="0.25">
      <c r="A45" t="s">
        <v>117</v>
      </c>
      <c r="B45" t="s">
        <v>448</v>
      </c>
    </row>
    <row r="46" spans="1:5" x14ac:dyDescent="0.25">
      <c r="A46" t="s">
        <v>126</v>
      </c>
      <c r="B46" t="s">
        <v>448</v>
      </c>
    </row>
    <row r="47" spans="1:5" x14ac:dyDescent="0.25">
      <c r="A47" t="s">
        <v>130</v>
      </c>
      <c r="B47" t="s">
        <v>449</v>
      </c>
    </row>
    <row r="48" spans="1:5" x14ac:dyDescent="0.25">
      <c r="A48" t="s">
        <v>134</v>
      </c>
      <c r="B48" t="s">
        <v>450</v>
      </c>
      <c r="C48" t="s">
        <v>804</v>
      </c>
      <c r="D48" t="s">
        <v>450</v>
      </c>
      <c r="E48" t="s">
        <v>805</v>
      </c>
    </row>
    <row r="49" spans="1:8" x14ac:dyDescent="0.25">
      <c r="A49" t="s">
        <v>137</v>
      </c>
      <c r="B49" t="s">
        <v>450</v>
      </c>
      <c r="C49" t="s">
        <v>806</v>
      </c>
      <c r="D49" t="s">
        <v>450</v>
      </c>
      <c r="E49" t="s">
        <v>807</v>
      </c>
    </row>
    <row r="50" spans="1:8" x14ac:dyDescent="0.25">
      <c r="A50" t="s">
        <v>139</v>
      </c>
      <c r="B50" t="s">
        <v>450</v>
      </c>
      <c r="C50" t="s">
        <v>808</v>
      </c>
      <c r="D50" t="s">
        <v>450</v>
      </c>
      <c r="E50" t="s">
        <v>809</v>
      </c>
    </row>
    <row r="51" spans="1:8" x14ac:dyDescent="0.25">
      <c r="A51" t="s">
        <v>143</v>
      </c>
      <c r="B51" t="s">
        <v>450</v>
      </c>
      <c r="C51" t="s">
        <v>810</v>
      </c>
      <c r="D51" t="s">
        <v>450</v>
      </c>
      <c r="E51" t="s">
        <v>811</v>
      </c>
    </row>
    <row r="52" spans="1:8" x14ac:dyDescent="0.25">
      <c r="A52" t="s">
        <v>145</v>
      </c>
      <c r="B52" t="s">
        <v>450</v>
      </c>
      <c r="C52" t="s">
        <v>812</v>
      </c>
      <c r="D52" t="s">
        <v>450</v>
      </c>
      <c r="E52" t="s">
        <v>813</v>
      </c>
    </row>
    <row r="53" spans="1:8" x14ac:dyDescent="0.25">
      <c r="A53" t="s">
        <v>147</v>
      </c>
      <c r="B53" t="s">
        <v>450</v>
      </c>
      <c r="C53" t="s">
        <v>814</v>
      </c>
      <c r="D53" t="s">
        <v>450</v>
      </c>
      <c r="E53" t="s">
        <v>815</v>
      </c>
    </row>
    <row r="54" spans="1:8" x14ac:dyDescent="0.25">
      <c r="A54" t="s">
        <v>149</v>
      </c>
      <c r="B54" t="s">
        <v>450</v>
      </c>
      <c r="C54" t="s">
        <v>816</v>
      </c>
      <c r="D54" t="s">
        <v>450</v>
      </c>
      <c r="E54" t="s">
        <v>817</v>
      </c>
    </row>
    <row r="55" spans="1:8" x14ac:dyDescent="0.25">
      <c r="A55" t="s">
        <v>152</v>
      </c>
      <c r="B55" t="s">
        <v>450</v>
      </c>
    </row>
    <row r="56" spans="1:8" x14ac:dyDescent="0.25">
      <c r="A56" t="s">
        <v>157</v>
      </c>
      <c r="B56" t="s">
        <v>450</v>
      </c>
    </row>
    <row r="57" spans="1:8" x14ac:dyDescent="0.25">
      <c r="A57" t="s">
        <v>162</v>
      </c>
      <c r="B57" t="s">
        <v>450</v>
      </c>
    </row>
    <row r="58" spans="1:8" x14ac:dyDescent="0.25">
      <c r="A58" t="s">
        <v>167</v>
      </c>
      <c r="B58" t="s">
        <v>449</v>
      </c>
    </row>
    <row r="59" spans="1:8" x14ac:dyDescent="0.25">
      <c r="A59" t="s">
        <v>172</v>
      </c>
      <c r="B59" t="s">
        <v>449</v>
      </c>
    </row>
    <row r="60" spans="1:8" x14ac:dyDescent="0.25">
      <c r="A60" t="s">
        <v>176</v>
      </c>
      <c r="B60" t="s">
        <v>449</v>
      </c>
    </row>
    <row r="61" spans="1:8" x14ac:dyDescent="0.25">
      <c r="A61" t="s">
        <v>180</v>
      </c>
      <c r="B61" t="s">
        <v>450</v>
      </c>
    </row>
    <row r="62" spans="1:8" x14ac:dyDescent="0.25">
      <c r="A62" t="s">
        <v>183</v>
      </c>
      <c r="B62" t="s">
        <v>450</v>
      </c>
      <c r="C62" t="s">
        <v>818</v>
      </c>
      <c r="D62" t="s">
        <v>798</v>
      </c>
      <c r="E62" t="s">
        <v>819</v>
      </c>
      <c r="H62" t="s">
        <v>820</v>
      </c>
    </row>
    <row r="63" spans="1:8" x14ac:dyDescent="0.25">
      <c r="A63" t="s">
        <v>183</v>
      </c>
      <c r="B63" t="s">
        <v>450</v>
      </c>
      <c r="C63" t="s">
        <v>821</v>
      </c>
      <c r="D63" t="s">
        <v>798</v>
      </c>
      <c r="E63" t="s">
        <v>822</v>
      </c>
    </row>
    <row r="64" spans="1:8" x14ac:dyDescent="0.25">
      <c r="A64" t="s">
        <v>183</v>
      </c>
      <c r="B64" t="s">
        <v>450</v>
      </c>
      <c r="C64" t="s">
        <v>823</v>
      </c>
      <c r="D64" t="s">
        <v>798</v>
      </c>
      <c r="E64" t="s">
        <v>824</v>
      </c>
    </row>
    <row r="65" spans="1:8" x14ac:dyDescent="0.25">
      <c r="A65" t="s">
        <v>183</v>
      </c>
      <c r="B65" t="s">
        <v>450</v>
      </c>
      <c r="C65" t="s">
        <v>825</v>
      </c>
      <c r="D65" t="s">
        <v>798</v>
      </c>
      <c r="E65" t="s">
        <v>826</v>
      </c>
    </row>
    <row r="66" spans="1:8" x14ac:dyDescent="0.25">
      <c r="A66" t="s">
        <v>183</v>
      </c>
      <c r="B66" t="s">
        <v>450</v>
      </c>
      <c r="C66" t="s">
        <v>827</v>
      </c>
      <c r="D66" t="s">
        <v>798</v>
      </c>
      <c r="E66" t="s">
        <v>828</v>
      </c>
    </row>
    <row r="67" spans="1:8" x14ac:dyDescent="0.25">
      <c r="A67" t="s">
        <v>183</v>
      </c>
      <c r="B67" t="s">
        <v>450</v>
      </c>
      <c r="C67" t="s">
        <v>829</v>
      </c>
      <c r="D67" t="s">
        <v>798</v>
      </c>
      <c r="E67" t="s">
        <v>830</v>
      </c>
    </row>
    <row r="68" spans="1:8" x14ac:dyDescent="0.25">
      <c r="A68" t="s">
        <v>183</v>
      </c>
      <c r="B68" t="s">
        <v>450</v>
      </c>
      <c r="C68" t="s">
        <v>831</v>
      </c>
      <c r="D68" t="s">
        <v>798</v>
      </c>
      <c r="E68" t="s">
        <v>832</v>
      </c>
    </row>
    <row r="69" spans="1:8" x14ac:dyDescent="0.25">
      <c r="A69" t="s">
        <v>183</v>
      </c>
      <c r="B69" t="s">
        <v>450</v>
      </c>
      <c r="C69" t="s">
        <v>833</v>
      </c>
      <c r="D69" t="s">
        <v>798</v>
      </c>
      <c r="E69" t="s">
        <v>834</v>
      </c>
    </row>
    <row r="70" spans="1:8" x14ac:dyDescent="0.25">
      <c r="A70" t="s">
        <v>189</v>
      </c>
      <c r="B70" t="s">
        <v>448</v>
      </c>
    </row>
    <row r="71" spans="1:8" x14ac:dyDescent="0.25">
      <c r="A71" t="s">
        <v>194</v>
      </c>
      <c r="B71" t="s">
        <v>448</v>
      </c>
    </row>
    <row r="72" spans="1:8" x14ac:dyDescent="0.25">
      <c r="A72" t="s">
        <v>457</v>
      </c>
      <c r="B72" t="s">
        <v>448</v>
      </c>
    </row>
    <row r="73" spans="1:8" x14ac:dyDescent="0.25">
      <c r="A73" t="s">
        <v>458</v>
      </c>
      <c r="B73" t="s">
        <v>448</v>
      </c>
    </row>
    <row r="74" spans="1:8" x14ac:dyDescent="0.25">
      <c r="A74" t="s">
        <v>210</v>
      </c>
      <c r="B74" t="s">
        <v>448</v>
      </c>
    </row>
    <row r="75" spans="1:8" x14ac:dyDescent="0.25">
      <c r="A75" t="s">
        <v>460</v>
      </c>
      <c r="B75" t="s">
        <v>448</v>
      </c>
    </row>
    <row r="76" spans="1:8" x14ac:dyDescent="0.25">
      <c r="A76" t="s">
        <v>235</v>
      </c>
      <c r="B76" t="s">
        <v>448</v>
      </c>
    </row>
    <row r="77" spans="1:8" x14ac:dyDescent="0.25">
      <c r="A77" t="s">
        <v>238</v>
      </c>
      <c r="B77" t="s">
        <v>450</v>
      </c>
      <c r="C77" t="s">
        <v>795</v>
      </c>
      <c r="D77" t="s">
        <v>735</v>
      </c>
      <c r="E77" t="s">
        <v>796</v>
      </c>
    </row>
    <row r="78" spans="1:8" x14ac:dyDescent="0.25">
      <c r="A78" t="s">
        <v>245</v>
      </c>
      <c r="B78" t="s">
        <v>450</v>
      </c>
      <c r="C78" t="s">
        <v>835</v>
      </c>
      <c r="D78" t="s">
        <v>735</v>
      </c>
      <c r="E78" t="s">
        <v>43</v>
      </c>
      <c r="H78" t="s">
        <v>836</v>
      </c>
    </row>
    <row r="79" spans="1:8" x14ac:dyDescent="0.25">
      <c r="A79" t="s">
        <v>250</v>
      </c>
      <c r="B79" t="s">
        <v>450</v>
      </c>
    </row>
    <row r="80" spans="1:8" x14ac:dyDescent="0.25">
      <c r="A80" t="s">
        <v>253</v>
      </c>
      <c r="B80" t="s">
        <v>450</v>
      </c>
    </row>
    <row r="81" spans="1:5" x14ac:dyDescent="0.25">
      <c r="A81" t="s">
        <v>257</v>
      </c>
      <c r="B81" t="s">
        <v>450</v>
      </c>
    </row>
    <row r="82" spans="1:5" x14ac:dyDescent="0.25">
      <c r="A82" t="s">
        <v>260</v>
      </c>
      <c r="B82" t="s">
        <v>450</v>
      </c>
      <c r="C82" t="s">
        <v>795</v>
      </c>
      <c r="D82" t="s">
        <v>735</v>
      </c>
      <c r="E82" t="s">
        <v>796</v>
      </c>
    </row>
    <row r="83" spans="1:5" x14ac:dyDescent="0.25">
      <c r="A83" t="s">
        <v>266</v>
      </c>
      <c r="B83" t="s">
        <v>450</v>
      </c>
    </row>
    <row r="84" spans="1:5" x14ac:dyDescent="0.25">
      <c r="A84" t="s">
        <v>271</v>
      </c>
      <c r="B84" t="s">
        <v>450</v>
      </c>
    </row>
    <row r="85" spans="1:5" x14ac:dyDescent="0.25">
      <c r="A85" t="s">
        <v>275</v>
      </c>
      <c r="B85" t="s">
        <v>450</v>
      </c>
    </row>
    <row r="86" spans="1:5" x14ac:dyDescent="0.25">
      <c r="A86" t="s">
        <v>280</v>
      </c>
      <c r="B86" t="s">
        <v>450</v>
      </c>
      <c r="C86" t="s">
        <v>837</v>
      </c>
      <c r="D86" t="s">
        <v>450</v>
      </c>
      <c r="E86" t="s">
        <v>838</v>
      </c>
    </row>
    <row r="87" spans="1:5" x14ac:dyDescent="0.25">
      <c r="A87" t="s">
        <v>283</v>
      </c>
      <c r="B87" t="s">
        <v>450</v>
      </c>
      <c r="C87" t="s">
        <v>795</v>
      </c>
      <c r="D87" t="s">
        <v>735</v>
      </c>
      <c r="E87" t="s">
        <v>796</v>
      </c>
    </row>
    <row r="88" spans="1:5" x14ac:dyDescent="0.25">
      <c r="A88" t="s">
        <v>288</v>
      </c>
      <c r="B88" t="s">
        <v>450</v>
      </c>
      <c r="C88" t="s">
        <v>795</v>
      </c>
      <c r="D88" t="s">
        <v>735</v>
      </c>
      <c r="E88" t="s">
        <v>796</v>
      </c>
    </row>
    <row r="89" spans="1:5" x14ac:dyDescent="0.25">
      <c r="A89" t="s">
        <v>292</v>
      </c>
      <c r="B89" t="s">
        <v>450</v>
      </c>
      <c r="C89" t="s">
        <v>795</v>
      </c>
      <c r="D89" t="s">
        <v>735</v>
      </c>
      <c r="E89" t="s">
        <v>796</v>
      </c>
    </row>
    <row r="90" spans="1:5" x14ac:dyDescent="0.25">
      <c r="A90" t="s">
        <v>295</v>
      </c>
      <c r="B90" t="s">
        <v>450</v>
      </c>
      <c r="C90" t="s">
        <v>839</v>
      </c>
      <c r="D90" t="s">
        <v>450</v>
      </c>
      <c r="E90" t="s">
        <v>840</v>
      </c>
    </row>
    <row r="91" spans="1:5" x14ac:dyDescent="0.25">
      <c r="A91" t="s">
        <v>295</v>
      </c>
      <c r="B91" t="s">
        <v>450</v>
      </c>
      <c r="C91" t="s">
        <v>841</v>
      </c>
      <c r="D91" t="s">
        <v>450</v>
      </c>
      <c r="E91" t="s">
        <v>842</v>
      </c>
    </row>
    <row r="92" spans="1:5" x14ac:dyDescent="0.25">
      <c r="A92" t="s">
        <v>295</v>
      </c>
      <c r="B92" t="s">
        <v>450</v>
      </c>
      <c r="C92" t="s">
        <v>843</v>
      </c>
      <c r="D92" t="s">
        <v>450</v>
      </c>
      <c r="E92" t="s">
        <v>844</v>
      </c>
    </row>
    <row r="93" spans="1:5" x14ac:dyDescent="0.25">
      <c r="A93" t="s">
        <v>295</v>
      </c>
      <c r="B93" t="s">
        <v>450</v>
      </c>
      <c r="C93" t="s">
        <v>845</v>
      </c>
      <c r="D93" t="s">
        <v>450</v>
      </c>
      <c r="E93" t="s">
        <v>846</v>
      </c>
    </row>
    <row r="94" spans="1:5" x14ac:dyDescent="0.25">
      <c r="A94" t="s">
        <v>301</v>
      </c>
      <c r="B94" t="s">
        <v>450</v>
      </c>
      <c r="C94" t="s">
        <v>795</v>
      </c>
      <c r="D94" t="s">
        <v>735</v>
      </c>
      <c r="E94" t="s">
        <v>796</v>
      </c>
    </row>
    <row r="95" spans="1:5" x14ac:dyDescent="0.25">
      <c r="A95" t="s">
        <v>306</v>
      </c>
      <c r="B95" t="s">
        <v>450</v>
      </c>
      <c r="C95" t="s">
        <v>847</v>
      </c>
      <c r="D95" t="s">
        <v>450</v>
      </c>
      <c r="E95" t="s">
        <v>848</v>
      </c>
    </row>
    <row r="96" spans="1:5" x14ac:dyDescent="0.25">
      <c r="A96" t="s">
        <v>306</v>
      </c>
      <c r="B96" t="s">
        <v>450</v>
      </c>
      <c r="C96" t="s">
        <v>849</v>
      </c>
      <c r="D96" t="s">
        <v>450</v>
      </c>
      <c r="E96" t="s">
        <v>850</v>
      </c>
    </row>
    <row r="97" spans="1:5" x14ac:dyDescent="0.25">
      <c r="A97" t="s">
        <v>309</v>
      </c>
      <c r="B97" t="s">
        <v>450</v>
      </c>
    </row>
    <row r="98" spans="1:5" x14ac:dyDescent="0.25">
      <c r="A98" t="s">
        <v>312</v>
      </c>
      <c r="B98" t="s">
        <v>450</v>
      </c>
      <c r="C98" t="s">
        <v>795</v>
      </c>
      <c r="D98" t="s">
        <v>735</v>
      </c>
      <c r="E98" t="s">
        <v>796</v>
      </c>
    </row>
    <row r="99" spans="1:5" x14ac:dyDescent="0.25">
      <c r="A99" t="s">
        <v>315</v>
      </c>
      <c r="B99" t="s">
        <v>450</v>
      </c>
      <c r="C99" t="s">
        <v>795</v>
      </c>
      <c r="D99" t="s">
        <v>735</v>
      </c>
      <c r="E99" t="s">
        <v>796</v>
      </c>
    </row>
    <row r="100" spans="1:5" x14ac:dyDescent="0.25">
      <c r="A100" t="s">
        <v>318</v>
      </c>
      <c r="B100" t="s">
        <v>450</v>
      </c>
      <c r="C100" t="s">
        <v>837</v>
      </c>
      <c r="D100" t="s">
        <v>450</v>
      </c>
      <c r="E100" t="s">
        <v>838</v>
      </c>
    </row>
    <row r="101" spans="1:5" x14ac:dyDescent="0.25">
      <c r="A101" t="s">
        <v>321</v>
      </c>
      <c r="B101" t="s">
        <v>450</v>
      </c>
      <c r="C101" t="s">
        <v>795</v>
      </c>
      <c r="D101" t="s">
        <v>735</v>
      </c>
      <c r="E101" t="s">
        <v>796</v>
      </c>
    </row>
    <row r="102" spans="1:5" x14ac:dyDescent="0.25">
      <c r="A102" t="s">
        <v>324</v>
      </c>
      <c r="B102" t="s">
        <v>450</v>
      </c>
      <c r="C102" t="s">
        <v>851</v>
      </c>
      <c r="D102" t="s">
        <v>450</v>
      </c>
      <c r="E102" t="s">
        <v>852</v>
      </c>
    </row>
    <row r="103" spans="1:5" x14ac:dyDescent="0.25">
      <c r="A103" t="s">
        <v>328</v>
      </c>
      <c r="B103" t="s">
        <v>450</v>
      </c>
    </row>
    <row r="104" spans="1:5" x14ac:dyDescent="0.25">
      <c r="A104" t="s">
        <v>334</v>
      </c>
      <c r="B104" t="s">
        <v>450</v>
      </c>
    </row>
  </sheetData>
  <pageMargins left="0.7" right="0.7" top="0.75" bottom="0.75" header="0.3" footer="0.3"/>
  <ignoredErrors>
    <ignoredError sqref="A1:H10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8"/>
  <sheetViews>
    <sheetView workbookViewId="0"/>
  </sheetViews>
  <sheetFormatPr defaultColWidth="8.875" defaultRowHeight="15.75" x14ac:dyDescent="0.25"/>
  <cols>
    <col min="1" max="1" width="34" bestFit="1" customWidth="1"/>
    <col min="3" max="3" width="25.875" bestFit="1" customWidth="1"/>
    <col min="4" max="4" width="54" bestFit="1" customWidth="1"/>
    <col min="5" max="5" width="19.625" customWidth="1"/>
  </cols>
  <sheetData>
    <row r="1" spans="1:13" x14ac:dyDescent="0.25">
      <c r="A1" t="s">
        <v>446</v>
      </c>
      <c r="B1" t="s">
        <v>3</v>
      </c>
      <c r="C1" t="s">
        <v>853</v>
      </c>
      <c r="D1" t="s">
        <v>854</v>
      </c>
      <c r="E1" t="s">
        <v>855</v>
      </c>
      <c r="F1" t="s">
        <v>856</v>
      </c>
      <c r="G1" t="s">
        <v>857</v>
      </c>
      <c r="H1" t="s">
        <v>858</v>
      </c>
      <c r="I1" t="s">
        <v>859</v>
      </c>
      <c r="J1" t="s">
        <v>860</v>
      </c>
      <c r="K1" t="s">
        <v>861</v>
      </c>
      <c r="L1" t="s">
        <v>862</v>
      </c>
      <c r="M1" t="s">
        <v>863</v>
      </c>
    </row>
    <row r="2" spans="1:13" x14ac:dyDescent="0.25">
      <c r="A2" t="s">
        <v>37</v>
      </c>
      <c r="B2" t="s">
        <v>27</v>
      </c>
      <c r="C2" t="s">
        <v>194</v>
      </c>
      <c r="D2" t="s">
        <v>864</v>
      </c>
      <c r="E2" t="s">
        <v>448</v>
      </c>
      <c r="F2" t="s">
        <v>865</v>
      </c>
      <c r="G2" t="s">
        <v>866</v>
      </c>
    </row>
    <row r="3" spans="1:13" x14ac:dyDescent="0.25">
      <c r="A3" t="s">
        <v>37</v>
      </c>
      <c r="B3" t="s">
        <v>27</v>
      </c>
      <c r="C3" t="s">
        <v>194</v>
      </c>
      <c r="D3" t="s">
        <v>867</v>
      </c>
      <c r="E3" t="s">
        <v>448</v>
      </c>
      <c r="F3" t="s">
        <v>868</v>
      </c>
      <c r="G3" t="s">
        <v>866</v>
      </c>
    </row>
    <row r="4" spans="1:13" x14ac:dyDescent="0.25">
      <c r="A4" t="s">
        <v>37</v>
      </c>
      <c r="B4" t="s">
        <v>27</v>
      </c>
      <c r="C4" t="s">
        <v>194</v>
      </c>
      <c r="D4" t="s">
        <v>869</v>
      </c>
      <c r="E4" t="s">
        <v>448</v>
      </c>
      <c r="F4" t="s">
        <v>870</v>
      </c>
      <c r="G4" t="s">
        <v>866</v>
      </c>
    </row>
    <row r="5" spans="1:13" x14ac:dyDescent="0.25">
      <c r="A5" t="s">
        <v>37</v>
      </c>
      <c r="B5" t="s">
        <v>27</v>
      </c>
      <c r="C5" t="s">
        <v>194</v>
      </c>
      <c r="D5" t="s">
        <v>871</v>
      </c>
      <c r="E5" t="s">
        <v>448</v>
      </c>
      <c r="F5" t="s">
        <v>872</v>
      </c>
      <c r="G5" t="s">
        <v>866</v>
      </c>
    </row>
    <row r="6" spans="1:13" x14ac:dyDescent="0.25">
      <c r="A6" t="s">
        <v>37</v>
      </c>
      <c r="B6" t="s">
        <v>27</v>
      </c>
      <c r="C6" t="s">
        <v>194</v>
      </c>
      <c r="D6" t="s">
        <v>873</v>
      </c>
      <c r="E6" t="s">
        <v>448</v>
      </c>
      <c r="F6" t="s">
        <v>874</v>
      </c>
      <c r="G6" t="s">
        <v>866</v>
      </c>
    </row>
    <row r="7" spans="1:13" x14ac:dyDescent="0.25">
      <c r="A7" t="s">
        <v>37</v>
      </c>
      <c r="B7" t="s">
        <v>27</v>
      </c>
      <c r="C7" t="s">
        <v>194</v>
      </c>
      <c r="D7" t="s">
        <v>875</v>
      </c>
      <c r="E7" t="s">
        <v>448</v>
      </c>
      <c r="F7" t="s">
        <v>876</v>
      </c>
      <c r="G7" t="s">
        <v>866</v>
      </c>
    </row>
    <row r="8" spans="1:13" x14ac:dyDescent="0.25">
      <c r="A8" t="s">
        <v>37</v>
      </c>
      <c r="B8" t="s">
        <v>27</v>
      </c>
      <c r="C8" t="s">
        <v>194</v>
      </c>
      <c r="D8" t="s">
        <v>877</v>
      </c>
      <c r="E8" t="s">
        <v>448</v>
      </c>
      <c r="F8" t="s">
        <v>878</v>
      </c>
      <c r="G8" t="s">
        <v>866</v>
      </c>
    </row>
    <row r="9" spans="1:13" x14ac:dyDescent="0.25">
      <c r="A9" t="s">
        <v>37</v>
      </c>
      <c r="B9" t="s">
        <v>27</v>
      </c>
      <c r="C9" t="s">
        <v>194</v>
      </c>
      <c r="D9" t="s">
        <v>879</v>
      </c>
      <c r="E9" t="s">
        <v>448</v>
      </c>
      <c r="F9" t="s">
        <v>880</v>
      </c>
      <c r="G9" t="s">
        <v>866</v>
      </c>
    </row>
    <row r="10" spans="1:13" x14ac:dyDescent="0.25">
      <c r="A10" t="s">
        <v>37</v>
      </c>
      <c r="B10" t="s">
        <v>27</v>
      </c>
      <c r="C10" t="s">
        <v>194</v>
      </c>
      <c r="D10" t="s">
        <v>881</v>
      </c>
      <c r="E10" t="s">
        <v>448</v>
      </c>
      <c r="F10" t="s">
        <v>882</v>
      </c>
      <c r="G10" t="s">
        <v>866</v>
      </c>
    </row>
    <row r="11" spans="1:13" x14ac:dyDescent="0.25">
      <c r="A11" t="s">
        <v>37</v>
      </c>
      <c r="B11" t="s">
        <v>27</v>
      </c>
      <c r="C11" t="s">
        <v>194</v>
      </c>
      <c r="D11" t="s">
        <v>883</v>
      </c>
      <c r="E11" t="s">
        <v>448</v>
      </c>
      <c r="F11" t="s">
        <v>884</v>
      </c>
      <c r="G11" t="s">
        <v>866</v>
      </c>
    </row>
    <row r="12" spans="1:13" x14ac:dyDescent="0.25">
      <c r="A12" t="s">
        <v>37</v>
      </c>
      <c r="B12" t="s">
        <v>27</v>
      </c>
      <c r="C12" t="s">
        <v>194</v>
      </c>
      <c r="D12" t="s">
        <v>885</v>
      </c>
      <c r="E12" t="s">
        <v>448</v>
      </c>
      <c r="F12" t="s">
        <v>886</v>
      </c>
      <c r="G12" t="s">
        <v>866</v>
      </c>
    </row>
    <row r="13" spans="1:13" x14ac:dyDescent="0.25">
      <c r="A13" t="s">
        <v>37</v>
      </c>
      <c r="B13" t="s">
        <v>27</v>
      </c>
      <c r="C13" t="s">
        <v>194</v>
      </c>
      <c r="D13" t="s">
        <v>887</v>
      </c>
      <c r="E13" t="s">
        <v>448</v>
      </c>
      <c r="F13" t="s">
        <v>888</v>
      </c>
      <c r="G13" t="s">
        <v>866</v>
      </c>
    </row>
    <row r="14" spans="1:13" x14ac:dyDescent="0.25">
      <c r="A14" t="s">
        <v>37</v>
      </c>
      <c r="B14" t="s">
        <v>27</v>
      </c>
      <c r="C14" t="s">
        <v>194</v>
      </c>
      <c r="D14" t="s">
        <v>889</v>
      </c>
      <c r="E14" t="s">
        <v>448</v>
      </c>
      <c r="F14" t="s">
        <v>890</v>
      </c>
      <c r="G14" t="s">
        <v>866</v>
      </c>
    </row>
    <row r="15" spans="1:13" x14ac:dyDescent="0.25">
      <c r="A15" t="s">
        <v>37</v>
      </c>
      <c r="B15" t="s">
        <v>27</v>
      </c>
      <c r="C15" t="s">
        <v>194</v>
      </c>
      <c r="D15" t="s">
        <v>891</v>
      </c>
      <c r="E15" t="s">
        <v>448</v>
      </c>
      <c r="F15" t="s">
        <v>892</v>
      </c>
      <c r="G15" t="s">
        <v>866</v>
      </c>
    </row>
    <row r="16" spans="1:13" x14ac:dyDescent="0.25">
      <c r="A16" t="s">
        <v>37</v>
      </c>
      <c r="B16" t="s">
        <v>27</v>
      </c>
      <c r="C16" t="s">
        <v>194</v>
      </c>
      <c r="D16" t="s">
        <v>893</v>
      </c>
      <c r="E16" t="s">
        <v>448</v>
      </c>
      <c r="F16" t="s">
        <v>894</v>
      </c>
      <c r="G16" t="s">
        <v>866</v>
      </c>
    </row>
    <row r="17" spans="1:7" x14ac:dyDescent="0.25">
      <c r="A17" t="s">
        <v>37</v>
      </c>
      <c r="B17" t="s">
        <v>27</v>
      </c>
      <c r="C17" t="s">
        <v>194</v>
      </c>
      <c r="D17" t="s">
        <v>895</v>
      </c>
      <c r="E17" t="s">
        <v>448</v>
      </c>
      <c r="F17" t="s">
        <v>896</v>
      </c>
      <c r="G17" t="s">
        <v>866</v>
      </c>
    </row>
    <row r="18" spans="1:7" x14ac:dyDescent="0.25">
      <c r="A18" t="s">
        <v>48</v>
      </c>
      <c r="B18" t="s">
        <v>27</v>
      </c>
    </row>
    <row r="19" spans="1:7" x14ac:dyDescent="0.25">
      <c r="A19" t="s">
        <v>55</v>
      </c>
      <c r="B19" t="s">
        <v>27</v>
      </c>
      <c r="C19" t="s">
        <v>210</v>
      </c>
      <c r="D19" t="s">
        <v>897</v>
      </c>
      <c r="E19" t="s">
        <v>448</v>
      </c>
      <c r="F19" t="s">
        <v>898</v>
      </c>
      <c r="G19" t="s">
        <v>866</v>
      </c>
    </row>
    <row r="20" spans="1:7" x14ac:dyDescent="0.25">
      <c r="A20" t="s">
        <v>55</v>
      </c>
      <c r="B20" t="s">
        <v>27</v>
      </c>
      <c r="C20" t="s">
        <v>210</v>
      </c>
      <c r="D20" t="s">
        <v>899</v>
      </c>
      <c r="E20" t="s">
        <v>448</v>
      </c>
      <c r="F20" t="s">
        <v>900</v>
      </c>
      <c r="G20" t="s">
        <v>866</v>
      </c>
    </row>
    <row r="21" spans="1:7" x14ac:dyDescent="0.25">
      <c r="A21" t="s">
        <v>59</v>
      </c>
      <c r="B21" t="s">
        <v>27</v>
      </c>
      <c r="C21" t="s">
        <v>210</v>
      </c>
      <c r="D21" t="s">
        <v>897</v>
      </c>
      <c r="E21" t="s">
        <v>448</v>
      </c>
      <c r="F21" t="s">
        <v>898</v>
      </c>
      <c r="G21" t="s">
        <v>866</v>
      </c>
    </row>
    <row r="22" spans="1:7" x14ac:dyDescent="0.25">
      <c r="A22" t="s">
        <v>59</v>
      </c>
      <c r="B22" t="s">
        <v>27</v>
      </c>
      <c r="C22" t="s">
        <v>210</v>
      </c>
      <c r="D22" t="s">
        <v>899</v>
      </c>
      <c r="E22" t="s">
        <v>448</v>
      </c>
      <c r="F22" t="s">
        <v>900</v>
      </c>
      <c r="G22" t="s">
        <v>866</v>
      </c>
    </row>
    <row r="23" spans="1:7" x14ac:dyDescent="0.25">
      <c r="A23" t="s">
        <v>451</v>
      </c>
      <c r="B23" t="s">
        <v>27</v>
      </c>
      <c r="C23" t="s">
        <v>901</v>
      </c>
      <c r="D23" t="s">
        <v>902</v>
      </c>
      <c r="E23" t="s">
        <v>448</v>
      </c>
      <c r="F23" t="s">
        <v>903</v>
      </c>
      <c r="G23" t="s">
        <v>866</v>
      </c>
    </row>
    <row r="24" spans="1:7" x14ac:dyDescent="0.25">
      <c r="A24" t="s">
        <v>451</v>
      </c>
      <c r="B24" t="s">
        <v>27</v>
      </c>
      <c r="C24" t="s">
        <v>901</v>
      </c>
      <c r="D24" t="s">
        <v>904</v>
      </c>
      <c r="E24" t="s">
        <v>448</v>
      </c>
      <c r="F24" t="s">
        <v>905</v>
      </c>
      <c r="G24" t="s">
        <v>866</v>
      </c>
    </row>
    <row r="25" spans="1:7" x14ac:dyDescent="0.25">
      <c r="A25" t="s">
        <v>451</v>
      </c>
      <c r="B25" t="s">
        <v>27</v>
      </c>
      <c r="C25" t="s">
        <v>901</v>
      </c>
      <c r="D25" t="s">
        <v>906</v>
      </c>
      <c r="E25" t="s">
        <v>448</v>
      </c>
      <c r="F25" t="s">
        <v>907</v>
      </c>
      <c r="G25" t="s">
        <v>866</v>
      </c>
    </row>
    <row r="26" spans="1:7" x14ac:dyDescent="0.25">
      <c r="A26" t="s">
        <v>451</v>
      </c>
      <c r="B26" t="s">
        <v>27</v>
      </c>
      <c r="C26" t="s">
        <v>901</v>
      </c>
      <c r="D26" t="s">
        <v>908</v>
      </c>
      <c r="E26" t="s">
        <v>448</v>
      </c>
      <c r="F26" t="s">
        <v>907</v>
      </c>
      <c r="G26" t="s">
        <v>866</v>
      </c>
    </row>
    <row r="27" spans="1:7" x14ac:dyDescent="0.25">
      <c r="A27" t="s">
        <v>451</v>
      </c>
      <c r="B27" t="s">
        <v>27</v>
      </c>
      <c r="C27" t="s">
        <v>901</v>
      </c>
      <c r="D27" t="s">
        <v>909</v>
      </c>
      <c r="E27" t="s">
        <v>448</v>
      </c>
      <c r="F27" t="s">
        <v>910</v>
      </c>
      <c r="G27" t="s">
        <v>866</v>
      </c>
    </row>
    <row r="28" spans="1:7" x14ac:dyDescent="0.25">
      <c r="A28" t="s">
        <v>451</v>
      </c>
      <c r="B28" t="s">
        <v>27</v>
      </c>
      <c r="C28" t="s">
        <v>901</v>
      </c>
      <c r="D28" t="s">
        <v>911</v>
      </c>
      <c r="E28" t="s">
        <v>448</v>
      </c>
      <c r="F28" t="s">
        <v>912</v>
      </c>
      <c r="G28" t="s">
        <v>866</v>
      </c>
    </row>
    <row r="29" spans="1:7" x14ac:dyDescent="0.25">
      <c r="A29" t="s">
        <v>451</v>
      </c>
      <c r="B29" t="s">
        <v>27</v>
      </c>
      <c r="C29" t="s">
        <v>901</v>
      </c>
      <c r="D29" t="s">
        <v>913</v>
      </c>
      <c r="E29" t="s">
        <v>448</v>
      </c>
      <c r="F29" t="s">
        <v>914</v>
      </c>
      <c r="G29" t="s">
        <v>866</v>
      </c>
    </row>
    <row r="30" spans="1:7" x14ac:dyDescent="0.25">
      <c r="A30" t="s">
        <v>451</v>
      </c>
      <c r="B30" t="s">
        <v>27</v>
      </c>
      <c r="C30" t="s">
        <v>901</v>
      </c>
      <c r="D30" t="s">
        <v>915</v>
      </c>
      <c r="E30" t="s">
        <v>448</v>
      </c>
      <c r="F30" t="s">
        <v>916</v>
      </c>
      <c r="G30" t="s">
        <v>866</v>
      </c>
    </row>
    <row r="31" spans="1:7" x14ac:dyDescent="0.25">
      <c r="A31" t="s">
        <v>451</v>
      </c>
      <c r="B31" t="s">
        <v>27</v>
      </c>
      <c r="C31" t="s">
        <v>901</v>
      </c>
      <c r="D31" t="s">
        <v>917</v>
      </c>
      <c r="E31" t="s">
        <v>448</v>
      </c>
      <c r="F31" t="s">
        <v>918</v>
      </c>
      <c r="G31" t="s">
        <v>866</v>
      </c>
    </row>
    <row r="32" spans="1:7" x14ac:dyDescent="0.25">
      <c r="A32" t="s">
        <v>451</v>
      </c>
      <c r="B32" t="s">
        <v>27</v>
      </c>
      <c r="C32" t="s">
        <v>901</v>
      </c>
      <c r="D32" t="s">
        <v>919</v>
      </c>
      <c r="E32" t="s">
        <v>448</v>
      </c>
      <c r="F32" t="s">
        <v>920</v>
      </c>
      <c r="G32" t="s">
        <v>866</v>
      </c>
    </row>
    <row r="33" spans="1:7" x14ac:dyDescent="0.25">
      <c r="A33" t="s">
        <v>451</v>
      </c>
      <c r="B33" t="s">
        <v>27</v>
      </c>
      <c r="C33" t="s">
        <v>901</v>
      </c>
      <c r="D33" t="s">
        <v>921</v>
      </c>
      <c r="E33" t="s">
        <v>448</v>
      </c>
      <c r="F33" t="s">
        <v>922</v>
      </c>
      <c r="G33" t="s">
        <v>866</v>
      </c>
    </row>
    <row r="34" spans="1:7" x14ac:dyDescent="0.25">
      <c r="A34" t="s">
        <v>451</v>
      </c>
      <c r="B34" t="s">
        <v>27</v>
      </c>
      <c r="C34" t="s">
        <v>901</v>
      </c>
      <c r="D34" t="s">
        <v>923</v>
      </c>
      <c r="E34" t="s">
        <v>448</v>
      </c>
      <c r="F34" t="s">
        <v>924</v>
      </c>
      <c r="G34" t="s">
        <v>866</v>
      </c>
    </row>
    <row r="35" spans="1:7" x14ac:dyDescent="0.25">
      <c r="A35" t="s">
        <v>451</v>
      </c>
      <c r="B35" t="s">
        <v>27</v>
      </c>
      <c r="C35" t="s">
        <v>901</v>
      </c>
      <c r="D35" t="s">
        <v>925</v>
      </c>
      <c r="E35" t="s">
        <v>448</v>
      </c>
      <c r="F35" t="s">
        <v>924</v>
      </c>
      <c r="G35" t="s">
        <v>866</v>
      </c>
    </row>
    <row r="36" spans="1:7" x14ac:dyDescent="0.25">
      <c r="A36" t="s">
        <v>451</v>
      </c>
      <c r="B36" t="s">
        <v>27</v>
      </c>
      <c r="C36" t="s">
        <v>901</v>
      </c>
      <c r="D36" t="s">
        <v>926</v>
      </c>
      <c r="E36" t="s">
        <v>448</v>
      </c>
      <c r="F36" t="s">
        <v>927</v>
      </c>
      <c r="G36" t="s">
        <v>866</v>
      </c>
    </row>
    <row r="37" spans="1:7" x14ac:dyDescent="0.25">
      <c r="A37" t="s">
        <v>451</v>
      </c>
      <c r="B37" t="s">
        <v>27</v>
      </c>
      <c r="C37" t="s">
        <v>901</v>
      </c>
      <c r="D37" t="s">
        <v>928</v>
      </c>
      <c r="E37" t="s">
        <v>448</v>
      </c>
      <c r="F37" t="s">
        <v>927</v>
      </c>
      <c r="G37" t="s">
        <v>866</v>
      </c>
    </row>
    <row r="38" spans="1:7" x14ac:dyDescent="0.25">
      <c r="A38" t="s">
        <v>451</v>
      </c>
      <c r="B38" t="s">
        <v>27</v>
      </c>
      <c r="C38" t="s">
        <v>901</v>
      </c>
      <c r="D38" t="s">
        <v>929</v>
      </c>
      <c r="E38" t="s">
        <v>448</v>
      </c>
      <c r="F38" t="s">
        <v>930</v>
      </c>
      <c r="G38" t="s">
        <v>866</v>
      </c>
    </row>
    <row r="39" spans="1:7" x14ac:dyDescent="0.25">
      <c r="A39" t="s">
        <v>451</v>
      </c>
      <c r="B39" t="s">
        <v>27</v>
      </c>
      <c r="C39" t="s">
        <v>901</v>
      </c>
      <c r="D39" t="s">
        <v>931</v>
      </c>
      <c r="E39" t="s">
        <v>448</v>
      </c>
      <c r="F39" t="s">
        <v>930</v>
      </c>
      <c r="G39" t="s">
        <v>866</v>
      </c>
    </row>
    <row r="40" spans="1:7" x14ac:dyDescent="0.25">
      <c r="A40" t="s">
        <v>72</v>
      </c>
      <c r="B40" t="s">
        <v>27</v>
      </c>
    </row>
    <row r="41" spans="1:7" x14ac:dyDescent="0.25">
      <c r="A41" t="s">
        <v>75</v>
      </c>
      <c r="B41" t="s">
        <v>27</v>
      </c>
    </row>
    <row r="42" spans="1:7" x14ac:dyDescent="0.25">
      <c r="A42" t="s">
        <v>79</v>
      </c>
      <c r="B42" t="s">
        <v>27</v>
      </c>
    </row>
    <row r="43" spans="1:7" x14ac:dyDescent="0.25">
      <c r="A43" t="s">
        <v>81</v>
      </c>
      <c r="B43" t="s">
        <v>27</v>
      </c>
    </row>
    <row r="44" spans="1:7" x14ac:dyDescent="0.25">
      <c r="A44" t="s">
        <v>90</v>
      </c>
      <c r="B44" t="s">
        <v>27</v>
      </c>
    </row>
    <row r="45" spans="1:7" x14ac:dyDescent="0.25">
      <c r="A45" t="s">
        <v>94</v>
      </c>
      <c r="B45" t="s">
        <v>27</v>
      </c>
      <c r="C45" t="s">
        <v>932</v>
      </c>
      <c r="D45" t="s">
        <v>933</v>
      </c>
      <c r="E45" t="s">
        <v>448</v>
      </c>
      <c r="F45" t="s">
        <v>934</v>
      </c>
      <c r="G45" t="s">
        <v>866</v>
      </c>
    </row>
    <row r="46" spans="1:7" x14ac:dyDescent="0.25">
      <c r="A46" t="s">
        <v>94</v>
      </c>
      <c r="B46" t="s">
        <v>27</v>
      </c>
      <c r="C46" t="s">
        <v>932</v>
      </c>
      <c r="D46" t="s">
        <v>935</v>
      </c>
      <c r="E46" t="s">
        <v>448</v>
      </c>
      <c r="F46" t="s">
        <v>936</v>
      </c>
      <c r="G46" t="s">
        <v>866</v>
      </c>
    </row>
    <row r="47" spans="1:7" x14ac:dyDescent="0.25">
      <c r="A47" t="s">
        <v>94</v>
      </c>
      <c r="B47" t="s">
        <v>27</v>
      </c>
      <c r="C47" t="s">
        <v>932</v>
      </c>
      <c r="D47" t="s">
        <v>937</v>
      </c>
      <c r="E47" t="s">
        <v>448</v>
      </c>
      <c r="F47" t="s">
        <v>938</v>
      </c>
      <c r="G47" t="s">
        <v>866</v>
      </c>
    </row>
    <row r="48" spans="1:7" x14ac:dyDescent="0.25">
      <c r="A48" t="s">
        <v>102</v>
      </c>
      <c r="B48" t="s">
        <v>27</v>
      </c>
      <c r="C48" t="s">
        <v>932</v>
      </c>
      <c r="D48" t="s">
        <v>933</v>
      </c>
      <c r="E48" t="s">
        <v>448</v>
      </c>
      <c r="F48" t="s">
        <v>934</v>
      </c>
      <c r="G48" t="s">
        <v>866</v>
      </c>
    </row>
    <row r="49" spans="1:7" x14ac:dyDescent="0.25">
      <c r="A49" t="s">
        <v>102</v>
      </c>
      <c r="B49" t="s">
        <v>27</v>
      </c>
      <c r="C49" t="s">
        <v>932</v>
      </c>
      <c r="D49" t="s">
        <v>935</v>
      </c>
      <c r="E49" t="s">
        <v>448</v>
      </c>
      <c r="F49" t="s">
        <v>936</v>
      </c>
      <c r="G49" t="s">
        <v>866</v>
      </c>
    </row>
    <row r="50" spans="1:7" x14ac:dyDescent="0.25">
      <c r="A50" t="s">
        <v>102</v>
      </c>
      <c r="B50" t="s">
        <v>27</v>
      </c>
      <c r="C50" t="s">
        <v>932</v>
      </c>
      <c r="D50" t="s">
        <v>937</v>
      </c>
      <c r="E50" t="s">
        <v>448</v>
      </c>
      <c r="F50" t="s">
        <v>938</v>
      </c>
      <c r="G50" t="s">
        <v>866</v>
      </c>
    </row>
    <row r="51" spans="1:7" x14ac:dyDescent="0.25">
      <c r="A51" t="s">
        <v>106</v>
      </c>
      <c r="B51" t="s">
        <v>27</v>
      </c>
    </row>
    <row r="52" spans="1:7" x14ac:dyDescent="0.25">
      <c r="A52" t="s">
        <v>112</v>
      </c>
      <c r="B52" t="s">
        <v>27</v>
      </c>
    </row>
    <row r="53" spans="1:7" x14ac:dyDescent="0.25">
      <c r="A53" t="s">
        <v>117</v>
      </c>
      <c r="B53" t="s">
        <v>27</v>
      </c>
      <c r="C53" t="s">
        <v>939</v>
      </c>
      <c r="D53" t="s">
        <v>940</v>
      </c>
      <c r="E53" t="s">
        <v>448</v>
      </c>
      <c r="F53" t="s">
        <v>941</v>
      </c>
      <c r="G53" t="s">
        <v>866</v>
      </c>
    </row>
    <row r="54" spans="1:7" x14ac:dyDescent="0.25">
      <c r="A54" t="s">
        <v>117</v>
      </c>
      <c r="B54" t="s">
        <v>27</v>
      </c>
      <c r="C54" t="s">
        <v>939</v>
      </c>
      <c r="D54" t="s">
        <v>942</v>
      </c>
      <c r="E54" t="s">
        <v>448</v>
      </c>
      <c r="F54" t="s">
        <v>943</v>
      </c>
      <c r="G54" t="s">
        <v>866</v>
      </c>
    </row>
    <row r="55" spans="1:7" x14ac:dyDescent="0.25">
      <c r="A55" t="s">
        <v>126</v>
      </c>
      <c r="B55" t="s">
        <v>27</v>
      </c>
      <c r="C55" t="s">
        <v>126</v>
      </c>
      <c r="D55" t="s">
        <v>944</v>
      </c>
      <c r="E55" t="s">
        <v>448</v>
      </c>
      <c r="F55" t="s">
        <v>945</v>
      </c>
      <c r="G55" t="s">
        <v>866</v>
      </c>
    </row>
    <row r="56" spans="1:7" x14ac:dyDescent="0.25">
      <c r="A56" t="s">
        <v>126</v>
      </c>
      <c r="B56" t="s">
        <v>27</v>
      </c>
      <c r="C56" t="s">
        <v>126</v>
      </c>
      <c r="D56" t="s">
        <v>946</v>
      </c>
      <c r="E56" t="s">
        <v>448</v>
      </c>
      <c r="F56" t="s">
        <v>947</v>
      </c>
      <c r="G56" t="s">
        <v>866</v>
      </c>
    </row>
    <row r="57" spans="1:7" x14ac:dyDescent="0.25">
      <c r="A57" t="s">
        <v>126</v>
      </c>
      <c r="B57" t="s">
        <v>27</v>
      </c>
      <c r="C57" t="s">
        <v>126</v>
      </c>
      <c r="D57" t="s">
        <v>948</v>
      </c>
      <c r="E57" t="s">
        <v>448</v>
      </c>
      <c r="F57" t="s">
        <v>949</v>
      </c>
      <c r="G57" t="s">
        <v>866</v>
      </c>
    </row>
    <row r="58" spans="1:7" x14ac:dyDescent="0.25">
      <c r="A58" t="s">
        <v>126</v>
      </c>
      <c r="B58" t="s">
        <v>27</v>
      </c>
      <c r="C58" t="s">
        <v>126</v>
      </c>
      <c r="D58" t="s">
        <v>950</v>
      </c>
      <c r="E58" t="s">
        <v>448</v>
      </c>
      <c r="F58" t="s">
        <v>951</v>
      </c>
      <c r="G58" t="s">
        <v>866</v>
      </c>
    </row>
    <row r="59" spans="1:7" x14ac:dyDescent="0.25">
      <c r="A59" t="s">
        <v>126</v>
      </c>
      <c r="B59" t="s">
        <v>27</v>
      </c>
      <c r="C59" t="s">
        <v>126</v>
      </c>
      <c r="D59" t="s">
        <v>952</v>
      </c>
      <c r="E59" t="s">
        <v>448</v>
      </c>
      <c r="F59" t="s">
        <v>953</v>
      </c>
      <c r="G59" t="s">
        <v>866</v>
      </c>
    </row>
    <row r="60" spans="1:7" x14ac:dyDescent="0.25">
      <c r="A60" t="s">
        <v>126</v>
      </c>
      <c r="B60" t="s">
        <v>27</v>
      </c>
      <c r="C60" t="s">
        <v>126</v>
      </c>
      <c r="D60" t="s">
        <v>954</v>
      </c>
      <c r="E60" t="s">
        <v>448</v>
      </c>
      <c r="F60" t="s">
        <v>955</v>
      </c>
      <c r="G60" t="s">
        <v>866</v>
      </c>
    </row>
    <row r="61" spans="1:7" x14ac:dyDescent="0.25">
      <c r="A61" t="s">
        <v>126</v>
      </c>
      <c r="B61" t="s">
        <v>27</v>
      </c>
      <c r="C61" t="s">
        <v>126</v>
      </c>
      <c r="D61" t="s">
        <v>956</v>
      </c>
      <c r="E61" t="s">
        <v>448</v>
      </c>
      <c r="F61" t="s">
        <v>957</v>
      </c>
      <c r="G61" t="s">
        <v>866</v>
      </c>
    </row>
    <row r="62" spans="1:7" x14ac:dyDescent="0.25">
      <c r="A62" t="s">
        <v>126</v>
      </c>
      <c r="B62" t="s">
        <v>27</v>
      </c>
      <c r="C62" t="s">
        <v>126</v>
      </c>
      <c r="D62" t="s">
        <v>958</v>
      </c>
      <c r="E62" t="s">
        <v>448</v>
      </c>
      <c r="F62" t="s">
        <v>959</v>
      </c>
      <c r="G62" t="s">
        <v>866</v>
      </c>
    </row>
    <row r="63" spans="1:7" x14ac:dyDescent="0.25">
      <c r="A63" t="s">
        <v>130</v>
      </c>
      <c r="B63" t="s">
        <v>27</v>
      </c>
    </row>
    <row r="64" spans="1:7" x14ac:dyDescent="0.25">
      <c r="A64" t="s">
        <v>134</v>
      </c>
      <c r="B64" t="s">
        <v>27</v>
      </c>
    </row>
    <row r="65" spans="1:7" x14ac:dyDescent="0.25">
      <c r="A65" t="s">
        <v>137</v>
      </c>
      <c r="B65" t="s">
        <v>27</v>
      </c>
    </row>
    <row r="66" spans="1:7" x14ac:dyDescent="0.25">
      <c r="A66" t="s">
        <v>139</v>
      </c>
      <c r="B66" t="s">
        <v>27</v>
      </c>
    </row>
    <row r="67" spans="1:7" x14ac:dyDescent="0.25">
      <c r="A67" t="s">
        <v>143</v>
      </c>
      <c r="B67" t="s">
        <v>27</v>
      </c>
    </row>
    <row r="68" spans="1:7" x14ac:dyDescent="0.25">
      <c r="A68" t="s">
        <v>145</v>
      </c>
      <c r="B68" t="s">
        <v>27</v>
      </c>
    </row>
    <row r="69" spans="1:7" x14ac:dyDescent="0.25">
      <c r="A69" t="s">
        <v>147</v>
      </c>
      <c r="B69" t="s">
        <v>27</v>
      </c>
    </row>
    <row r="70" spans="1:7" x14ac:dyDescent="0.25">
      <c r="A70" t="s">
        <v>149</v>
      </c>
      <c r="B70" t="s">
        <v>27</v>
      </c>
    </row>
    <row r="71" spans="1:7" x14ac:dyDescent="0.25">
      <c r="A71" t="s">
        <v>152</v>
      </c>
      <c r="B71" t="s">
        <v>27</v>
      </c>
    </row>
    <row r="72" spans="1:7" x14ac:dyDescent="0.25">
      <c r="A72" t="s">
        <v>157</v>
      </c>
      <c r="B72" t="s">
        <v>27</v>
      </c>
    </row>
    <row r="73" spans="1:7" x14ac:dyDescent="0.25">
      <c r="A73" t="s">
        <v>162</v>
      </c>
      <c r="B73" t="s">
        <v>27</v>
      </c>
    </row>
    <row r="74" spans="1:7" x14ac:dyDescent="0.25">
      <c r="A74" t="s">
        <v>167</v>
      </c>
      <c r="B74" t="s">
        <v>27</v>
      </c>
    </row>
    <row r="75" spans="1:7" x14ac:dyDescent="0.25">
      <c r="A75" t="s">
        <v>172</v>
      </c>
      <c r="B75" t="s">
        <v>27</v>
      </c>
    </row>
    <row r="76" spans="1:7" x14ac:dyDescent="0.25">
      <c r="A76" t="s">
        <v>176</v>
      </c>
      <c r="B76" t="s">
        <v>27</v>
      </c>
    </row>
    <row r="77" spans="1:7" x14ac:dyDescent="0.25">
      <c r="A77" t="s">
        <v>180</v>
      </c>
      <c r="B77" t="s">
        <v>27</v>
      </c>
    </row>
    <row r="78" spans="1:7" x14ac:dyDescent="0.25">
      <c r="A78" t="s">
        <v>183</v>
      </c>
      <c r="B78" t="s">
        <v>27</v>
      </c>
    </row>
    <row r="79" spans="1:7" x14ac:dyDescent="0.25">
      <c r="A79" t="s">
        <v>189</v>
      </c>
      <c r="B79" t="s">
        <v>27</v>
      </c>
      <c r="C79" t="s">
        <v>939</v>
      </c>
      <c r="D79" t="s">
        <v>940</v>
      </c>
      <c r="E79" t="s">
        <v>448</v>
      </c>
      <c r="F79" t="s">
        <v>941</v>
      </c>
      <c r="G79" t="s">
        <v>866</v>
      </c>
    </row>
    <row r="80" spans="1:7" x14ac:dyDescent="0.25">
      <c r="A80" t="s">
        <v>189</v>
      </c>
      <c r="B80" t="s">
        <v>27</v>
      </c>
      <c r="C80" t="s">
        <v>939</v>
      </c>
      <c r="D80" t="s">
        <v>942</v>
      </c>
      <c r="E80" t="s">
        <v>448</v>
      </c>
      <c r="F80" t="s">
        <v>943</v>
      </c>
      <c r="G80" t="s">
        <v>866</v>
      </c>
    </row>
    <row r="81" spans="1:7" x14ac:dyDescent="0.25">
      <c r="A81" t="s">
        <v>456</v>
      </c>
      <c r="B81" t="s">
        <v>27</v>
      </c>
      <c r="C81" t="s">
        <v>960</v>
      </c>
      <c r="D81" t="s">
        <v>933</v>
      </c>
      <c r="E81" t="s">
        <v>448</v>
      </c>
      <c r="F81" t="s">
        <v>934</v>
      </c>
      <c r="G81" t="s">
        <v>866</v>
      </c>
    </row>
    <row r="82" spans="1:7" x14ac:dyDescent="0.25">
      <c r="A82" t="s">
        <v>456</v>
      </c>
      <c r="B82" t="s">
        <v>27</v>
      </c>
      <c r="C82" t="s">
        <v>960</v>
      </c>
      <c r="D82" t="s">
        <v>935</v>
      </c>
      <c r="E82" t="s">
        <v>448</v>
      </c>
      <c r="F82" t="s">
        <v>936</v>
      </c>
      <c r="G82" t="s">
        <v>866</v>
      </c>
    </row>
    <row r="83" spans="1:7" x14ac:dyDescent="0.25">
      <c r="A83" t="s">
        <v>456</v>
      </c>
      <c r="B83" t="s">
        <v>27</v>
      </c>
      <c r="C83" t="s">
        <v>960</v>
      </c>
      <c r="D83" t="s">
        <v>937</v>
      </c>
      <c r="E83" t="s">
        <v>448</v>
      </c>
      <c r="F83" t="s">
        <v>938</v>
      </c>
      <c r="G83" t="s">
        <v>866</v>
      </c>
    </row>
    <row r="84" spans="1:7" x14ac:dyDescent="0.25">
      <c r="A84" t="s">
        <v>194</v>
      </c>
      <c r="B84" t="s">
        <v>27</v>
      </c>
      <c r="C84" t="s">
        <v>194</v>
      </c>
      <c r="D84" t="s">
        <v>864</v>
      </c>
      <c r="E84" t="s">
        <v>448</v>
      </c>
      <c r="F84" t="s">
        <v>865</v>
      </c>
      <c r="G84" t="s">
        <v>866</v>
      </c>
    </row>
    <row r="85" spans="1:7" x14ac:dyDescent="0.25">
      <c r="A85" t="s">
        <v>194</v>
      </c>
      <c r="B85" t="s">
        <v>27</v>
      </c>
      <c r="C85" t="s">
        <v>194</v>
      </c>
      <c r="D85" t="s">
        <v>867</v>
      </c>
      <c r="E85" t="s">
        <v>448</v>
      </c>
      <c r="F85" t="s">
        <v>868</v>
      </c>
      <c r="G85" t="s">
        <v>866</v>
      </c>
    </row>
    <row r="86" spans="1:7" x14ac:dyDescent="0.25">
      <c r="A86" t="s">
        <v>194</v>
      </c>
      <c r="B86" t="s">
        <v>27</v>
      </c>
      <c r="C86" t="s">
        <v>194</v>
      </c>
      <c r="D86" t="s">
        <v>869</v>
      </c>
      <c r="E86" t="s">
        <v>448</v>
      </c>
      <c r="F86" t="s">
        <v>870</v>
      </c>
      <c r="G86" t="s">
        <v>866</v>
      </c>
    </row>
    <row r="87" spans="1:7" x14ac:dyDescent="0.25">
      <c r="A87" t="s">
        <v>194</v>
      </c>
      <c r="B87" t="s">
        <v>27</v>
      </c>
      <c r="C87" t="s">
        <v>194</v>
      </c>
      <c r="D87" t="s">
        <v>871</v>
      </c>
      <c r="E87" t="s">
        <v>448</v>
      </c>
      <c r="F87" t="s">
        <v>872</v>
      </c>
      <c r="G87" t="s">
        <v>866</v>
      </c>
    </row>
    <row r="88" spans="1:7" x14ac:dyDescent="0.25">
      <c r="A88" t="s">
        <v>194</v>
      </c>
      <c r="B88" t="s">
        <v>27</v>
      </c>
      <c r="C88" t="s">
        <v>194</v>
      </c>
      <c r="D88" t="s">
        <v>873</v>
      </c>
      <c r="E88" t="s">
        <v>448</v>
      </c>
      <c r="F88" t="s">
        <v>874</v>
      </c>
      <c r="G88" t="s">
        <v>866</v>
      </c>
    </row>
    <row r="89" spans="1:7" x14ac:dyDescent="0.25">
      <c r="A89" t="s">
        <v>194</v>
      </c>
      <c r="B89" t="s">
        <v>27</v>
      </c>
      <c r="C89" t="s">
        <v>194</v>
      </c>
      <c r="D89" t="s">
        <v>875</v>
      </c>
      <c r="E89" t="s">
        <v>448</v>
      </c>
      <c r="F89" t="s">
        <v>876</v>
      </c>
      <c r="G89" t="s">
        <v>866</v>
      </c>
    </row>
    <row r="90" spans="1:7" x14ac:dyDescent="0.25">
      <c r="A90" t="s">
        <v>194</v>
      </c>
      <c r="B90" t="s">
        <v>27</v>
      </c>
      <c r="C90" t="s">
        <v>194</v>
      </c>
      <c r="D90" t="s">
        <v>877</v>
      </c>
      <c r="E90" t="s">
        <v>448</v>
      </c>
      <c r="F90" t="s">
        <v>878</v>
      </c>
      <c r="G90" t="s">
        <v>866</v>
      </c>
    </row>
    <row r="91" spans="1:7" x14ac:dyDescent="0.25">
      <c r="A91" t="s">
        <v>194</v>
      </c>
      <c r="B91" t="s">
        <v>27</v>
      </c>
      <c r="C91" t="s">
        <v>194</v>
      </c>
      <c r="D91" t="s">
        <v>879</v>
      </c>
      <c r="E91" t="s">
        <v>448</v>
      </c>
      <c r="F91" t="s">
        <v>880</v>
      </c>
      <c r="G91" t="s">
        <v>866</v>
      </c>
    </row>
    <row r="92" spans="1:7" x14ac:dyDescent="0.25">
      <c r="A92" t="s">
        <v>194</v>
      </c>
      <c r="B92" t="s">
        <v>27</v>
      </c>
      <c r="C92" t="s">
        <v>194</v>
      </c>
      <c r="D92" t="s">
        <v>881</v>
      </c>
      <c r="E92" t="s">
        <v>448</v>
      </c>
      <c r="F92" t="s">
        <v>882</v>
      </c>
      <c r="G92" t="s">
        <v>866</v>
      </c>
    </row>
    <row r="93" spans="1:7" x14ac:dyDescent="0.25">
      <c r="A93" t="s">
        <v>194</v>
      </c>
      <c r="B93" t="s">
        <v>27</v>
      </c>
      <c r="C93" t="s">
        <v>194</v>
      </c>
      <c r="D93" t="s">
        <v>883</v>
      </c>
      <c r="E93" t="s">
        <v>448</v>
      </c>
      <c r="F93" t="s">
        <v>884</v>
      </c>
      <c r="G93" t="s">
        <v>866</v>
      </c>
    </row>
    <row r="94" spans="1:7" x14ac:dyDescent="0.25">
      <c r="A94" t="s">
        <v>194</v>
      </c>
      <c r="B94" t="s">
        <v>27</v>
      </c>
      <c r="C94" t="s">
        <v>194</v>
      </c>
      <c r="D94" t="s">
        <v>885</v>
      </c>
      <c r="E94" t="s">
        <v>448</v>
      </c>
      <c r="F94" t="s">
        <v>886</v>
      </c>
      <c r="G94" t="s">
        <v>866</v>
      </c>
    </row>
    <row r="95" spans="1:7" x14ac:dyDescent="0.25">
      <c r="A95" t="s">
        <v>194</v>
      </c>
      <c r="B95" t="s">
        <v>27</v>
      </c>
      <c r="C95" t="s">
        <v>194</v>
      </c>
      <c r="D95" t="s">
        <v>887</v>
      </c>
      <c r="E95" t="s">
        <v>448</v>
      </c>
      <c r="F95" t="s">
        <v>888</v>
      </c>
      <c r="G95" t="s">
        <v>866</v>
      </c>
    </row>
    <row r="96" spans="1:7" x14ac:dyDescent="0.25">
      <c r="A96" t="s">
        <v>194</v>
      </c>
      <c r="B96" t="s">
        <v>27</v>
      </c>
      <c r="C96" t="s">
        <v>194</v>
      </c>
      <c r="D96" t="s">
        <v>889</v>
      </c>
      <c r="E96" t="s">
        <v>448</v>
      </c>
      <c r="F96" t="s">
        <v>890</v>
      </c>
      <c r="G96" t="s">
        <v>866</v>
      </c>
    </row>
    <row r="97" spans="1:7" x14ac:dyDescent="0.25">
      <c r="A97" t="s">
        <v>194</v>
      </c>
      <c r="B97" t="s">
        <v>27</v>
      </c>
      <c r="C97" t="s">
        <v>194</v>
      </c>
      <c r="D97" t="s">
        <v>891</v>
      </c>
      <c r="E97" t="s">
        <v>448</v>
      </c>
      <c r="F97" t="s">
        <v>892</v>
      </c>
      <c r="G97" t="s">
        <v>866</v>
      </c>
    </row>
    <row r="98" spans="1:7" x14ac:dyDescent="0.25">
      <c r="A98" t="s">
        <v>194</v>
      </c>
      <c r="B98" t="s">
        <v>27</v>
      </c>
      <c r="C98" t="s">
        <v>194</v>
      </c>
      <c r="D98" t="s">
        <v>893</v>
      </c>
      <c r="E98" t="s">
        <v>448</v>
      </c>
      <c r="F98" t="s">
        <v>894</v>
      </c>
      <c r="G98" t="s">
        <v>866</v>
      </c>
    </row>
    <row r="99" spans="1:7" x14ac:dyDescent="0.25">
      <c r="A99" t="s">
        <v>194</v>
      </c>
      <c r="B99" t="s">
        <v>27</v>
      </c>
      <c r="C99" t="s">
        <v>194</v>
      </c>
      <c r="D99" t="s">
        <v>895</v>
      </c>
      <c r="E99" t="s">
        <v>448</v>
      </c>
      <c r="F99" t="s">
        <v>896</v>
      </c>
      <c r="G99" t="s">
        <v>866</v>
      </c>
    </row>
    <row r="100" spans="1:7" x14ac:dyDescent="0.25">
      <c r="A100" t="s">
        <v>457</v>
      </c>
      <c r="B100" t="s">
        <v>27</v>
      </c>
      <c r="C100" t="s">
        <v>961</v>
      </c>
      <c r="D100" t="s">
        <v>962</v>
      </c>
      <c r="E100" t="s">
        <v>448</v>
      </c>
      <c r="F100" t="s">
        <v>53</v>
      </c>
    </row>
    <row r="101" spans="1:7" x14ac:dyDescent="0.25">
      <c r="A101" t="s">
        <v>457</v>
      </c>
      <c r="B101" t="s">
        <v>27</v>
      </c>
      <c r="C101" t="s">
        <v>961</v>
      </c>
      <c r="D101" t="s">
        <v>963</v>
      </c>
      <c r="E101" t="s">
        <v>448</v>
      </c>
      <c r="F101" t="s">
        <v>53</v>
      </c>
    </row>
    <row r="102" spans="1:7" x14ac:dyDescent="0.25">
      <c r="A102" t="s">
        <v>457</v>
      </c>
      <c r="B102" t="s">
        <v>27</v>
      </c>
      <c r="C102" t="s">
        <v>961</v>
      </c>
      <c r="D102" t="s">
        <v>964</v>
      </c>
      <c r="E102" t="s">
        <v>448</v>
      </c>
      <c r="F102" t="s">
        <v>53</v>
      </c>
    </row>
    <row r="103" spans="1:7" x14ac:dyDescent="0.25">
      <c r="A103" t="s">
        <v>457</v>
      </c>
      <c r="B103" t="s">
        <v>27</v>
      </c>
      <c r="C103" t="s">
        <v>961</v>
      </c>
      <c r="D103" t="s">
        <v>965</v>
      </c>
      <c r="E103" t="s">
        <v>448</v>
      </c>
      <c r="F103" t="s">
        <v>53</v>
      </c>
    </row>
    <row r="104" spans="1:7" x14ac:dyDescent="0.25">
      <c r="A104" t="s">
        <v>458</v>
      </c>
      <c r="B104" t="s">
        <v>27</v>
      </c>
      <c r="C104" t="s">
        <v>961</v>
      </c>
      <c r="D104" t="s">
        <v>966</v>
      </c>
      <c r="E104" t="s">
        <v>448</v>
      </c>
      <c r="F104" t="s">
        <v>53</v>
      </c>
    </row>
    <row r="105" spans="1:7" x14ac:dyDescent="0.25">
      <c r="A105" t="s">
        <v>458</v>
      </c>
      <c r="B105" t="s">
        <v>27</v>
      </c>
      <c r="C105" t="s">
        <v>961</v>
      </c>
      <c r="D105" t="s">
        <v>967</v>
      </c>
      <c r="E105" t="s">
        <v>448</v>
      </c>
      <c r="F105" t="s">
        <v>53</v>
      </c>
    </row>
    <row r="106" spans="1:7" x14ac:dyDescent="0.25">
      <c r="A106" t="s">
        <v>459</v>
      </c>
      <c r="B106" t="s">
        <v>27</v>
      </c>
      <c r="C106" t="s">
        <v>961</v>
      </c>
      <c r="D106" t="s">
        <v>968</v>
      </c>
      <c r="E106" t="s">
        <v>448</v>
      </c>
      <c r="F106" t="s">
        <v>969</v>
      </c>
      <c r="G106" t="s">
        <v>866</v>
      </c>
    </row>
    <row r="107" spans="1:7" x14ac:dyDescent="0.25">
      <c r="A107" t="s">
        <v>459</v>
      </c>
      <c r="B107" t="s">
        <v>27</v>
      </c>
      <c r="C107" t="s">
        <v>961</v>
      </c>
      <c r="D107" t="s">
        <v>970</v>
      </c>
      <c r="E107" t="s">
        <v>448</v>
      </c>
      <c r="F107" t="s">
        <v>971</v>
      </c>
      <c r="G107" t="s">
        <v>866</v>
      </c>
    </row>
    <row r="108" spans="1:7" x14ac:dyDescent="0.25">
      <c r="A108" t="s">
        <v>459</v>
      </c>
      <c r="B108" t="s">
        <v>27</v>
      </c>
      <c r="C108" t="s">
        <v>961</v>
      </c>
      <c r="D108" t="s">
        <v>972</v>
      </c>
      <c r="E108" t="s">
        <v>448</v>
      </c>
      <c r="F108" t="s">
        <v>973</v>
      </c>
      <c r="G108" t="s">
        <v>866</v>
      </c>
    </row>
    <row r="109" spans="1:7" x14ac:dyDescent="0.25">
      <c r="A109" t="s">
        <v>459</v>
      </c>
      <c r="B109" t="s">
        <v>27</v>
      </c>
      <c r="C109" t="s">
        <v>961</v>
      </c>
      <c r="D109" t="s">
        <v>974</v>
      </c>
      <c r="E109" t="s">
        <v>448</v>
      </c>
      <c r="F109" t="s">
        <v>975</v>
      </c>
      <c r="G109" t="s">
        <v>866</v>
      </c>
    </row>
    <row r="110" spans="1:7" x14ac:dyDescent="0.25">
      <c r="A110" t="s">
        <v>459</v>
      </c>
      <c r="B110" t="s">
        <v>27</v>
      </c>
      <c r="C110" t="s">
        <v>961</v>
      </c>
      <c r="D110" t="s">
        <v>976</v>
      </c>
      <c r="E110" t="s">
        <v>448</v>
      </c>
      <c r="F110" t="s">
        <v>977</v>
      </c>
      <c r="G110" t="s">
        <v>866</v>
      </c>
    </row>
    <row r="111" spans="1:7" x14ac:dyDescent="0.25">
      <c r="A111" t="s">
        <v>459</v>
      </c>
      <c r="B111" t="s">
        <v>27</v>
      </c>
      <c r="C111" t="s">
        <v>961</v>
      </c>
      <c r="D111" t="s">
        <v>978</v>
      </c>
      <c r="E111" t="s">
        <v>448</v>
      </c>
      <c r="F111" t="s">
        <v>979</v>
      </c>
      <c r="G111" t="s">
        <v>866</v>
      </c>
    </row>
    <row r="112" spans="1:7" x14ac:dyDescent="0.25">
      <c r="A112" t="s">
        <v>459</v>
      </c>
      <c r="B112" t="s">
        <v>27</v>
      </c>
      <c r="C112" t="s">
        <v>961</v>
      </c>
      <c r="D112" t="s">
        <v>980</v>
      </c>
      <c r="E112" t="s">
        <v>448</v>
      </c>
      <c r="F112" t="s">
        <v>981</v>
      </c>
      <c r="G112" t="s">
        <v>866</v>
      </c>
    </row>
    <row r="113" spans="1:7" x14ac:dyDescent="0.25">
      <c r="A113" t="s">
        <v>459</v>
      </c>
      <c r="B113" t="s">
        <v>27</v>
      </c>
      <c r="C113" t="s">
        <v>961</v>
      </c>
      <c r="D113" t="s">
        <v>982</v>
      </c>
      <c r="E113" t="s">
        <v>448</v>
      </c>
      <c r="F113" t="s">
        <v>983</v>
      </c>
      <c r="G113" t="s">
        <v>866</v>
      </c>
    </row>
    <row r="114" spans="1:7" x14ac:dyDescent="0.25">
      <c r="A114" t="s">
        <v>210</v>
      </c>
      <c r="B114" t="s">
        <v>27</v>
      </c>
      <c r="C114" t="s">
        <v>210</v>
      </c>
      <c r="D114" t="s">
        <v>897</v>
      </c>
      <c r="E114" t="s">
        <v>448</v>
      </c>
      <c r="F114" t="s">
        <v>898</v>
      </c>
      <c r="G114" t="s">
        <v>866</v>
      </c>
    </row>
    <row r="115" spans="1:7" x14ac:dyDescent="0.25">
      <c r="A115" t="s">
        <v>210</v>
      </c>
      <c r="B115" t="s">
        <v>27</v>
      </c>
      <c r="C115" t="s">
        <v>210</v>
      </c>
      <c r="D115" t="s">
        <v>899</v>
      </c>
      <c r="E115" t="s">
        <v>448</v>
      </c>
      <c r="F115" t="s">
        <v>900</v>
      </c>
      <c r="G115" t="s">
        <v>866</v>
      </c>
    </row>
    <row r="116" spans="1:7" x14ac:dyDescent="0.25">
      <c r="A116" t="s">
        <v>460</v>
      </c>
      <c r="B116" t="s">
        <v>27</v>
      </c>
      <c r="C116" t="s">
        <v>984</v>
      </c>
      <c r="D116" t="s">
        <v>985</v>
      </c>
      <c r="E116" t="s">
        <v>448</v>
      </c>
      <c r="F116" t="s">
        <v>986</v>
      </c>
      <c r="G116" t="s">
        <v>866</v>
      </c>
    </row>
    <row r="117" spans="1:7" x14ac:dyDescent="0.25">
      <c r="A117" t="s">
        <v>460</v>
      </c>
      <c r="B117" t="s">
        <v>27</v>
      </c>
      <c r="C117" t="s">
        <v>984</v>
      </c>
      <c r="D117" t="s">
        <v>987</v>
      </c>
      <c r="E117" t="s">
        <v>448</v>
      </c>
      <c r="F117" t="s">
        <v>988</v>
      </c>
      <c r="G117" t="s">
        <v>866</v>
      </c>
    </row>
    <row r="118" spans="1:7" x14ac:dyDescent="0.25">
      <c r="A118" t="s">
        <v>460</v>
      </c>
      <c r="B118" t="s">
        <v>27</v>
      </c>
      <c r="C118" t="s">
        <v>984</v>
      </c>
      <c r="D118" t="s">
        <v>989</v>
      </c>
      <c r="E118" t="s">
        <v>448</v>
      </c>
      <c r="F118" t="s">
        <v>990</v>
      </c>
      <c r="G118" t="s">
        <v>866</v>
      </c>
    </row>
    <row r="119" spans="1:7" x14ac:dyDescent="0.25">
      <c r="A119" t="s">
        <v>460</v>
      </c>
      <c r="B119" t="s">
        <v>27</v>
      </c>
      <c r="C119" t="s">
        <v>984</v>
      </c>
      <c r="D119" t="s">
        <v>991</v>
      </c>
      <c r="E119" t="s">
        <v>448</v>
      </c>
      <c r="F119" t="s">
        <v>992</v>
      </c>
      <c r="G119" t="s">
        <v>866</v>
      </c>
    </row>
    <row r="120" spans="1:7" x14ac:dyDescent="0.25">
      <c r="A120" t="s">
        <v>460</v>
      </c>
      <c r="B120" t="s">
        <v>27</v>
      </c>
      <c r="C120" t="s">
        <v>984</v>
      </c>
      <c r="D120" t="s">
        <v>993</v>
      </c>
      <c r="E120" t="s">
        <v>448</v>
      </c>
      <c r="F120" t="s">
        <v>994</v>
      </c>
      <c r="G120" t="s">
        <v>866</v>
      </c>
    </row>
    <row r="121" spans="1:7" x14ac:dyDescent="0.25">
      <c r="A121" t="s">
        <v>460</v>
      </c>
      <c r="B121" t="s">
        <v>27</v>
      </c>
      <c r="C121" t="s">
        <v>984</v>
      </c>
      <c r="D121" t="s">
        <v>995</v>
      </c>
      <c r="E121" t="s">
        <v>448</v>
      </c>
      <c r="F121" t="s">
        <v>996</v>
      </c>
      <c r="G121" t="s">
        <v>866</v>
      </c>
    </row>
    <row r="122" spans="1:7" x14ac:dyDescent="0.25">
      <c r="A122" t="s">
        <v>460</v>
      </c>
      <c r="B122" t="s">
        <v>27</v>
      </c>
      <c r="C122" t="s">
        <v>984</v>
      </c>
      <c r="D122" t="s">
        <v>997</v>
      </c>
      <c r="E122" t="s">
        <v>448</v>
      </c>
      <c r="F122" t="s">
        <v>998</v>
      </c>
      <c r="G122" t="s">
        <v>866</v>
      </c>
    </row>
    <row r="123" spans="1:7" x14ac:dyDescent="0.25">
      <c r="A123" t="s">
        <v>460</v>
      </c>
      <c r="B123" t="s">
        <v>27</v>
      </c>
      <c r="C123" t="s">
        <v>984</v>
      </c>
      <c r="D123" t="s">
        <v>999</v>
      </c>
      <c r="E123" t="s">
        <v>448</v>
      </c>
      <c r="F123" t="s">
        <v>1000</v>
      </c>
      <c r="G123" t="s">
        <v>866</v>
      </c>
    </row>
    <row r="124" spans="1:7" x14ac:dyDescent="0.25">
      <c r="A124" t="s">
        <v>460</v>
      </c>
      <c r="B124" t="s">
        <v>27</v>
      </c>
      <c r="C124" t="s">
        <v>984</v>
      </c>
      <c r="D124" t="s">
        <v>1001</v>
      </c>
      <c r="E124" t="s">
        <v>448</v>
      </c>
      <c r="F124" t="s">
        <v>1002</v>
      </c>
      <c r="G124" t="s">
        <v>866</v>
      </c>
    </row>
    <row r="125" spans="1:7" x14ac:dyDescent="0.25">
      <c r="A125" t="s">
        <v>460</v>
      </c>
      <c r="B125" t="s">
        <v>27</v>
      </c>
      <c r="C125" t="s">
        <v>984</v>
      </c>
      <c r="D125" t="s">
        <v>1003</v>
      </c>
      <c r="E125" t="s">
        <v>448</v>
      </c>
      <c r="F125" t="s">
        <v>1004</v>
      </c>
      <c r="G125" t="s">
        <v>866</v>
      </c>
    </row>
    <row r="126" spans="1:7" x14ac:dyDescent="0.25">
      <c r="A126" t="s">
        <v>460</v>
      </c>
      <c r="B126" t="s">
        <v>27</v>
      </c>
      <c r="C126" t="s">
        <v>984</v>
      </c>
      <c r="D126" t="s">
        <v>1005</v>
      </c>
      <c r="E126" t="s">
        <v>448</v>
      </c>
      <c r="F126" t="s">
        <v>1006</v>
      </c>
      <c r="G126" t="s">
        <v>866</v>
      </c>
    </row>
    <row r="127" spans="1:7" x14ac:dyDescent="0.25">
      <c r="A127" t="s">
        <v>460</v>
      </c>
      <c r="B127" t="s">
        <v>27</v>
      </c>
      <c r="C127" t="s">
        <v>984</v>
      </c>
      <c r="D127" t="s">
        <v>1007</v>
      </c>
      <c r="E127" t="s">
        <v>448</v>
      </c>
      <c r="F127" t="s">
        <v>1008</v>
      </c>
      <c r="G127" t="s">
        <v>866</v>
      </c>
    </row>
    <row r="128" spans="1:7" x14ac:dyDescent="0.25">
      <c r="A128" t="s">
        <v>460</v>
      </c>
      <c r="B128" t="s">
        <v>27</v>
      </c>
      <c r="C128" t="s">
        <v>984</v>
      </c>
      <c r="D128" t="s">
        <v>1009</v>
      </c>
      <c r="E128" t="s">
        <v>448</v>
      </c>
      <c r="F128" t="s">
        <v>1010</v>
      </c>
      <c r="G128" t="s">
        <v>866</v>
      </c>
    </row>
    <row r="129" spans="1:7" x14ac:dyDescent="0.25">
      <c r="A129" t="s">
        <v>460</v>
      </c>
      <c r="B129" t="s">
        <v>27</v>
      </c>
      <c r="C129" t="s">
        <v>984</v>
      </c>
      <c r="D129" t="s">
        <v>1011</v>
      </c>
      <c r="E129" t="s">
        <v>448</v>
      </c>
      <c r="F129" t="s">
        <v>1012</v>
      </c>
      <c r="G129" t="s">
        <v>866</v>
      </c>
    </row>
    <row r="130" spans="1:7" x14ac:dyDescent="0.25">
      <c r="A130" t="s">
        <v>460</v>
      </c>
      <c r="B130" t="s">
        <v>27</v>
      </c>
      <c r="C130" t="s">
        <v>984</v>
      </c>
      <c r="D130" t="s">
        <v>1013</v>
      </c>
      <c r="E130" t="s">
        <v>448</v>
      </c>
      <c r="F130" t="s">
        <v>1014</v>
      </c>
      <c r="G130" t="s">
        <v>866</v>
      </c>
    </row>
    <row r="131" spans="1:7" x14ac:dyDescent="0.25">
      <c r="A131" t="s">
        <v>460</v>
      </c>
      <c r="B131" t="s">
        <v>27</v>
      </c>
      <c r="C131" t="s">
        <v>984</v>
      </c>
      <c r="D131" t="s">
        <v>1015</v>
      </c>
      <c r="E131" t="s">
        <v>448</v>
      </c>
      <c r="F131" t="s">
        <v>1016</v>
      </c>
      <c r="G131" t="s">
        <v>866</v>
      </c>
    </row>
    <row r="132" spans="1:7" x14ac:dyDescent="0.25">
      <c r="A132" t="s">
        <v>460</v>
      </c>
      <c r="B132" t="s">
        <v>27</v>
      </c>
      <c r="C132" t="s">
        <v>984</v>
      </c>
      <c r="D132" t="s">
        <v>1017</v>
      </c>
      <c r="E132" t="s">
        <v>448</v>
      </c>
      <c r="F132" t="s">
        <v>1018</v>
      </c>
      <c r="G132" t="s">
        <v>866</v>
      </c>
    </row>
    <row r="133" spans="1:7" x14ac:dyDescent="0.25">
      <c r="A133" t="s">
        <v>235</v>
      </c>
      <c r="B133" t="s">
        <v>27</v>
      </c>
      <c r="C133" t="s">
        <v>1019</v>
      </c>
      <c r="D133" t="s">
        <v>897</v>
      </c>
      <c r="E133" t="s">
        <v>448</v>
      </c>
      <c r="F133" t="s">
        <v>898</v>
      </c>
      <c r="G133" t="s">
        <v>866</v>
      </c>
    </row>
    <row r="134" spans="1:7" x14ac:dyDescent="0.25">
      <c r="A134" t="s">
        <v>235</v>
      </c>
      <c r="B134" t="s">
        <v>27</v>
      </c>
      <c r="C134" t="s">
        <v>1019</v>
      </c>
      <c r="D134" t="s">
        <v>899</v>
      </c>
      <c r="E134" t="s">
        <v>448</v>
      </c>
      <c r="F134" t="s">
        <v>900</v>
      </c>
      <c r="G134" t="s">
        <v>866</v>
      </c>
    </row>
    <row r="135" spans="1:7" x14ac:dyDescent="0.25">
      <c r="A135" t="s">
        <v>238</v>
      </c>
      <c r="B135" t="s">
        <v>239</v>
      </c>
    </row>
    <row r="136" spans="1:7" x14ac:dyDescent="0.25">
      <c r="A136" t="s">
        <v>245</v>
      </c>
      <c r="B136" t="s">
        <v>239</v>
      </c>
    </row>
    <row r="137" spans="1:7" x14ac:dyDescent="0.25">
      <c r="A137" t="s">
        <v>250</v>
      </c>
      <c r="B137" t="s">
        <v>239</v>
      </c>
    </row>
    <row r="138" spans="1:7" x14ac:dyDescent="0.25">
      <c r="A138" t="s">
        <v>253</v>
      </c>
      <c r="B138" t="s">
        <v>239</v>
      </c>
    </row>
    <row r="139" spans="1:7" x14ac:dyDescent="0.25">
      <c r="A139" t="s">
        <v>257</v>
      </c>
      <c r="B139" t="s">
        <v>239</v>
      </c>
    </row>
    <row r="140" spans="1:7" x14ac:dyDescent="0.25">
      <c r="A140" t="s">
        <v>260</v>
      </c>
      <c r="B140" t="s">
        <v>239</v>
      </c>
    </row>
    <row r="141" spans="1:7" x14ac:dyDescent="0.25">
      <c r="A141" t="s">
        <v>266</v>
      </c>
      <c r="B141" t="s">
        <v>239</v>
      </c>
    </row>
    <row r="142" spans="1:7" x14ac:dyDescent="0.25">
      <c r="A142" t="s">
        <v>271</v>
      </c>
      <c r="B142" t="s">
        <v>239</v>
      </c>
    </row>
    <row r="143" spans="1:7" x14ac:dyDescent="0.25">
      <c r="A143" t="s">
        <v>275</v>
      </c>
      <c r="B143" t="s">
        <v>239</v>
      </c>
    </row>
    <row r="144" spans="1:7" x14ac:dyDescent="0.25">
      <c r="A144" t="s">
        <v>280</v>
      </c>
      <c r="B144" t="s">
        <v>239</v>
      </c>
    </row>
    <row r="145" spans="1:2" x14ac:dyDescent="0.25">
      <c r="A145" t="s">
        <v>283</v>
      </c>
      <c r="B145" t="s">
        <v>239</v>
      </c>
    </row>
    <row r="146" spans="1:2" x14ac:dyDescent="0.25">
      <c r="A146" t="s">
        <v>288</v>
      </c>
      <c r="B146" t="s">
        <v>239</v>
      </c>
    </row>
    <row r="147" spans="1:2" x14ac:dyDescent="0.25">
      <c r="A147" t="s">
        <v>292</v>
      </c>
      <c r="B147" t="s">
        <v>239</v>
      </c>
    </row>
    <row r="148" spans="1:2" x14ac:dyDescent="0.25">
      <c r="A148" t="s">
        <v>295</v>
      </c>
      <c r="B148" t="s">
        <v>239</v>
      </c>
    </row>
    <row r="149" spans="1:2" x14ac:dyDescent="0.25">
      <c r="A149" t="s">
        <v>301</v>
      </c>
      <c r="B149" t="s">
        <v>239</v>
      </c>
    </row>
    <row r="150" spans="1:2" x14ac:dyDescent="0.25">
      <c r="A150" t="s">
        <v>306</v>
      </c>
      <c r="B150" t="s">
        <v>239</v>
      </c>
    </row>
    <row r="151" spans="1:2" x14ac:dyDescent="0.25">
      <c r="A151" t="s">
        <v>309</v>
      </c>
      <c r="B151" t="s">
        <v>239</v>
      </c>
    </row>
    <row r="152" spans="1:2" x14ac:dyDescent="0.25">
      <c r="A152" t="s">
        <v>312</v>
      </c>
      <c r="B152" t="s">
        <v>239</v>
      </c>
    </row>
    <row r="153" spans="1:2" x14ac:dyDescent="0.25">
      <c r="A153" t="s">
        <v>315</v>
      </c>
      <c r="B153" t="s">
        <v>239</v>
      </c>
    </row>
    <row r="154" spans="1:2" x14ac:dyDescent="0.25">
      <c r="A154" t="s">
        <v>318</v>
      </c>
      <c r="B154" t="s">
        <v>239</v>
      </c>
    </row>
    <row r="155" spans="1:2" x14ac:dyDescent="0.25">
      <c r="A155" t="s">
        <v>321</v>
      </c>
      <c r="B155" t="s">
        <v>239</v>
      </c>
    </row>
    <row r="156" spans="1:2" x14ac:dyDescent="0.25">
      <c r="A156" t="s">
        <v>324</v>
      </c>
      <c r="B156" t="s">
        <v>239</v>
      </c>
    </row>
    <row r="157" spans="1:2" x14ac:dyDescent="0.25">
      <c r="A157" t="s">
        <v>328</v>
      </c>
      <c r="B157" t="s">
        <v>239</v>
      </c>
    </row>
    <row r="158" spans="1:2" x14ac:dyDescent="0.25">
      <c r="A158" t="s">
        <v>334</v>
      </c>
      <c r="B158" t="s">
        <v>239</v>
      </c>
    </row>
  </sheetData>
  <pageMargins left="0.7" right="0.7" top="0.75" bottom="0.75" header="0.3" footer="0.3"/>
  <ignoredErrors>
    <ignoredError sqref="A1:M15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4"/>
  <sheetViews>
    <sheetView topLeftCell="A151" workbookViewId="0">
      <selection sqref="A1:D1048576"/>
    </sheetView>
  </sheetViews>
  <sheetFormatPr defaultColWidth="8.875" defaultRowHeight="15.75" x14ac:dyDescent="0.25"/>
  <cols>
    <col min="4" max="4" width="75.375" bestFit="1" customWidth="1"/>
    <col min="7" max="7" width="11.375" bestFit="1" customWidth="1"/>
  </cols>
  <sheetData>
    <row r="1" spans="1:11" x14ac:dyDescent="0.25">
      <c r="A1" t="s">
        <v>446</v>
      </c>
      <c r="B1" t="s">
        <v>3</v>
      </c>
      <c r="C1" t="s">
        <v>447</v>
      </c>
      <c r="D1" t="s">
        <v>1020</v>
      </c>
      <c r="E1" t="s">
        <v>1021</v>
      </c>
      <c r="F1" t="s">
        <v>1022</v>
      </c>
      <c r="G1" t="s">
        <v>1023</v>
      </c>
      <c r="H1" t="s">
        <v>1024</v>
      </c>
      <c r="I1" t="s">
        <v>855</v>
      </c>
      <c r="J1" t="s">
        <v>1025</v>
      </c>
      <c r="K1" t="s">
        <v>1026</v>
      </c>
    </row>
    <row r="2" spans="1:11" x14ac:dyDescent="0.25">
      <c r="A2" t="s">
        <v>37</v>
      </c>
      <c r="B2" t="s">
        <v>27</v>
      </c>
      <c r="C2" t="s">
        <v>448</v>
      </c>
      <c r="D2" t="s">
        <v>864</v>
      </c>
      <c r="E2" t="s">
        <v>864</v>
      </c>
      <c r="F2" t="s">
        <v>865</v>
      </c>
      <c r="G2" t="s">
        <v>865</v>
      </c>
      <c r="H2" t="s">
        <v>1027</v>
      </c>
      <c r="I2" t="s">
        <v>448</v>
      </c>
    </row>
    <row r="3" spans="1:11" x14ac:dyDescent="0.25">
      <c r="A3" t="s">
        <v>37</v>
      </c>
      <c r="B3" t="s">
        <v>27</v>
      </c>
      <c r="C3" t="s">
        <v>448</v>
      </c>
      <c r="D3" t="s">
        <v>867</v>
      </c>
      <c r="E3" t="s">
        <v>867</v>
      </c>
      <c r="F3" t="s">
        <v>868</v>
      </c>
      <c r="G3" t="s">
        <v>868</v>
      </c>
      <c r="H3" t="s">
        <v>1027</v>
      </c>
      <c r="I3" t="s">
        <v>448</v>
      </c>
    </row>
    <row r="4" spans="1:11" x14ac:dyDescent="0.25">
      <c r="A4" t="s">
        <v>37</v>
      </c>
      <c r="B4" t="s">
        <v>27</v>
      </c>
      <c r="C4" t="s">
        <v>448</v>
      </c>
      <c r="D4" t="s">
        <v>869</v>
      </c>
      <c r="E4" t="s">
        <v>869</v>
      </c>
      <c r="F4" t="s">
        <v>870</v>
      </c>
      <c r="G4" t="s">
        <v>870</v>
      </c>
      <c r="H4" t="s">
        <v>1027</v>
      </c>
      <c r="I4" t="s">
        <v>448</v>
      </c>
    </row>
    <row r="5" spans="1:11" x14ac:dyDescent="0.25">
      <c r="A5" t="s">
        <v>37</v>
      </c>
      <c r="B5" t="s">
        <v>27</v>
      </c>
      <c r="C5" t="s">
        <v>448</v>
      </c>
      <c r="D5" t="s">
        <v>871</v>
      </c>
      <c r="E5" t="s">
        <v>871</v>
      </c>
      <c r="F5" t="s">
        <v>872</v>
      </c>
      <c r="G5" t="s">
        <v>872</v>
      </c>
      <c r="H5" t="s">
        <v>1027</v>
      </c>
      <c r="I5" t="s">
        <v>448</v>
      </c>
    </row>
    <row r="6" spans="1:11" x14ac:dyDescent="0.25">
      <c r="A6" t="s">
        <v>37</v>
      </c>
      <c r="B6" t="s">
        <v>27</v>
      </c>
      <c r="C6" t="s">
        <v>448</v>
      </c>
      <c r="D6" t="s">
        <v>873</v>
      </c>
      <c r="E6" t="s">
        <v>873</v>
      </c>
      <c r="F6" t="s">
        <v>874</v>
      </c>
      <c r="G6" t="s">
        <v>874</v>
      </c>
      <c r="H6" t="s">
        <v>1027</v>
      </c>
      <c r="I6" t="s">
        <v>448</v>
      </c>
    </row>
    <row r="7" spans="1:11" x14ac:dyDescent="0.25">
      <c r="A7" t="s">
        <v>37</v>
      </c>
      <c r="B7" t="s">
        <v>27</v>
      </c>
      <c r="C7" t="s">
        <v>448</v>
      </c>
      <c r="D7" t="s">
        <v>875</v>
      </c>
      <c r="E7" t="s">
        <v>875</v>
      </c>
      <c r="F7" t="s">
        <v>876</v>
      </c>
      <c r="G7" t="s">
        <v>876</v>
      </c>
      <c r="H7" t="s">
        <v>1027</v>
      </c>
      <c r="I7" t="s">
        <v>448</v>
      </c>
    </row>
    <row r="8" spans="1:11" x14ac:dyDescent="0.25">
      <c r="A8" t="s">
        <v>37</v>
      </c>
      <c r="B8" t="s">
        <v>27</v>
      </c>
      <c r="C8" t="s">
        <v>448</v>
      </c>
      <c r="D8" t="s">
        <v>877</v>
      </c>
      <c r="E8" t="s">
        <v>877</v>
      </c>
      <c r="F8" t="s">
        <v>878</v>
      </c>
      <c r="G8" t="s">
        <v>878</v>
      </c>
      <c r="H8" t="s">
        <v>1027</v>
      </c>
      <c r="I8" t="s">
        <v>448</v>
      </c>
    </row>
    <row r="9" spans="1:11" x14ac:dyDescent="0.25">
      <c r="A9" t="s">
        <v>37</v>
      </c>
      <c r="B9" t="s">
        <v>27</v>
      </c>
      <c r="C9" t="s">
        <v>448</v>
      </c>
      <c r="D9" t="s">
        <v>879</v>
      </c>
      <c r="E9" t="s">
        <v>879</v>
      </c>
      <c r="F9" t="s">
        <v>880</v>
      </c>
      <c r="G9" t="s">
        <v>880</v>
      </c>
      <c r="H9" t="s">
        <v>1027</v>
      </c>
      <c r="I9" t="s">
        <v>448</v>
      </c>
    </row>
    <row r="10" spans="1:11" x14ac:dyDescent="0.25">
      <c r="A10" t="s">
        <v>37</v>
      </c>
      <c r="B10" t="s">
        <v>27</v>
      </c>
      <c r="C10" t="s">
        <v>448</v>
      </c>
      <c r="D10" t="s">
        <v>881</v>
      </c>
      <c r="E10" t="s">
        <v>881</v>
      </c>
      <c r="F10" t="s">
        <v>882</v>
      </c>
      <c r="G10" t="s">
        <v>882</v>
      </c>
      <c r="H10" t="s">
        <v>1027</v>
      </c>
      <c r="I10" t="s">
        <v>448</v>
      </c>
    </row>
    <row r="11" spans="1:11" x14ac:dyDescent="0.25">
      <c r="A11" t="s">
        <v>37</v>
      </c>
      <c r="B11" t="s">
        <v>27</v>
      </c>
      <c r="C11" t="s">
        <v>448</v>
      </c>
      <c r="D11" t="s">
        <v>883</v>
      </c>
      <c r="E11" t="s">
        <v>883</v>
      </c>
      <c r="F11" t="s">
        <v>884</v>
      </c>
      <c r="G11" t="s">
        <v>884</v>
      </c>
      <c r="H11" t="s">
        <v>1027</v>
      </c>
      <c r="I11" t="s">
        <v>448</v>
      </c>
    </row>
    <row r="12" spans="1:11" x14ac:dyDescent="0.25">
      <c r="A12" t="s">
        <v>37</v>
      </c>
      <c r="B12" t="s">
        <v>27</v>
      </c>
      <c r="C12" t="s">
        <v>448</v>
      </c>
      <c r="D12" t="s">
        <v>885</v>
      </c>
      <c r="E12" t="s">
        <v>885</v>
      </c>
      <c r="F12" t="s">
        <v>886</v>
      </c>
      <c r="G12" t="s">
        <v>886</v>
      </c>
      <c r="H12" t="s">
        <v>1027</v>
      </c>
      <c r="I12" t="s">
        <v>448</v>
      </c>
    </row>
    <row r="13" spans="1:11" x14ac:dyDescent="0.25">
      <c r="A13" t="s">
        <v>37</v>
      </c>
      <c r="B13" t="s">
        <v>27</v>
      </c>
      <c r="C13" t="s">
        <v>448</v>
      </c>
      <c r="D13" t="s">
        <v>887</v>
      </c>
      <c r="E13" t="s">
        <v>887</v>
      </c>
      <c r="F13" t="s">
        <v>888</v>
      </c>
      <c r="G13" t="s">
        <v>888</v>
      </c>
      <c r="H13" t="s">
        <v>1027</v>
      </c>
      <c r="I13" t="s">
        <v>448</v>
      </c>
    </row>
    <row r="14" spans="1:11" x14ac:dyDescent="0.25">
      <c r="A14" t="s">
        <v>37</v>
      </c>
      <c r="B14" t="s">
        <v>27</v>
      </c>
      <c r="C14" t="s">
        <v>448</v>
      </c>
      <c r="D14" t="s">
        <v>889</v>
      </c>
      <c r="E14" t="s">
        <v>889</v>
      </c>
      <c r="F14" t="s">
        <v>890</v>
      </c>
      <c r="G14" t="s">
        <v>890</v>
      </c>
      <c r="H14" t="s">
        <v>1027</v>
      </c>
      <c r="I14" t="s">
        <v>448</v>
      </c>
    </row>
    <row r="15" spans="1:11" x14ac:dyDescent="0.25">
      <c r="A15" t="s">
        <v>37</v>
      </c>
      <c r="B15" t="s">
        <v>27</v>
      </c>
      <c r="C15" t="s">
        <v>448</v>
      </c>
      <c r="D15" t="s">
        <v>891</v>
      </c>
      <c r="E15" t="s">
        <v>891</v>
      </c>
      <c r="F15" t="s">
        <v>892</v>
      </c>
      <c r="G15" t="s">
        <v>892</v>
      </c>
      <c r="H15" t="s">
        <v>1027</v>
      </c>
      <c r="I15" t="s">
        <v>448</v>
      </c>
    </row>
    <row r="16" spans="1:11" x14ac:dyDescent="0.25">
      <c r="A16" t="s">
        <v>37</v>
      </c>
      <c r="B16" t="s">
        <v>27</v>
      </c>
      <c r="C16" t="s">
        <v>448</v>
      </c>
      <c r="D16" t="s">
        <v>893</v>
      </c>
      <c r="E16" t="s">
        <v>893</v>
      </c>
      <c r="F16" t="s">
        <v>894</v>
      </c>
      <c r="G16" t="s">
        <v>894</v>
      </c>
      <c r="H16" t="s">
        <v>1027</v>
      </c>
      <c r="I16" t="s">
        <v>448</v>
      </c>
    </row>
    <row r="17" spans="1:11" x14ac:dyDescent="0.25">
      <c r="A17" t="s">
        <v>37</v>
      </c>
      <c r="B17" t="s">
        <v>27</v>
      </c>
      <c r="C17" t="s">
        <v>448</v>
      </c>
      <c r="D17" t="s">
        <v>895</v>
      </c>
      <c r="E17" t="s">
        <v>895</v>
      </c>
      <c r="F17" t="s">
        <v>896</v>
      </c>
      <c r="G17" t="s">
        <v>896</v>
      </c>
      <c r="H17" t="s">
        <v>1027</v>
      </c>
      <c r="I17" t="s">
        <v>448</v>
      </c>
    </row>
    <row r="18" spans="1:11" x14ac:dyDescent="0.25">
      <c r="A18" t="s">
        <v>37</v>
      </c>
      <c r="B18" t="s">
        <v>27</v>
      </c>
      <c r="C18" t="s">
        <v>448</v>
      </c>
      <c r="D18" t="s">
        <v>1028</v>
      </c>
      <c r="E18" t="s">
        <v>734</v>
      </c>
      <c r="F18" t="s">
        <v>736</v>
      </c>
      <c r="G18" t="s">
        <v>1029</v>
      </c>
      <c r="H18" t="s">
        <v>1030</v>
      </c>
      <c r="I18" t="s">
        <v>735</v>
      </c>
      <c r="J18" t="s">
        <v>1031</v>
      </c>
    </row>
    <row r="19" spans="1:11" x14ac:dyDescent="0.25">
      <c r="A19" t="s">
        <v>37</v>
      </c>
      <c r="B19" t="s">
        <v>27</v>
      </c>
      <c r="C19" t="s">
        <v>448</v>
      </c>
      <c r="D19" t="s">
        <v>1032</v>
      </c>
      <c r="E19" t="s">
        <v>734</v>
      </c>
      <c r="F19" t="s">
        <v>736</v>
      </c>
      <c r="G19" t="s">
        <v>1033</v>
      </c>
      <c r="H19" t="s">
        <v>1030</v>
      </c>
      <c r="I19" t="s">
        <v>735</v>
      </c>
      <c r="J19" t="s">
        <v>1034</v>
      </c>
    </row>
    <row r="20" spans="1:11" x14ac:dyDescent="0.25">
      <c r="A20" t="s">
        <v>37</v>
      </c>
      <c r="B20" t="s">
        <v>27</v>
      </c>
      <c r="C20" t="s">
        <v>448</v>
      </c>
      <c r="D20" t="s">
        <v>1035</v>
      </c>
      <c r="E20" t="s">
        <v>742</v>
      </c>
      <c r="F20" t="s">
        <v>743</v>
      </c>
      <c r="G20" t="s">
        <v>1036</v>
      </c>
      <c r="H20" t="s">
        <v>1030</v>
      </c>
      <c r="I20" t="s">
        <v>735</v>
      </c>
      <c r="J20" t="s">
        <v>1037</v>
      </c>
    </row>
    <row r="21" spans="1:11" x14ac:dyDescent="0.25">
      <c r="A21" t="s">
        <v>44</v>
      </c>
      <c r="B21" t="s">
        <v>27</v>
      </c>
      <c r="C21" t="s">
        <v>449</v>
      </c>
      <c r="D21" t="s">
        <v>1038</v>
      </c>
      <c r="E21" t="s">
        <v>744</v>
      </c>
      <c r="F21" t="s">
        <v>746</v>
      </c>
      <c r="G21" t="s">
        <v>1039</v>
      </c>
      <c r="H21" t="s">
        <v>1030</v>
      </c>
      <c r="I21" t="s">
        <v>745</v>
      </c>
      <c r="J21" t="s">
        <v>1040</v>
      </c>
    </row>
    <row r="22" spans="1:11" x14ac:dyDescent="0.25">
      <c r="A22" t="s">
        <v>44</v>
      </c>
      <c r="B22" t="s">
        <v>27</v>
      </c>
      <c r="C22" t="s">
        <v>449</v>
      </c>
      <c r="D22" t="s">
        <v>1041</v>
      </c>
      <c r="E22" t="s">
        <v>748</v>
      </c>
      <c r="F22" t="s">
        <v>749</v>
      </c>
      <c r="G22" t="s">
        <v>1042</v>
      </c>
      <c r="H22" t="s">
        <v>1030</v>
      </c>
      <c r="I22" t="s">
        <v>745</v>
      </c>
      <c r="J22" t="s">
        <v>1040</v>
      </c>
    </row>
    <row r="23" spans="1:11" x14ac:dyDescent="0.25">
      <c r="A23" t="s">
        <v>44</v>
      </c>
      <c r="B23" t="s">
        <v>27</v>
      </c>
      <c r="C23" t="s">
        <v>449</v>
      </c>
      <c r="D23" t="s">
        <v>1043</v>
      </c>
      <c r="E23" t="s">
        <v>750</v>
      </c>
      <c r="F23" t="s">
        <v>751</v>
      </c>
      <c r="G23" t="s">
        <v>1044</v>
      </c>
      <c r="H23" t="s">
        <v>1030</v>
      </c>
      <c r="I23" t="s">
        <v>745</v>
      </c>
      <c r="J23" t="s">
        <v>1040</v>
      </c>
    </row>
    <row r="24" spans="1:11" x14ac:dyDescent="0.25">
      <c r="A24" t="s">
        <v>44</v>
      </c>
      <c r="B24" t="s">
        <v>27</v>
      </c>
      <c r="C24" t="s">
        <v>449</v>
      </c>
      <c r="D24" t="s">
        <v>1045</v>
      </c>
      <c r="E24" t="s">
        <v>752</v>
      </c>
      <c r="F24" t="s">
        <v>753</v>
      </c>
      <c r="G24" t="s">
        <v>1046</v>
      </c>
      <c r="H24" t="s">
        <v>1030</v>
      </c>
      <c r="I24" t="s">
        <v>745</v>
      </c>
      <c r="J24" t="s">
        <v>1040</v>
      </c>
    </row>
    <row r="25" spans="1:11" x14ac:dyDescent="0.25">
      <c r="A25" t="s">
        <v>44</v>
      </c>
      <c r="B25" t="s">
        <v>27</v>
      </c>
      <c r="C25" t="s">
        <v>449</v>
      </c>
      <c r="D25" t="s">
        <v>1047</v>
      </c>
      <c r="E25" t="s">
        <v>754</v>
      </c>
      <c r="F25" t="s">
        <v>755</v>
      </c>
      <c r="G25" t="s">
        <v>1048</v>
      </c>
      <c r="H25" t="s">
        <v>1030</v>
      </c>
      <c r="I25" t="s">
        <v>745</v>
      </c>
      <c r="J25" t="s">
        <v>1040</v>
      </c>
    </row>
    <row r="26" spans="1:11" x14ac:dyDescent="0.25">
      <c r="A26" t="s">
        <v>44</v>
      </c>
      <c r="B26" t="s">
        <v>27</v>
      </c>
      <c r="C26" t="s">
        <v>449</v>
      </c>
      <c r="D26" t="s">
        <v>1049</v>
      </c>
      <c r="E26" t="s">
        <v>756</v>
      </c>
      <c r="F26" t="s">
        <v>757</v>
      </c>
      <c r="G26" t="s">
        <v>1050</v>
      </c>
      <c r="H26" t="s">
        <v>1030</v>
      </c>
      <c r="I26" t="s">
        <v>745</v>
      </c>
      <c r="J26" t="s">
        <v>1040</v>
      </c>
    </row>
    <row r="27" spans="1:11" x14ac:dyDescent="0.25">
      <c r="A27" t="s">
        <v>48</v>
      </c>
      <c r="B27" t="s">
        <v>27</v>
      </c>
      <c r="C27" t="s">
        <v>450</v>
      </c>
      <c r="D27" t="s">
        <v>1051</v>
      </c>
      <c r="E27" t="s">
        <v>1051</v>
      </c>
      <c r="F27" t="s">
        <v>764</v>
      </c>
      <c r="G27" t="s">
        <v>764</v>
      </c>
      <c r="H27" t="s">
        <v>1052</v>
      </c>
      <c r="I27" t="s">
        <v>450</v>
      </c>
      <c r="K27" t="s">
        <v>1053</v>
      </c>
    </row>
    <row r="28" spans="1:11" x14ac:dyDescent="0.25">
      <c r="A28" t="s">
        <v>55</v>
      </c>
      <c r="B28" t="s">
        <v>27</v>
      </c>
      <c r="C28" t="s">
        <v>448</v>
      </c>
      <c r="D28" t="s">
        <v>1054</v>
      </c>
      <c r="E28" t="s">
        <v>897</v>
      </c>
      <c r="F28" s="4">
        <v>0.34300000000000003</v>
      </c>
      <c r="G28" s="4">
        <v>0.34300000000000003</v>
      </c>
      <c r="H28" t="s">
        <v>1027</v>
      </c>
      <c r="I28" t="s">
        <v>448</v>
      </c>
    </row>
    <row r="29" spans="1:11" x14ac:dyDescent="0.25">
      <c r="A29" t="s">
        <v>55</v>
      </c>
      <c r="B29" t="s">
        <v>27</v>
      </c>
      <c r="C29" t="s">
        <v>448</v>
      </c>
      <c r="D29" t="s">
        <v>1054</v>
      </c>
      <c r="E29" t="s">
        <v>765</v>
      </c>
      <c r="F29" t="s">
        <v>767</v>
      </c>
      <c r="G29" s="4">
        <v>0.29399999999999998</v>
      </c>
      <c r="H29" t="s">
        <v>1030</v>
      </c>
      <c r="I29" t="s">
        <v>766</v>
      </c>
      <c r="J29" t="s">
        <v>1055</v>
      </c>
    </row>
    <row r="30" spans="1:11" x14ac:dyDescent="0.25">
      <c r="A30" t="s">
        <v>55</v>
      </c>
      <c r="B30" t="s">
        <v>27</v>
      </c>
      <c r="C30" t="s">
        <v>448</v>
      </c>
      <c r="D30" t="s">
        <v>1054</v>
      </c>
      <c r="E30" t="s">
        <v>768</v>
      </c>
      <c r="F30" t="s">
        <v>769</v>
      </c>
      <c r="G30" s="4">
        <v>10.1</v>
      </c>
      <c r="H30" t="s">
        <v>1056</v>
      </c>
      <c r="I30" t="s">
        <v>735</v>
      </c>
      <c r="J30" t="s">
        <v>1057</v>
      </c>
      <c r="K30" t="s">
        <v>1058</v>
      </c>
    </row>
    <row r="31" spans="1:11" x14ac:dyDescent="0.25">
      <c r="A31" t="s">
        <v>55</v>
      </c>
      <c r="B31" t="s">
        <v>27</v>
      </c>
      <c r="C31" t="s">
        <v>448</v>
      </c>
      <c r="D31" t="s">
        <v>1054</v>
      </c>
      <c r="E31" t="s">
        <v>768</v>
      </c>
      <c r="F31" t="s">
        <v>769</v>
      </c>
      <c r="G31" s="4">
        <v>11.4</v>
      </c>
      <c r="H31" t="s">
        <v>1056</v>
      </c>
      <c r="I31" t="s">
        <v>735</v>
      </c>
      <c r="J31" t="s">
        <v>1059</v>
      </c>
      <c r="K31" t="s">
        <v>1058</v>
      </c>
    </row>
    <row r="32" spans="1:11" x14ac:dyDescent="0.25">
      <c r="A32" t="s">
        <v>55</v>
      </c>
      <c r="B32" t="s">
        <v>27</v>
      </c>
      <c r="C32" t="s">
        <v>448</v>
      </c>
      <c r="D32" t="s">
        <v>1060</v>
      </c>
      <c r="E32" t="s">
        <v>899</v>
      </c>
      <c r="F32" s="4">
        <v>0.315</v>
      </c>
      <c r="G32" s="4">
        <v>0.315</v>
      </c>
      <c r="H32" t="s">
        <v>1027</v>
      </c>
      <c r="I32" t="s">
        <v>448</v>
      </c>
    </row>
    <row r="33" spans="1:10" x14ac:dyDescent="0.25">
      <c r="A33" t="s">
        <v>59</v>
      </c>
      <c r="B33" t="s">
        <v>27</v>
      </c>
      <c r="C33" t="s">
        <v>448</v>
      </c>
      <c r="D33" t="s">
        <v>897</v>
      </c>
      <c r="E33" t="s">
        <v>897</v>
      </c>
      <c r="F33" s="4">
        <v>0.34300000000000003</v>
      </c>
      <c r="G33" s="4">
        <v>0.34300000000000003</v>
      </c>
      <c r="H33" t="s">
        <v>1027</v>
      </c>
      <c r="I33" t="s">
        <v>448</v>
      </c>
    </row>
    <row r="34" spans="1:10" x14ac:dyDescent="0.25">
      <c r="A34" t="s">
        <v>59</v>
      </c>
      <c r="B34" t="s">
        <v>27</v>
      </c>
      <c r="C34" t="s">
        <v>448</v>
      </c>
      <c r="D34" t="s">
        <v>897</v>
      </c>
      <c r="E34" t="s">
        <v>765</v>
      </c>
      <c r="F34" t="s">
        <v>767</v>
      </c>
      <c r="G34" s="4">
        <v>0.29399999999999998</v>
      </c>
      <c r="H34" t="s">
        <v>1030</v>
      </c>
      <c r="I34" t="s">
        <v>766</v>
      </c>
      <c r="J34" t="s">
        <v>1055</v>
      </c>
    </row>
    <row r="35" spans="1:10" x14ac:dyDescent="0.25">
      <c r="A35" t="s">
        <v>59</v>
      </c>
      <c r="B35" t="s">
        <v>27</v>
      </c>
      <c r="C35" t="s">
        <v>448</v>
      </c>
      <c r="D35" t="s">
        <v>1060</v>
      </c>
      <c r="E35" t="s">
        <v>899</v>
      </c>
      <c r="F35" s="4">
        <v>0.315</v>
      </c>
      <c r="G35" s="4">
        <v>0.315</v>
      </c>
      <c r="H35" t="s">
        <v>1027</v>
      </c>
      <c r="I35" t="s">
        <v>448</v>
      </c>
    </row>
    <row r="36" spans="1:10" x14ac:dyDescent="0.25">
      <c r="A36" t="s">
        <v>59</v>
      </c>
      <c r="B36" t="s">
        <v>27</v>
      </c>
      <c r="C36" t="s">
        <v>448</v>
      </c>
      <c r="D36" t="s">
        <v>1060</v>
      </c>
      <c r="E36" t="s">
        <v>772</v>
      </c>
      <c r="F36" t="s">
        <v>773</v>
      </c>
      <c r="G36" s="4">
        <v>0.61099999999999999</v>
      </c>
      <c r="H36" t="s">
        <v>1030</v>
      </c>
      <c r="I36" t="s">
        <v>766</v>
      </c>
      <c r="J36" t="s">
        <v>1055</v>
      </c>
    </row>
    <row r="37" spans="1:10" x14ac:dyDescent="0.25">
      <c r="A37" t="s">
        <v>59</v>
      </c>
      <c r="B37" t="s">
        <v>27</v>
      </c>
      <c r="C37" t="s">
        <v>448</v>
      </c>
      <c r="D37" t="s">
        <v>1061</v>
      </c>
      <c r="E37" t="s">
        <v>778</v>
      </c>
      <c r="F37" t="s">
        <v>779</v>
      </c>
      <c r="G37" s="4">
        <v>5.2499999999999998E-2</v>
      </c>
      <c r="H37" t="s">
        <v>1030</v>
      </c>
      <c r="I37" t="s">
        <v>766</v>
      </c>
      <c r="J37" t="s">
        <v>1062</v>
      </c>
    </row>
    <row r="38" spans="1:10" x14ac:dyDescent="0.25">
      <c r="A38" t="s">
        <v>59</v>
      </c>
      <c r="B38" t="s">
        <v>27</v>
      </c>
      <c r="C38" t="s">
        <v>448</v>
      </c>
      <c r="D38" t="s">
        <v>1063</v>
      </c>
      <c r="E38" t="s">
        <v>778</v>
      </c>
      <c r="F38" t="s">
        <v>779</v>
      </c>
      <c r="G38" s="4">
        <v>0.105</v>
      </c>
      <c r="H38" t="s">
        <v>1030</v>
      </c>
      <c r="I38" t="s">
        <v>766</v>
      </c>
      <c r="J38" t="s">
        <v>1064</v>
      </c>
    </row>
    <row r="39" spans="1:10" x14ac:dyDescent="0.25">
      <c r="A39" t="s">
        <v>451</v>
      </c>
      <c r="B39" t="s">
        <v>27</v>
      </c>
      <c r="C39" t="s">
        <v>448</v>
      </c>
      <c r="D39" t="s">
        <v>902</v>
      </c>
      <c r="E39" t="s">
        <v>902</v>
      </c>
      <c r="F39" t="s">
        <v>903</v>
      </c>
      <c r="G39">
        <v>-0.25453343</v>
      </c>
      <c r="H39" t="s">
        <v>1027</v>
      </c>
      <c r="I39" t="s">
        <v>448</v>
      </c>
    </row>
    <row r="40" spans="1:10" x14ac:dyDescent="0.25">
      <c r="A40" t="s">
        <v>451</v>
      </c>
      <c r="B40" t="s">
        <v>27</v>
      </c>
      <c r="C40" t="s">
        <v>448</v>
      </c>
      <c r="D40" t="s">
        <v>904</v>
      </c>
      <c r="E40" t="s">
        <v>904</v>
      </c>
      <c r="F40" t="s">
        <v>905</v>
      </c>
      <c r="G40">
        <v>-0.67708942999999999</v>
      </c>
      <c r="H40" t="s">
        <v>1027</v>
      </c>
      <c r="I40" t="s">
        <v>448</v>
      </c>
    </row>
    <row r="41" spans="1:10" x14ac:dyDescent="0.25">
      <c r="A41" t="s">
        <v>451</v>
      </c>
      <c r="B41" t="s">
        <v>27</v>
      </c>
      <c r="C41" t="s">
        <v>448</v>
      </c>
      <c r="D41" t="s">
        <v>906</v>
      </c>
      <c r="E41" t="s">
        <v>906</v>
      </c>
      <c r="F41" t="s">
        <v>907</v>
      </c>
      <c r="G41">
        <v>-0.21368595000000001</v>
      </c>
      <c r="H41" t="s">
        <v>1027</v>
      </c>
      <c r="I41" t="s">
        <v>448</v>
      </c>
    </row>
    <row r="42" spans="1:10" x14ac:dyDescent="0.25">
      <c r="A42" t="s">
        <v>451</v>
      </c>
      <c r="B42" t="s">
        <v>27</v>
      </c>
      <c r="C42" t="s">
        <v>448</v>
      </c>
      <c r="D42" t="s">
        <v>908</v>
      </c>
      <c r="E42" t="s">
        <v>908</v>
      </c>
      <c r="F42" t="s">
        <v>907</v>
      </c>
      <c r="G42">
        <v>-0.21368595000000001</v>
      </c>
      <c r="H42" t="s">
        <v>1027</v>
      </c>
      <c r="I42" t="s">
        <v>448</v>
      </c>
    </row>
    <row r="43" spans="1:10" x14ac:dyDescent="0.25">
      <c r="A43" t="s">
        <v>451</v>
      </c>
      <c r="B43" t="s">
        <v>27</v>
      </c>
      <c r="C43" t="s">
        <v>448</v>
      </c>
      <c r="D43" t="s">
        <v>909</v>
      </c>
      <c r="E43" t="s">
        <v>909</v>
      </c>
      <c r="F43" t="s">
        <v>910</v>
      </c>
      <c r="G43">
        <v>3.1870571320000001</v>
      </c>
      <c r="H43" t="s">
        <v>1027</v>
      </c>
      <c r="I43" t="s">
        <v>448</v>
      </c>
    </row>
    <row r="44" spans="1:10" x14ac:dyDescent="0.25">
      <c r="A44" t="s">
        <v>451</v>
      </c>
      <c r="B44" t="s">
        <v>27</v>
      </c>
      <c r="C44" t="s">
        <v>448</v>
      </c>
      <c r="D44" t="s">
        <v>911</v>
      </c>
      <c r="E44" t="s">
        <v>911</v>
      </c>
      <c r="F44" t="s">
        <v>912</v>
      </c>
      <c r="G44">
        <v>1.619582845</v>
      </c>
      <c r="H44" t="s">
        <v>1027</v>
      </c>
      <c r="I44" t="s">
        <v>448</v>
      </c>
    </row>
    <row r="45" spans="1:10" x14ac:dyDescent="0.25">
      <c r="A45" t="s">
        <v>451</v>
      </c>
      <c r="B45" t="s">
        <v>27</v>
      </c>
      <c r="C45" t="s">
        <v>448</v>
      </c>
      <c r="D45" t="s">
        <v>913</v>
      </c>
      <c r="E45" t="s">
        <v>913</v>
      </c>
      <c r="F45" t="s">
        <v>914</v>
      </c>
      <c r="G45">
        <v>2.7096195500000002</v>
      </c>
      <c r="H45" t="s">
        <v>1027</v>
      </c>
      <c r="I45" t="s">
        <v>448</v>
      </c>
    </row>
    <row r="46" spans="1:10" x14ac:dyDescent="0.25">
      <c r="A46" t="s">
        <v>451</v>
      </c>
      <c r="B46" t="s">
        <v>27</v>
      </c>
      <c r="C46" t="s">
        <v>448</v>
      </c>
      <c r="D46" t="s">
        <v>915</v>
      </c>
      <c r="E46" t="s">
        <v>915</v>
      </c>
      <c r="F46" t="s">
        <v>916</v>
      </c>
      <c r="G46">
        <v>0.87457742900000002</v>
      </c>
      <c r="H46" t="s">
        <v>1027</v>
      </c>
      <c r="I46" t="s">
        <v>448</v>
      </c>
    </row>
    <row r="47" spans="1:10" x14ac:dyDescent="0.25">
      <c r="A47" t="s">
        <v>451</v>
      </c>
      <c r="B47" t="s">
        <v>27</v>
      </c>
      <c r="C47" t="s">
        <v>448</v>
      </c>
      <c r="D47" t="s">
        <v>917</v>
      </c>
      <c r="E47" t="s">
        <v>917</v>
      </c>
      <c r="F47" t="s">
        <v>918</v>
      </c>
      <c r="G47">
        <v>0.84327698600000001</v>
      </c>
      <c r="H47" t="s">
        <v>1027</v>
      </c>
      <c r="I47" t="s">
        <v>448</v>
      </c>
    </row>
    <row r="48" spans="1:10" x14ac:dyDescent="0.25">
      <c r="A48" t="s">
        <v>451</v>
      </c>
      <c r="B48" t="s">
        <v>27</v>
      </c>
      <c r="C48" t="s">
        <v>448</v>
      </c>
      <c r="D48" t="s">
        <v>919</v>
      </c>
      <c r="E48" t="s">
        <v>919</v>
      </c>
      <c r="F48" t="s">
        <v>920</v>
      </c>
      <c r="G48">
        <v>0.74286902300000002</v>
      </c>
      <c r="H48" t="s">
        <v>1027</v>
      </c>
      <c r="I48" t="s">
        <v>448</v>
      </c>
    </row>
    <row r="49" spans="1:10" x14ac:dyDescent="0.25">
      <c r="A49" t="s">
        <v>451</v>
      </c>
      <c r="B49" t="s">
        <v>27</v>
      </c>
      <c r="C49" t="s">
        <v>448</v>
      </c>
      <c r="D49" t="s">
        <v>921</v>
      </c>
      <c r="E49" t="s">
        <v>921</v>
      </c>
      <c r="F49" t="s">
        <v>922</v>
      </c>
      <c r="G49" t="s">
        <v>922</v>
      </c>
      <c r="H49" t="s">
        <v>1027</v>
      </c>
      <c r="I49" t="s">
        <v>448</v>
      </c>
    </row>
    <row r="50" spans="1:10" x14ac:dyDescent="0.25">
      <c r="A50" t="s">
        <v>451</v>
      </c>
      <c r="B50" t="s">
        <v>27</v>
      </c>
      <c r="C50" t="s">
        <v>448</v>
      </c>
      <c r="D50" t="s">
        <v>923</v>
      </c>
      <c r="E50" t="s">
        <v>923</v>
      </c>
      <c r="F50" t="s">
        <v>924</v>
      </c>
      <c r="G50" t="s">
        <v>924</v>
      </c>
      <c r="H50" t="s">
        <v>1027</v>
      </c>
      <c r="I50" t="s">
        <v>448</v>
      </c>
    </row>
    <row r="51" spans="1:10" x14ac:dyDescent="0.25">
      <c r="A51" t="s">
        <v>451</v>
      </c>
      <c r="B51" t="s">
        <v>27</v>
      </c>
      <c r="C51" t="s">
        <v>448</v>
      </c>
      <c r="D51" t="s">
        <v>925</v>
      </c>
      <c r="E51" t="s">
        <v>925</v>
      </c>
      <c r="F51" t="s">
        <v>924</v>
      </c>
      <c r="G51" t="s">
        <v>924</v>
      </c>
      <c r="H51" t="s">
        <v>1027</v>
      </c>
      <c r="I51" t="s">
        <v>448</v>
      </c>
    </row>
    <row r="52" spans="1:10" x14ac:dyDescent="0.25">
      <c r="A52" t="s">
        <v>451</v>
      </c>
      <c r="B52" t="s">
        <v>27</v>
      </c>
      <c r="C52" t="s">
        <v>448</v>
      </c>
      <c r="D52" t="s">
        <v>926</v>
      </c>
      <c r="E52" t="s">
        <v>926</v>
      </c>
      <c r="F52" t="s">
        <v>927</v>
      </c>
      <c r="G52" t="s">
        <v>927</v>
      </c>
      <c r="H52" t="s">
        <v>1027</v>
      </c>
      <c r="I52" t="s">
        <v>448</v>
      </c>
    </row>
    <row r="53" spans="1:10" x14ac:dyDescent="0.25">
      <c r="A53" t="s">
        <v>451</v>
      </c>
      <c r="B53" t="s">
        <v>27</v>
      </c>
      <c r="C53" t="s">
        <v>448</v>
      </c>
      <c r="D53" t="s">
        <v>928</v>
      </c>
      <c r="E53" t="s">
        <v>928</v>
      </c>
      <c r="F53" t="s">
        <v>927</v>
      </c>
      <c r="G53" t="s">
        <v>927</v>
      </c>
      <c r="H53" t="s">
        <v>1027</v>
      </c>
      <c r="I53" t="s">
        <v>448</v>
      </c>
    </row>
    <row r="54" spans="1:10" x14ac:dyDescent="0.25">
      <c r="A54" t="s">
        <v>451</v>
      </c>
      <c r="B54" t="s">
        <v>27</v>
      </c>
      <c r="C54" t="s">
        <v>448</v>
      </c>
      <c r="D54" t="s">
        <v>929</v>
      </c>
      <c r="E54" t="s">
        <v>929</v>
      </c>
      <c r="F54" t="s">
        <v>930</v>
      </c>
      <c r="G54" t="s">
        <v>930</v>
      </c>
      <c r="H54" t="s">
        <v>1027</v>
      </c>
      <c r="I54" t="s">
        <v>448</v>
      </c>
    </row>
    <row r="55" spans="1:10" x14ac:dyDescent="0.25">
      <c r="A55" t="s">
        <v>451</v>
      </c>
      <c r="B55" t="s">
        <v>27</v>
      </c>
      <c r="C55" t="s">
        <v>448</v>
      </c>
      <c r="D55" t="s">
        <v>931</v>
      </c>
      <c r="E55" t="s">
        <v>931</v>
      </c>
      <c r="F55" t="s">
        <v>930</v>
      </c>
      <c r="G55" t="s">
        <v>930</v>
      </c>
      <c r="H55" t="s">
        <v>1027</v>
      </c>
      <c r="I55" t="s">
        <v>448</v>
      </c>
    </row>
    <row r="56" spans="1:10" x14ac:dyDescent="0.25">
      <c r="A56" t="s">
        <v>72</v>
      </c>
      <c r="B56" t="s">
        <v>27</v>
      </c>
      <c r="C56" t="s">
        <v>450</v>
      </c>
      <c r="D56" t="s">
        <v>1065</v>
      </c>
      <c r="E56" t="s">
        <v>795</v>
      </c>
      <c r="F56" t="s">
        <v>796</v>
      </c>
      <c r="G56" t="s">
        <v>1066</v>
      </c>
      <c r="H56" t="s">
        <v>1030</v>
      </c>
      <c r="I56" t="s">
        <v>735</v>
      </c>
      <c r="J56" t="s">
        <v>1067</v>
      </c>
    </row>
    <row r="57" spans="1:10" x14ac:dyDescent="0.25">
      <c r="A57" t="s">
        <v>72</v>
      </c>
      <c r="B57" t="s">
        <v>27</v>
      </c>
      <c r="C57" t="s">
        <v>450</v>
      </c>
      <c r="D57" t="s">
        <v>1068</v>
      </c>
      <c r="E57" t="s">
        <v>795</v>
      </c>
      <c r="F57" t="s">
        <v>796</v>
      </c>
      <c r="G57" t="s">
        <v>1069</v>
      </c>
      <c r="H57" t="s">
        <v>1030</v>
      </c>
      <c r="I57" t="s">
        <v>735</v>
      </c>
      <c r="J57" t="s">
        <v>1067</v>
      </c>
    </row>
    <row r="58" spans="1:10" x14ac:dyDescent="0.25">
      <c r="A58" t="s">
        <v>72</v>
      </c>
      <c r="B58" t="s">
        <v>27</v>
      </c>
      <c r="C58" t="s">
        <v>450</v>
      </c>
      <c r="D58" t="s">
        <v>1070</v>
      </c>
      <c r="E58" t="s">
        <v>795</v>
      </c>
      <c r="F58" t="s">
        <v>796</v>
      </c>
      <c r="G58" t="s">
        <v>1069</v>
      </c>
      <c r="H58" t="s">
        <v>1030</v>
      </c>
      <c r="I58" t="s">
        <v>735</v>
      </c>
      <c r="J58" t="s">
        <v>1067</v>
      </c>
    </row>
    <row r="59" spans="1:10" x14ac:dyDescent="0.25">
      <c r="A59" t="s">
        <v>72</v>
      </c>
      <c r="B59" t="s">
        <v>27</v>
      </c>
      <c r="C59" t="s">
        <v>450</v>
      </c>
      <c r="D59" t="s">
        <v>1071</v>
      </c>
      <c r="E59" t="s">
        <v>795</v>
      </c>
      <c r="F59" t="s">
        <v>796</v>
      </c>
      <c r="G59" t="s">
        <v>1072</v>
      </c>
      <c r="H59" t="s">
        <v>1030</v>
      </c>
      <c r="I59" t="s">
        <v>735</v>
      </c>
      <c r="J59" t="s">
        <v>1067</v>
      </c>
    </row>
    <row r="60" spans="1:10" x14ac:dyDescent="0.25">
      <c r="A60" t="s">
        <v>75</v>
      </c>
      <c r="B60" t="s">
        <v>27</v>
      </c>
      <c r="C60" t="s">
        <v>450</v>
      </c>
      <c r="D60" t="s">
        <v>1065</v>
      </c>
      <c r="E60" t="s">
        <v>795</v>
      </c>
      <c r="F60" t="s">
        <v>796</v>
      </c>
      <c r="G60" t="s">
        <v>1066</v>
      </c>
      <c r="H60" t="s">
        <v>1030</v>
      </c>
      <c r="I60" t="s">
        <v>735</v>
      </c>
      <c r="J60" t="s">
        <v>1067</v>
      </c>
    </row>
    <row r="61" spans="1:10" x14ac:dyDescent="0.25">
      <c r="A61" t="s">
        <v>75</v>
      </c>
      <c r="B61" t="s">
        <v>27</v>
      </c>
      <c r="C61" t="s">
        <v>450</v>
      </c>
      <c r="D61" t="s">
        <v>1068</v>
      </c>
      <c r="E61" t="s">
        <v>795</v>
      </c>
      <c r="F61" t="s">
        <v>796</v>
      </c>
      <c r="G61" t="s">
        <v>1069</v>
      </c>
      <c r="H61" t="s">
        <v>1030</v>
      </c>
      <c r="I61" t="s">
        <v>735</v>
      </c>
      <c r="J61" t="s">
        <v>1067</v>
      </c>
    </row>
    <row r="62" spans="1:10" x14ac:dyDescent="0.25">
      <c r="A62" t="s">
        <v>75</v>
      </c>
      <c r="B62" t="s">
        <v>27</v>
      </c>
      <c r="C62" t="s">
        <v>450</v>
      </c>
      <c r="D62" t="s">
        <v>1070</v>
      </c>
      <c r="E62" t="s">
        <v>795</v>
      </c>
      <c r="F62" t="s">
        <v>796</v>
      </c>
      <c r="G62" t="s">
        <v>1069</v>
      </c>
      <c r="H62" t="s">
        <v>1030</v>
      </c>
      <c r="I62" t="s">
        <v>735</v>
      </c>
      <c r="J62" t="s">
        <v>1067</v>
      </c>
    </row>
    <row r="63" spans="1:10" x14ac:dyDescent="0.25">
      <c r="A63" t="s">
        <v>75</v>
      </c>
      <c r="B63" t="s">
        <v>27</v>
      </c>
      <c r="C63" t="s">
        <v>450</v>
      </c>
      <c r="D63" t="s">
        <v>1071</v>
      </c>
      <c r="E63" t="s">
        <v>795</v>
      </c>
      <c r="F63" t="s">
        <v>796</v>
      </c>
      <c r="G63" t="s">
        <v>1072</v>
      </c>
      <c r="H63" t="s">
        <v>1030</v>
      </c>
      <c r="I63" t="s">
        <v>735</v>
      </c>
      <c r="J63" t="s">
        <v>1067</v>
      </c>
    </row>
    <row r="64" spans="1:10" x14ac:dyDescent="0.25">
      <c r="A64" t="s">
        <v>452</v>
      </c>
      <c r="B64" t="s">
        <v>27</v>
      </c>
      <c r="C64" t="s">
        <v>450</v>
      </c>
      <c r="D64" t="s">
        <v>1073</v>
      </c>
      <c r="E64" t="s">
        <v>795</v>
      </c>
      <c r="F64" t="s">
        <v>796</v>
      </c>
      <c r="G64" t="s">
        <v>1074</v>
      </c>
      <c r="H64" t="s">
        <v>1030</v>
      </c>
      <c r="I64" t="s">
        <v>735</v>
      </c>
      <c r="J64" t="s">
        <v>1067</v>
      </c>
    </row>
    <row r="65" spans="1:11" x14ac:dyDescent="0.25">
      <c r="A65" t="s">
        <v>452</v>
      </c>
      <c r="B65" t="s">
        <v>27</v>
      </c>
      <c r="C65" t="s">
        <v>450</v>
      </c>
      <c r="D65" t="s">
        <v>1075</v>
      </c>
      <c r="E65" t="s">
        <v>795</v>
      </c>
      <c r="F65" t="s">
        <v>796</v>
      </c>
      <c r="G65" t="s">
        <v>1076</v>
      </c>
      <c r="H65" t="s">
        <v>1030</v>
      </c>
      <c r="I65" t="s">
        <v>735</v>
      </c>
      <c r="J65" t="s">
        <v>1067</v>
      </c>
    </row>
    <row r="66" spans="1:11" x14ac:dyDescent="0.25">
      <c r="A66" t="s">
        <v>453</v>
      </c>
      <c r="B66" t="s">
        <v>27</v>
      </c>
      <c r="C66" t="s">
        <v>450</v>
      </c>
      <c r="D66" t="s">
        <v>1073</v>
      </c>
      <c r="E66" t="s">
        <v>795</v>
      </c>
      <c r="F66" t="s">
        <v>796</v>
      </c>
      <c r="G66" t="s">
        <v>1074</v>
      </c>
      <c r="H66" t="s">
        <v>1030</v>
      </c>
      <c r="I66" t="s">
        <v>735</v>
      </c>
      <c r="J66" t="s">
        <v>1067</v>
      </c>
    </row>
    <row r="67" spans="1:11" x14ac:dyDescent="0.25">
      <c r="A67" t="s">
        <v>453</v>
      </c>
      <c r="B67" t="s">
        <v>27</v>
      </c>
      <c r="C67" t="s">
        <v>450</v>
      </c>
      <c r="D67" t="s">
        <v>1075</v>
      </c>
      <c r="E67" t="s">
        <v>795</v>
      </c>
      <c r="F67" t="s">
        <v>796</v>
      </c>
      <c r="G67" t="s">
        <v>1076</v>
      </c>
      <c r="H67" t="s">
        <v>1030</v>
      </c>
      <c r="I67" t="s">
        <v>735</v>
      </c>
      <c r="J67" t="s">
        <v>1067</v>
      </c>
    </row>
    <row r="68" spans="1:11" x14ac:dyDescent="0.25">
      <c r="A68" t="s">
        <v>81</v>
      </c>
      <c r="B68" t="s">
        <v>27</v>
      </c>
      <c r="C68" t="s">
        <v>450</v>
      </c>
      <c r="D68" t="s">
        <v>1077</v>
      </c>
      <c r="E68" t="s">
        <v>1078</v>
      </c>
      <c r="F68" t="s">
        <v>1079</v>
      </c>
      <c r="G68" s="4">
        <v>144</v>
      </c>
      <c r="H68" t="s">
        <v>1052</v>
      </c>
      <c r="I68" t="s">
        <v>798</v>
      </c>
      <c r="J68" t="s">
        <v>1080</v>
      </c>
      <c r="K68" t="s">
        <v>1081</v>
      </c>
    </row>
    <row r="69" spans="1:11" x14ac:dyDescent="0.25">
      <c r="A69" t="s">
        <v>81</v>
      </c>
      <c r="B69" t="s">
        <v>27</v>
      </c>
      <c r="C69" t="s">
        <v>450</v>
      </c>
      <c r="D69" t="s">
        <v>1082</v>
      </c>
      <c r="E69" t="s">
        <v>1078</v>
      </c>
      <c r="F69" t="s">
        <v>1079</v>
      </c>
      <c r="G69" s="4">
        <v>288</v>
      </c>
      <c r="H69" t="s">
        <v>1052</v>
      </c>
      <c r="I69" t="s">
        <v>798</v>
      </c>
      <c r="J69" t="s">
        <v>1080</v>
      </c>
      <c r="K69" t="s">
        <v>1081</v>
      </c>
    </row>
    <row r="70" spans="1:11" x14ac:dyDescent="0.25">
      <c r="A70" t="s">
        <v>81</v>
      </c>
      <c r="B70" t="s">
        <v>27</v>
      </c>
      <c r="C70" t="s">
        <v>450</v>
      </c>
      <c r="D70" t="s">
        <v>1083</v>
      </c>
      <c r="E70" t="s">
        <v>1084</v>
      </c>
      <c r="F70" t="s">
        <v>1085</v>
      </c>
      <c r="G70" s="4">
        <v>238</v>
      </c>
      <c r="H70" t="s">
        <v>1052</v>
      </c>
      <c r="I70" t="s">
        <v>798</v>
      </c>
      <c r="J70" t="s">
        <v>1080</v>
      </c>
      <c r="K70" t="s">
        <v>1086</v>
      </c>
    </row>
    <row r="71" spans="1:11" x14ac:dyDescent="0.25">
      <c r="A71" t="s">
        <v>81</v>
      </c>
      <c r="B71" t="s">
        <v>27</v>
      </c>
      <c r="C71" t="s">
        <v>450</v>
      </c>
      <c r="D71" t="s">
        <v>1087</v>
      </c>
      <c r="E71" t="s">
        <v>1084</v>
      </c>
      <c r="F71" t="s">
        <v>1085</v>
      </c>
      <c r="G71" s="4">
        <v>476</v>
      </c>
      <c r="H71" t="s">
        <v>1052</v>
      </c>
      <c r="I71" t="s">
        <v>798</v>
      </c>
      <c r="J71" t="s">
        <v>1080</v>
      </c>
      <c r="K71" t="s">
        <v>1086</v>
      </c>
    </row>
    <row r="72" spans="1:11" x14ac:dyDescent="0.25">
      <c r="A72" t="s">
        <v>90</v>
      </c>
      <c r="B72" t="s">
        <v>27</v>
      </c>
      <c r="C72" t="s">
        <v>450</v>
      </c>
      <c r="D72" t="s">
        <v>1088</v>
      </c>
      <c r="E72" t="s">
        <v>1088</v>
      </c>
      <c r="F72" t="s">
        <v>1089</v>
      </c>
      <c r="G72" t="s">
        <v>1090</v>
      </c>
      <c r="H72" t="s">
        <v>1052</v>
      </c>
      <c r="I72" t="s">
        <v>450</v>
      </c>
      <c r="K72" t="s">
        <v>1091</v>
      </c>
    </row>
    <row r="73" spans="1:11" x14ac:dyDescent="0.25">
      <c r="A73" t="s">
        <v>94</v>
      </c>
      <c r="B73" t="s">
        <v>27</v>
      </c>
      <c r="C73" t="s">
        <v>448</v>
      </c>
      <c r="D73" t="s">
        <v>933</v>
      </c>
      <c r="E73" t="s">
        <v>933</v>
      </c>
      <c r="F73" t="s">
        <v>934</v>
      </c>
      <c r="G73" t="s">
        <v>934</v>
      </c>
      <c r="H73" t="s">
        <v>1027</v>
      </c>
      <c r="I73" t="s">
        <v>448</v>
      </c>
    </row>
    <row r="74" spans="1:11" x14ac:dyDescent="0.25">
      <c r="A74" t="s">
        <v>94</v>
      </c>
      <c r="B74" t="s">
        <v>27</v>
      </c>
      <c r="C74" t="s">
        <v>448</v>
      </c>
      <c r="D74" t="s">
        <v>935</v>
      </c>
      <c r="E74" t="s">
        <v>935</v>
      </c>
      <c r="F74" t="s">
        <v>936</v>
      </c>
      <c r="G74" t="s">
        <v>936</v>
      </c>
      <c r="H74" t="s">
        <v>1027</v>
      </c>
      <c r="I74" t="s">
        <v>448</v>
      </c>
    </row>
    <row r="75" spans="1:11" x14ac:dyDescent="0.25">
      <c r="A75" t="s">
        <v>94</v>
      </c>
      <c r="B75" t="s">
        <v>27</v>
      </c>
      <c r="C75" t="s">
        <v>448</v>
      </c>
      <c r="D75" t="s">
        <v>937</v>
      </c>
      <c r="E75" t="s">
        <v>937</v>
      </c>
      <c r="F75" t="s">
        <v>938</v>
      </c>
      <c r="G75" t="s">
        <v>938</v>
      </c>
      <c r="H75" t="s">
        <v>1027</v>
      </c>
      <c r="I75" t="s">
        <v>448</v>
      </c>
    </row>
    <row r="76" spans="1:11" x14ac:dyDescent="0.25">
      <c r="A76" t="s">
        <v>102</v>
      </c>
      <c r="B76" t="s">
        <v>27</v>
      </c>
      <c r="C76" t="s">
        <v>448</v>
      </c>
      <c r="D76" t="s">
        <v>933</v>
      </c>
      <c r="E76" t="s">
        <v>933</v>
      </c>
      <c r="F76" t="s">
        <v>934</v>
      </c>
      <c r="G76" t="s">
        <v>934</v>
      </c>
      <c r="H76" t="s">
        <v>1027</v>
      </c>
      <c r="I76" t="s">
        <v>448</v>
      </c>
    </row>
    <row r="77" spans="1:11" x14ac:dyDescent="0.25">
      <c r="A77" t="s">
        <v>102</v>
      </c>
      <c r="B77" t="s">
        <v>27</v>
      </c>
      <c r="C77" t="s">
        <v>448</v>
      </c>
      <c r="D77" t="s">
        <v>935</v>
      </c>
      <c r="E77" t="s">
        <v>935</v>
      </c>
      <c r="F77" t="s">
        <v>936</v>
      </c>
      <c r="G77" t="s">
        <v>936</v>
      </c>
      <c r="H77" t="s">
        <v>1027</v>
      </c>
      <c r="I77" t="s">
        <v>448</v>
      </c>
    </row>
    <row r="78" spans="1:11" x14ac:dyDescent="0.25">
      <c r="A78" t="s">
        <v>102</v>
      </c>
      <c r="B78" t="s">
        <v>27</v>
      </c>
      <c r="C78" t="s">
        <v>448</v>
      </c>
      <c r="D78" t="s">
        <v>937</v>
      </c>
      <c r="E78" t="s">
        <v>937</v>
      </c>
      <c r="F78" t="s">
        <v>938</v>
      </c>
      <c r="G78" t="s">
        <v>938</v>
      </c>
      <c r="H78" t="s">
        <v>1027</v>
      </c>
      <c r="I78" t="s">
        <v>448</v>
      </c>
    </row>
    <row r="79" spans="1:11" x14ac:dyDescent="0.25">
      <c r="A79" t="s">
        <v>106</v>
      </c>
      <c r="B79" t="s">
        <v>27</v>
      </c>
      <c r="C79" t="s">
        <v>450</v>
      </c>
      <c r="D79" t="s">
        <v>1092</v>
      </c>
      <c r="E79" t="s">
        <v>797</v>
      </c>
      <c r="F79" t="s">
        <v>434</v>
      </c>
      <c r="G79" t="s">
        <v>1093</v>
      </c>
      <c r="H79" t="s">
        <v>1030</v>
      </c>
      <c r="I79" t="s">
        <v>798</v>
      </c>
      <c r="J79" t="s">
        <v>1094</v>
      </c>
    </row>
    <row r="80" spans="1:11" x14ac:dyDescent="0.25">
      <c r="A80" t="s">
        <v>106</v>
      </c>
      <c r="B80" t="s">
        <v>27</v>
      </c>
      <c r="C80" t="s">
        <v>450</v>
      </c>
      <c r="D80" t="s">
        <v>1095</v>
      </c>
      <c r="E80" t="s">
        <v>799</v>
      </c>
      <c r="F80" t="s">
        <v>437</v>
      </c>
      <c r="G80" t="s">
        <v>1096</v>
      </c>
      <c r="H80" t="s">
        <v>1030</v>
      </c>
      <c r="I80" t="s">
        <v>798</v>
      </c>
      <c r="J80" t="s">
        <v>1094</v>
      </c>
    </row>
    <row r="81" spans="1:10" x14ac:dyDescent="0.25">
      <c r="A81" t="s">
        <v>112</v>
      </c>
      <c r="B81" t="s">
        <v>27</v>
      </c>
      <c r="C81" t="s">
        <v>450</v>
      </c>
      <c r="D81" t="s">
        <v>1097</v>
      </c>
      <c r="E81" t="s">
        <v>800</v>
      </c>
      <c r="F81" t="s">
        <v>801</v>
      </c>
      <c r="G81" t="s">
        <v>1098</v>
      </c>
      <c r="H81" t="s">
        <v>1030</v>
      </c>
      <c r="I81" t="s">
        <v>798</v>
      </c>
      <c r="J81" t="s">
        <v>1094</v>
      </c>
    </row>
    <row r="82" spans="1:10" x14ac:dyDescent="0.25">
      <c r="A82" t="s">
        <v>112</v>
      </c>
      <c r="B82" t="s">
        <v>27</v>
      </c>
      <c r="C82" t="s">
        <v>450</v>
      </c>
      <c r="D82" t="s">
        <v>1099</v>
      </c>
      <c r="E82" t="s">
        <v>802</v>
      </c>
      <c r="F82" t="s">
        <v>803</v>
      </c>
      <c r="G82" t="s">
        <v>1100</v>
      </c>
      <c r="H82" t="s">
        <v>1030</v>
      </c>
      <c r="I82" t="s">
        <v>798</v>
      </c>
      <c r="J82" t="s">
        <v>1094</v>
      </c>
    </row>
    <row r="83" spans="1:10" x14ac:dyDescent="0.25">
      <c r="A83" t="s">
        <v>117</v>
      </c>
      <c r="B83" t="s">
        <v>27</v>
      </c>
      <c r="C83" t="s">
        <v>448</v>
      </c>
      <c r="D83" t="s">
        <v>940</v>
      </c>
      <c r="E83" t="s">
        <v>940</v>
      </c>
      <c r="F83" s="4">
        <v>0.32200000000000001</v>
      </c>
      <c r="G83" s="4">
        <v>0.32200000000000001</v>
      </c>
      <c r="H83" t="s">
        <v>1027</v>
      </c>
      <c r="I83" t="s">
        <v>448</v>
      </c>
    </row>
    <row r="84" spans="1:10" x14ac:dyDescent="0.25">
      <c r="A84" t="s">
        <v>117</v>
      </c>
      <c r="B84" t="s">
        <v>27</v>
      </c>
      <c r="C84" t="s">
        <v>448</v>
      </c>
      <c r="D84" t="s">
        <v>942</v>
      </c>
      <c r="E84" t="s">
        <v>942</v>
      </c>
      <c r="F84" s="4">
        <v>0.436</v>
      </c>
      <c r="G84" s="4">
        <v>0.436</v>
      </c>
      <c r="H84" t="s">
        <v>1027</v>
      </c>
      <c r="I84" t="s">
        <v>448</v>
      </c>
    </row>
    <row r="85" spans="1:10" x14ac:dyDescent="0.25">
      <c r="A85" t="s">
        <v>126</v>
      </c>
      <c r="B85" t="s">
        <v>27</v>
      </c>
      <c r="C85" t="s">
        <v>448</v>
      </c>
      <c r="D85" t="s">
        <v>944</v>
      </c>
      <c r="E85" t="s">
        <v>944</v>
      </c>
      <c r="F85" t="s">
        <v>945</v>
      </c>
      <c r="G85" t="s">
        <v>945</v>
      </c>
      <c r="H85" t="s">
        <v>1027</v>
      </c>
      <c r="I85" t="s">
        <v>448</v>
      </c>
    </row>
    <row r="86" spans="1:10" x14ac:dyDescent="0.25">
      <c r="A86" t="s">
        <v>126</v>
      </c>
      <c r="B86" t="s">
        <v>27</v>
      </c>
      <c r="C86" t="s">
        <v>448</v>
      </c>
      <c r="D86" t="s">
        <v>946</v>
      </c>
      <c r="E86" t="s">
        <v>946</v>
      </c>
      <c r="F86" t="s">
        <v>947</v>
      </c>
      <c r="G86" t="s">
        <v>947</v>
      </c>
      <c r="H86" t="s">
        <v>1027</v>
      </c>
      <c r="I86" t="s">
        <v>448</v>
      </c>
    </row>
    <row r="87" spans="1:10" x14ac:dyDescent="0.25">
      <c r="A87" t="s">
        <v>126</v>
      </c>
      <c r="B87" t="s">
        <v>27</v>
      </c>
      <c r="C87" t="s">
        <v>448</v>
      </c>
      <c r="D87" t="s">
        <v>948</v>
      </c>
      <c r="E87" t="s">
        <v>948</v>
      </c>
      <c r="F87" t="s">
        <v>949</v>
      </c>
      <c r="G87" t="s">
        <v>949</v>
      </c>
      <c r="H87" t="s">
        <v>1027</v>
      </c>
      <c r="I87" t="s">
        <v>448</v>
      </c>
    </row>
    <row r="88" spans="1:10" x14ac:dyDescent="0.25">
      <c r="A88" t="s">
        <v>126</v>
      </c>
      <c r="B88" t="s">
        <v>27</v>
      </c>
      <c r="C88" t="s">
        <v>448</v>
      </c>
      <c r="D88" t="s">
        <v>950</v>
      </c>
      <c r="E88" t="s">
        <v>950</v>
      </c>
      <c r="F88" t="s">
        <v>951</v>
      </c>
      <c r="G88" t="s">
        <v>951</v>
      </c>
      <c r="H88" t="s">
        <v>1027</v>
      </c>
      <c r="I88" t="s">
        <v>448</v>
      </c>
    </row>
    <row r="89" spans="1:10" x14ac:dyDescent="0.25">
      <c r="A89" t="s">
        <v>126</v>
      </c>
      <c r="B89" t="s">
        <v>27</v>
      </c>
      <c r="C89" t="s">
        <v>448</v>
      </c>
      <c r="D89" t="s">
        <v>952</v>
      </c>
      <c r="E89" t="s">
        <v>952</v>
      </c>
      <c r="F89" t="s">
        <v>953</v>
      </c>
      <c r="G89" t="s">
        <v>953</v>
      </c>
      <c r="H89" t="s">
        <v>1027</v>
      </c>
      <c r="I89" t="s">
        <v>448</v>
      </c>
    </row>
    <row r="90" spans="1:10" x14ac:dyDescent="0.25">
      <c r="A90" t="s">
        <v>126</v>
      </c>
      <c r="B90" t="s">
        <v>27</v>
      </c>
      <c r="C90" t="s">
        <v>448</v>
      </c>
      <c r="D90" t="s">
        <v>954</v>
      </c>
      <c r="E90" t="s">
        <v>954</v>
      </c>
      <c r="F90" t="s">
        <v>955</v>
      </c>
      <c r="G90" t="s">
        <v>955</v>
      </c>
      <c r="H90" t="s">
        <v>1027</v>
      </c>
      <c r="I90" t="s">
        <v>448</v>
      </c>
    </row>
    <row r="91" spans="1:10" x14ac:dyDescent="0.25">
      <c r="A91" t="s">
        <v>126</v>
      </c>
      <c r="B91" t="s">
        <v>27</v>
      </c>
      <c r="C91" t="s">
        <v>448</v>
      </c>
      <c r="D91" t="s">
        <v>956</v>
      </c>
      <c r="E91" t="s">
        <v>956</v>
      </c>
      <c r="F91" t="s">
        <v>957</v>
      </c>
      <c r="G91" t="s">
        <v>957</v>
      </c>
      <c r="H91" t="s">
        <v>1027</v>
      </c>
      <c r="I91" t="s">
        <v>448</v>
      </c>
    </row>
    <row r="92" spans="1:10" x14ac:dyDescent="0.25">
      <c r="A92" t="s">
        <v>126</v>
      </c>
      <c r="B92" t="s">
        <v>27</v>
      </c>
      <c r="C92" t="s">
        <v>448</v>
      </c>
      <c r="D92" t="s">
        <v>958</v>
      </c>
      <c r="E92" t="s">
        <v>958</v>
      </c>
      <c r="F92" t="s">
        <v>959</v>
      </c>
      <c r="G92" t="s">
        <v>959</v>
      </c>
      <c r="H92" t="s">
        <v>1027</v>
      </c>
      <c r="I92" t="s">
        <v>448</v>
      </c>
    </row>
    <row r="93" spans="1:10" x14ac:dyDescent="0.25">
      <c r="A93" t="s">
        <v>130</v>
      </c>
      <c r="B93" t="s">
        <v>27</v>
      </c>
      <c r="C93" t="s">
        <v>449</v>
      </c>
      <c r="D93" t="s">
        <v>1060</v>
      </c>
      <c r="E93" t="s">
        <v>899</v>
      </c>
      <c r="F93" s="4">
        <v>0.315</v>
      </c>
      <c r="G93" s="4">
        <v>0.158</v>
      </c>
      <c r="H93" t="s">
        <v>1027</v>
      </c>
      <c r="I93" t="s">
        <v>448</v>
      </c>
      <c r="J93" t="s">
        <v>1101</v>
      </c>
    </row>
    <row r="94" spans="1:10" x14ac:dyDescent="0.25">
      <c r="A94" t="s">
        <v>134</v>
      </c>
      <c r="B94" t="s">
        <v>27</v>
      </c>
      <c r="C94" t="s">
        <v>450</v>
      </c>
      <c r="D94" t="s">
        <v>134</v>
      </c>
      <c r="E94" t="s">
        <v>804</v>
      </c>
      <c r="F94" t="s">
        <v>805</v>
      </c>
      <c r="G94" t="s">
        <v>805</v>
      </c>
      <c r="H94" t="s">
        <v>1030</v>
      </c>
      <c r="I94" t="s">
        <v>450</v>
      </c>
    </row>
    <row r="95" spans="1:10" x14ac:dyDescent="0.25">
      <c r="A95" t="s">
        <v>137</v>
      </c>
      <c r="B95" t="s">
        <v>27</v>
      </c>
      <c r="C95" t="s">
        <v>450</v>
      </c>
      <c r="D95" t="s">
        <v>137</v>
      </c>
      <c r="E95" t="s">
        <v>806</v>
      </c>
      <c r="F95" t="s">
        <v>807</v>
      </c>
      <c r="G95" t="s">
        <v>807</v>
      </c>
      <c r="H95" t="s">
        <v>1030</v>
      </c>
      <c r="I95" t="s">
        <v>450</v>
      </c>
    </row>
    <row r="96" spans="1:10" x14ac:dyDescent="0.25">
      <c r="A96" t="s">
        <v>139</v>
      </c>
      <c r="B96" t="s">
        <v>27</v>
      </c>
      <c r="C96" t="s">
        <v>450</v>
      </c>
      <c r="D96" t="s">
        <v>139</v>
      </c>
      <c r="E96" t="s">
        <v>808</v>
      </c>
      <c r="F96" t="s">
        <v>809</v>
      </c>
      <c r="G96" t="s">
        <v>809</v>
      </c>
      <c r="H96" t="s">
        <v>1030</v>
      </c>
      <c r="I96" t="s">
        <v>450</v>
      </c>
    </row>
    <row r="97" spans="1:10" x14ac:dyDescent="0.25">
      <c r="A97" t="s">
        <v>143</v>
      </c>
      <c r="B97" t="s">
        <v>27</v>
      </c>
      <c r="C97" t="s">
        <v>450</v>
      </c>
      <c r="D97" t="s">
        <v>143</v>
      </c>
      <c r="E97" t="s">
        <v>810</v>
      </c>
      <c r="F97" t="s">
        <v>811</v>
      </c>
      <c r="G97" t="s">
        <v>811</v>
      </c>
      <c r="H97" t="s">
        <v>1030</v>
      </c>
      <c r="I97" t="s">
        <v>450</v>
      </c>
    </row>
    <row r="98" spans="1:10" x14ac:dyDescent="0.25">
      <c r="A98" t="s">
        <v>145</v>
      </c>
      <c r="B98" t="s">
        <v>27</v>
      </c>
      <c r="C98" t="s">
        <v>450</v>
      </c>
      <c r="D98" t="s">
        <v>145</v>
      </c>
      <c r="E98" t="s">
        <v>812</v>
      </c>
      <c r="F98" t="s">
        <v>813</v>
      </c>
      <c r="G98" t="s">
        <v>813</v>
      </c>
      <c r="H98" t="s">
        <v>1030</v>
      </c>
      <c r="I98" t="s">
        <v>450</v>
      </c>
    </row>
    <row r="99" spans="1:10" x14ac:dyDescent="0.25">
      <c r="A99" t="s">
        <v>147</v>
      </c>
      <c r="B99" t="s">
        <v>27</v>
      </c>
      <c r="C99" t="s">
        <v>450</v>
      </c>
      <c r="D99" t="s">
        <v>147</v>
      </c>
      <c r="E99" t="s">
        <v>814</v>
      </c>
      <c r="F99" t="s">
        <v>815</v>
      </c>
      <c r="G99" t="s">
        <v>815</v>
      </c>
      <c r="H99" t="s">
        <v>1030</v>
      </c>
      <c r="I99" t="s">
        <v>450</v>
      </c>
    </row>
    <row r="100" spans="1:10" x14ac:dyDescent="0.25">
      <c r="A100" t="s">
        <v>149</v>
      </c>
      <c r="B100" t="s">
        <v>27</v>
      </c>
      <c r="C100" t="s">
        <v>450</v>
      </c>
      <c r="D100" t="s">
        <v>149</v>
      </c>
      <c r="E100" t="s">
        <v>816</v>
      </c>
      <c r="F100" t="s">
        <v>817</v>
      </c>
      <c r="G100" t="s">
        <v>817</v>
      </c>
      <c r="H100" t="s">
        <v>1030</v>
      </c>
      <c r="I100" t="s">
        <v>450</v>
      </c>
    </row>
    <row r="101" spans="1:10" x14ac:dyDescent="0.25">
      <c r="A101" t="s">
        <v>152</v>
      </c>
      <c r="B101" t="s">
        <v>27</v>
      </c>
      <c r="C101" t="s">
        <v>450</v>
      </c>
      <c r="D101" t="s">
        <v>1102</v>
      </c>
      <c r="E101" t="s">
        <v>1103</v>
      </c>
      <c r="F101" t="s">
        <v>148</v>
      </c>
      <c r="G101" t="s">
        <v>1104</v>
      </c>
      <c r="H101" t="s">
        <v>1030</v>
      </c>
      <c r="I101" t="s">
        <v>735</v>
      </c>
      <c r="J101" t="s">
        <v>1105</v>
      </c>
    </row>
    <row r="102" spans="1:10" x14ac:dyDescent="0.25">
      <c r="A102" t="s">
        <v>157</v>
      </c>
      <c r="B102" t="s">
        <v>27</v>
      </c>
      <c r="C102" t="s">
        <v>450</v>
      </c>
      <c r="D102" t="s">
        <v>1102</v>
      </c>
      <c r="E102" t="s">
        <v>1103</v>
      </c>
      <c r="F102" t="s">
        <v>148</v>
      </c>
      <c r="G102" t="s">
        <v>1104</v>
      </c>
      <c r="H102" t="s">
        <v>1030</v>
      </c>
      <c r="I102" t="s">
        <v>735</v>
      </c>
      <c r="J102" t="s">
        <v>1105</v>
      </c>
    </row>
    <row r="103" spans="1:10" x14ac:dyDescent="0.25">
      <c r="A103" t="s">
        <v>162</v>
      </c>
      <c r="B103" t="s">
        <v>27</v>
      </c>
      <c r="C103" t="s">
        <v>450</v>
      </c>
      <c r="D103" t="s">
        <v>1103</v>
      </c>
      <c r="E103" t="s">
        <v>1103</v>
      </c>
      <c r="F103" t="s">
        <v>148</v>
      </c>
      <c r="G103" t="s">
        <v>1104</v>
      </c>
      <c r="H103" t="s">
        <v>1030</v>
      </c>
      <c r="I103" t="s">
        <v>735</v>
      </c>
      <c r="J103" t="s">
        <v>1105</v>
      </c>
    </row>
    <row r="104" spans="1:10" x14ac:dyDescent="0.25">
      <c r="A104" t="s">
        <v>454</v>
      </c>
      <c r="B104" t="s">
        <v>27</v>
      </c>
      <c r="C104" t="s">
        <v>455</v>
      </c>
      <c r="D104" t="s">
        <v>1106</v>
      </c>
      <c r="E104" t="s">
        <v>1106</v>
      </c>
      <c r="F104" t="s">
        <v>1107</v>
      </c>
      <c r="G104" t="s">
        <v>1108</v>
      </c>
      <c r="H104" t="s">
        <v>1030</v>
      </c>
      <c r="I104" t="s">
        <v>745</v>
      </c>
      <c r="J104" t="s">
        <v>1109</v>
      </c>
    </row>
    <row r="105" spans="1:10" x14ac:dyDescent="0.25">
      <c r="A105" t="s">
        <v>180</v>
      </c>
      <c r="B105" t="s">
        <v>27</v>
      </c>
      <c r="C105" t="s">
        <v>450</v>
      </c>
      <c r="G105" t="s">
        <v>53</v>
      </c>
    </row>
    <row r="106" spans="1:10" x14ac:dyDescent="0.25">
      <c r="A106" t="s">
        <v>183</v>
      </c>
      <c r="B106" t="s">
        <v>27</v>
      </c>
      <c r="C106" t="s">
        <v>450</v>
      </c>
      <c r="D106" t="s">
        <v>1110</v>
      </c>
      <c r="E106" t="s">
        <v>818</v>
      </c>
      <c r="F106" t="s">
        <v>819</v>
      </c>
      <c r="G106" t="s">
        <v>819</v>
      </c>
      <c r="H106" t="s">
        <v>1030</v>
      </c>
      <c r="I106" t="s">
        <v>798</v>
      </c>
      <c r="J106" t="s">
        <v>820</v>
      </c>
    </row>
    <row r="107" spans="1:10" x14ac:dyDescent="0.25">
      <c r="A107" t="s">
        <v>183</v>
      </c>
      <c r="B107" t="s">
        <v>27</v>
      </c>
      <c r="C107" t="s">
        <v>450</v>
      </c>
      <c r="D107" t="s">
        <v>1111</v>
      </c>
      <c r="E107" t="s">
        <v>821</v>
      </c>
      <c r="F107" t="s">
        <v>822</v>
      </c>
      <c r="G107" t="s">
        <v>822</v>
      </c>
      <c r="H107" t="s">
        <v>1030</v>
      </c>
      <c r="I107" t="s">
        <v>798</v>
      </c>
      <c r="J107" t="s">
        <v>820</v>
      </c>
    </row>
    <row r="108" spans="1:10" x14ac:dyDescent="0.25">
      <c r="A108" t="s">
        <v>183</v>
      </c>
      <c r="B108" t="s">
        <v>27</v>
      </c>
      <c r="C108" t="s">
        <v>450</v>
      </c>
      <c r="D108" t="s">
        <v>1112</v>
      </c>
      <c r="E108" t="s">
        <v>823</v>
      </c>
      <c r="F108" t="s">
        <v>824</v>
      </c>
      <c r="G108" t="s">
        <v>824</v>
      </c>
      <c r="H108" t="s">
        <v>1030</v>
      </c>
      <c r="I108" t="s">
        <v>798</v>
      </c>
      <c r="J108" t="s">
        <v>820</v>
      </c>
    </row>
    <row r="109" spans="1:10" x14ac:dyDescent="0.25">
      <c r="A109" t="s">
        <v>183</v>
      </c>
      <c r="B109" t="s">
        <v>27</v>
      </c>
      <c r="C109" t="s">
        <v>450</v>
      </c>
      <c r="D109" t="s">
        <v>1113</v>
      </c>
      <c r="E109" t="s">
        <v>825</v>
      </c>
      <c r="F109" t="s">
        <v>826</v>
      </c>
      <c r="G109" t="s">
        <v>826</v>
      </c>
      <c r="H109" t="s">
        <v>1030</v>
      </c>
      <c r="I109" t="s">
        <v>798</v>
      </c>
      <c r="J109" t="s">
        <v>820</v>
      </c>
    </row>
    <row r="110" spans="1:10" x14ac:dyDescent="0.25">
      <c r="A110" t="s">
        <v>183</v>
      </c>
      <c r="B110" t="s">
        <v>27</v>
      </c>
      <c r="C110" t="s">
        <v>450</v>
      </c>
      <c r="D110" t="s">
        <v>1114</v>
      </c>
      <c r="E110" t="s">
        <v>827</v>
      </c>
      <c r="F110" t="s">
        <v>828</v>
      </c>
      <c r="G110" t="s">
        <v>828</v>
      </c>
      <c r="H110" t="s">
        <v>1030</v>
      </c>
      <c r="I110" t="s">
        <v>798</v>
      </c>
      <c r="J110" t="s">
        <v>820</v>
      </c>
    </row>
    <row r="111" spans="1:10" x14ac:dyDescent="0.25">
      <c r="A111" t="s">
        <v>183</v>
      </c>
      <c r="B111" t="s">
        <v>27</v>
      </c>
      <c r="C111" t="s">
        <v>450</v>
      </c>
      <c r="D111" t="s">
        <v>1115</v>
      </c>
      <c r="E111" t="s">
        <v>829</v>
      </c>
      <c r="F111" t="s">
        <v>830</v>
      </c>
      <c r="G111" t="s">
        <v>830</v>
      </c>
      <c r="H111" t="s">
        <v>1030</v>
      </c>
      <c r="I111" t="s">
        <v>798</v>
      </c>
      <c r="J111" t="s">
        <v>820</v>
      </c>
    </row>
    <row r="112" spans="1:10" x14ac:dyDescent="0.25">
      <c r="A112" t="s">
        <v>183</v>
      </c>
      <c r="B112" t="s">
        <v>27</v>
      </c>
      <c r="C112" t="s">
        <v>450</v>
      </c>
      <c r="D112" t="s">
        <v>1116</v>
      </c>
      <c r="E112" t="s">
        <v>831</v>
      </c>
      <c r="F112" t="s">
        <v>832</v>
      </c>
      <c r="G112" t="s">
        <v>832</v>
      </c>
      <c r="H112" t="s">
        <v>1030</v>
      </c>
      <c r="I112" t="s">
        <v>798</v>
      </c>
      <c r="J112" t="s">
        <v>820</v>
      </c>
    </row>
    <row r="113" spans="1:10" x14ac:dyDescent="0.25">
      <c r="A113" t="s">
        <v>183</v>
      </c>
      <c r="B113" t="s">
        <v>27</v>
      </c>
      <c r="C113" t="s">
        <v>450</v>
      </c>
      <c r="D113" t="s">
        <v>1117</v>
      </c>
      <c r="E113" t="s">
        <v>833</v>
      </c>
      <c r="F113" t="s">
        <v>834</v>
      </c>
      <c r="G113" t="s">
        <v>834</v>
      </c>
      <c r="H113" t="s">
        <v>1030</v>
      </c>
      <c r="I113" t="s">
        <v>798</v>
      </c>
      <c r="J113" t="s">
        <v>820</v>
      </c>
    </row>
    <row r="114" spans="1:10" x14ac:dyDescent="0.25">
      <c r="A114" t="s">
        <v>189</v>
      </c>
      <c r="B114" t="s">
        <v>27</v>
      </c>
      <c r="C114" t="s">
        <v>448</v>
      </c>
      <c r="D114" t="s">
        <v>940</v>
      </c>
      <c r="E114" t="s">
        <v>940</v>
      </c>
      <c r="F114" t="s">
        <v>941</v>
      </c>
      <c r="G114" s="4">
        <v>0.32200000000000001</v>
      </c>
      <c r="H114" t="s">
        <v>1027</v>
      </c>
      <c r="I114" t="s">
        <v>448</v>
      </c>
    </row>
    <row r="115" spans="1:10" x14ac:dyDescent="0.25">
      <c r="A115" t="s">
        <v>189</v>
      </c>
      <c r="B115" t="s">
        <v>27</v>
      </c>
      <c r="C115" t="s">
        <v>448</v>
      </c>
      <c r="D115" t="s">
        <v>942</v>
      </c>
      <c r="E115" t="s">
        <v>942</v>
      </c>
      <c r="F115" t="s">
        <v>943</v>
      </c>
      <c r="G115" s="4">
        <v>0.436</v>
      </c>
      <c r="H115" t="s">
        <v>1027</v>
      </c>
      <c r="I115" t="s">
        <v>448</v>
      </c>
    </row>
    <row r="116" spans="1:10" x14ac:dyDescent="0.25">
      <c r="A116" t="s">
        <v>456</v>
      </c>
      <c r="B116" t="s">
        <v>27</v>
      </c>
      <c r="C116" t="s">
        <v>448</v>
      </c>
      <c r="D116" t="s">
        <v>933</v>
      </c>
      <c r="E116" t="s">
        <v>933</v>
      </c>
      <c r="F116" t="s">
        <v>934</v>
      </c>
      <c r="G116" t="s">
        <v>934</v>
      </c>
      <c r="H116" t="s">
        <v>1027</v>
      </c>
      <c r="I116" t="s">
        <v>448</v>
      </c>
    </row>
    <row r="117" spans="1:10" x14ac:dyDescent="0.25">
      <c r="A117" t="s">
        <v>456</v>
      </c>
      <c r="B117" t="s">
        <v>27</v>
      </c>
      <c r="C117" t="s">
        <v>448</v>
      </c>
      <c r="D117" t="s">
        <v>935</v>
      </c>
      <c r="E117" t="s">
        <v>935</v>
      </c>
      <c r="F117" t="s">
        <v>936</v>
      </c>
      <c r="G117" t="s">
        <v>936</v>
      </c>
      <c r="H117" t="s">
        <v>1027</v>
      </c>
      <c r="I117" t="s">
        <v>448</v>
      </c>
    </row>
    <row r="118" spans="1:10" x14ac:dyDescent="0.25">
      <c r="A118" t="s">
        <v>456</v>
      </c>
      <c r="B118" t="s">
        <v>27</v>
      </c>
      <c r="C118" t="s">
        <v>448</v>
      </c>
      <c r="D118" t="s">
        <v>937</v>
      </c>
      <c r="E118" t="s">
        <v>937</v>
      </c>
      <c r="F118" t="s">
        <v>938</v>
      </c>
      <c r="G118" t="s">
        <v>938</v>
      </c>
      <c r="H118" t="s">
        <v>1027</v>
      </c>
      <c r="I118" t="s">
        <v>448</v>
      </c>
    </row>
    <row r="119" spans="1:10" x14ac:dyDescent="0.25">
      <c r="A119" t="s">
        <v>194</v>
      </c>
      <c r="B119" t="s">
        <v>27</v>
      </c>
      <c r="C119" t="s">
        <v>448</v>
      </c>
      <c r="D119" t="s">
        <v>864</v>
      </c>
      <c r="E119" t="s">
        <v>864</v>
      </c>
      <c r="F119" t="s">
        <v>865</v>
      </c>
      <c r="G119" t="s">
        <v>865</v>
      </c>
      <c r="H119" t="s">
        <v>1027</v>
      </c>
      <c r="I119" t="s">
        <v>448</v>
      </c>
    </row>
    <row r="120" spans="1:10" x14ac:dyDescent="0.25">
      <c r="A120" t="s">
        <v>194</v>
      </c>
      <c r="B120" t="s">
        <v>27</v>
      </c>
      <c r="C120" t="s">
        <v>448</v>
      </c>
      <c r="D120" t="s">
        <v>867</v>
      </c>
      <c r="E120" t="s">
        <v>867</v>
      </c>
      <c r="F120" t="s">
        <v>868</v>
      </c>
      <c r="G120" t="s">
        <v>868</v>
      </c>
      <c r="H120" t="s">
        <v>1027</v>
      </c>
      <c r="I120" t="s">
        <v>448</v>
      </c>
    </row>
    <row r="121" spans="1:10" x14ac:dyDescent="0.25">
      <c r="A121" t="s">
        <v>194</v>
      </c>
      <c r="B121" t="s">
        <v>27</v>
      </c>
      <c r="C121" t="s">
        <v>448</v>
      </c>
      <c r="D121" t="s">
        <v>869</v>
      </c>
      <c r="E121" t="s">
        <v>869</v>
      </c>
      <c r="F121" t="s">
        <v>870</v>
      </c>
      <c r="G121" t="s">
        <v>870</v>
      </c>
      <c r="H121" t="s">
        <v>1027</v>
      </c>
      <c r="I121" t="s">
        <v>448</v>
      </c>
    </row>
    <row r="122" spans="1:10" x14ac:dyDescent="0.25">
      <c r="A122" t="s">
        <v>194</v>
      </c>
      <c r="B122" t="s">
        <v>27</v>
      </c>
      <c r="C122" t="s">
        <v>448</v>
      </c>
      <c r="D122" t="s">
        <v>871</v>
      </c>
      <c r="E122" t="s">
        <v>871</v>
      </c>
      <c r="F122" t="s">
        <v>872</v>
      </c>
      <c r="G122" t="s">
        <v>872</v>
      </c>
      <c r="H122" t="s">
        <v>1027</v>
      </c>
      <c r="I122" t="s">
        <v>448</v>
      </c>
    </row>
    <row r="123" spans="1:10" x14ac:dyDescent="0.25">
      <c r="A123" t="s">
        <v>194</v>
      </c>
      <c r="B123" t="s">
        <v>27</v>
      </c>
      <c r="C123" t="s">
        <v>448</v>
      </c>
      <c r="D123" t="s">
        <v>873</v>
      </c>
      <c r="E123" t="s">
        <v>873</v>
      </c>
      <c r="F123" t="s">
        <v>874</v>
      </c>
      <c r="G123" t="s">
        <v>874</v>
      </c>
      <c r="H123" t="s">
        <v>1027</v>
      </c>
      <c r="I123" t="s">
        <v>448</v>
      </c>
    </row>
    <row r="124" spans="1:10" x14ac:dyDescent="0.25">
      <c r="A124" t="s">
        <v>194</v>
      </c>
      <c r="B124" t="s">
        <v>27</v>
      </c>
      <c r="C124" t="s">
        <v>448</v>
      </c>
      <c r="D124" t="s">
        <v>875</v>
      </c>
      <c r="E124" t="s">
        <v>875</v>
      </c>
      <c r="F124" t="s">
        <v>876</v>
      </c>
      <c r="G124" t="s">
        <v>876</v>
      </c>
      <c r="H124" t="s">
        <v>1027</v>
      </c>
      <c r="I124" t="s">
        <v>448</v>
      </c>
    </row>
    <row r="125" spans="1:10" x14ac:dyDescent="0.25">
      <c r="A125" t="s">
        <v>194</v>
      </c>
      <c r="B125" t="s">
        <v>27</v>
      </c>
      <c r="C125" t="s">
        <v>448</v>
      </c>
      <c r="D125" t="s">
        <v>877</v>
      </c>
      <c r="E125" t="s">
        <v>877</v>
      </c>
      <c r="F125" t="s">
        <v>878</v>
      </c>
      <c r="G125" t="s">
        <v>878</v>
      </c>
      <c r="H125" t="s">
        <v>1027</v>
      </c>
      <c r="I125" t="s">
        <v>448</v>
      </c>
    </row>
    <row r="126" spans="1:10" x14ac:dyDescent="0.25">
      <c r="A126" t="s">
        <v>194</v>
      </c>
      <c r="B126" t="s">
        <v>27</v>
      </c>
      <c r="C126" t="s">
        <v>448</v>
      </c>
      <c r="D126" t="s">
        <v>879</v>
      </c>
      <c r="E126" t="s">
        <v>879</v>
      </c>
      <c r="F126" t="s">
        <v>880</v>
      </c>
      <c r="G126" t="s">
        <v>880</v>
      </c>
      <c r="H126" t="s">
        <v>1027</v>
      </c>
      <c r="I126" t="s">
        <v>448</v>
      </c>
    </row>
    <row r="127" spans="1:10" x14ac:dyDescent="0.25">
      <c r="A127" t="s">
        <v>194</v>
      </c>
      <c r="B127" t="s">
        <v>27</v>
      </c>
      <c r="C127" t="s">
        <v>448</v>
      </c>
      <c r="D127" t="s">
        <v>881</v>
      </c>
      <c r="E127" t="s">
        <v>881</v>
      </c>
      <c r="F127" t="s">
        <v>882</v>
      </c>
      <c r="G127" t="s">
        <v>882</v>
      </c>
      <c r="H127" t="s">
        <v>1027</v>
      </c>
      <c r="I127" t="s">
        <v>448</v>
      </c>
    </row>
    <row r="128" spans="1:10" x14ac:dyDescent="0.25">
      <c r="A128" t="s">
        <v>194</v>
      </c>
      <c r="B128" t="s">
        <v>27</v>
      </c>
      <c r="C128" t="s">
        <v>448</v>
      </c>
      <c r="D128" t="s">
        <v>883</v>
      </c>
      <c r="E128" t="s">
        <v>883</v>
      </c>
      <c r="F128" t="s">
        <v>884</v>
      </c>
      <c r="G128" t="s">
        <v>884</v>
      </c>
      <c r="H128" t="s">
        <v>1027</v>
      </c>
      <c r="I128" t="s">
        <v>448</v>
      </c>
    </row>
    <row r="129" spans="1:9" x14ac:dyDescent="0.25">
      <c r="A129" t="s">
        <v>194</v>
      </c>
      <c r="B129" t="s">
        <v>27</v>
      </c>
      <c r="C129" t="s">
        <v>448</v>
      </c>
      <c r="D129" t="s">
        <v>885</v>
      </c>
      <c r="E129" t="s">
        <v>885</v>
      </c>
      <c r="F129" t="s">
        <v>886</v>
      </c>
      <c r="G129" t="s">
        <v>886</v>
      </c>
      <c r="H129" t="s">
        <v>1027</v>
      </c>
      <c r="I129" t="s">
        <v>448</v>
      </c>
    </row>
    <row r="130" spans="1:9" x14ac:dyDescent="0.25">
      <c r="A130" t="s">
        <v>194</v>
      </c>
      <c r="B130" t="s">
        <v>27</v>
      </c>
      <c r="C130" t="s">
        <v>448</v>
      </c>
      <c r="D130" t="s">
        <v>887</v>
      </c>
      <c r="E130" t="s">
        <v>887</v>
      </c>
      <c r="F130" t="s">
        <v>888</v>
      </c>
      <c r="G130" t="s">
        <v>888</v>
      </c>
      <c r="H130" t="s">
        <v>1027</v>
      </c>
      <c r="I130" t="s">
        <v>448</v>
      </c>
    </row>
    <row r="131" spans="1:9" x14ac:dyDescent="0.25">
      <c r="A131" t="s">
        <v>194</v>
      </c>
      <c r="B131" t="s">
        <v>27</v>
      </c>
      <c r="C131" t="s">
        <v>448</v>
      </c>
      <c r="D131" t="s">
        <v>889</v>
      </c>
      <c r="E131" t="s">
        <v>889</v>
      </c>
      <c r="F131" t="s">
        <v>890</v>
      </c>
      <c r="G131" t="s">
        <v>890</v>
      </c>
      <c r="H131" t="s">
        <v>1027</v>
      </c>
      <c r="I131" t="s">
        <v>448</v>
      </c>
    </row>
    <row r="132" spans="1:9" x14ac:dyDescent="0.25">
      <c r="A132" t="s">
        <v>194</v>
      </c>
      <c r="B132" t="s">
        <v>27</v>
      </c>
      <c r="C132" t="s">
        <v>448</v>
      </c>
      <c r="D132" t="s">
        <v>891</v>
      </c>
      <c r="E132" t="s">
        <v>891</v>
      </c>
      <c r="F132" t="s">
        <v>892</v>
      </c>
      <c r="G132" t="s">
        <v>892</v>
      </c>
      <c r="H132" t="s">
        <v>1027</v>
      </c>
      <c r="I132" t="s">
        <v>448</v>
      </c>
    </row>
    <row r="133" spans="1:9" x14ac:dyDescent="0.25">
      <c r="A133" t="s">
        <v>194</v>
      </c>
      <c r="B133" t="s">
        <v>27</v>
      </c>
      <c r="C133" t="s">
        <v>448</v>
      </c>
      <c r="D133" t="s">
        <v>893</v>
      </c>
      <c r="E133" t="s">
        <v>893</v>
      </c>
      <c r="F133" t="s">
        <v>894</v>
      </c>
      <c r="G133" t="s">
        <v>894</v>
      </c>
      <c r="H133" t="s">
        <v>1027</v>
      </c>
      <c r="I133" t="s">
        <v>448</v>
      </c>
    </row>
    <row r="134" spans="1:9" x14ac:dyDescent="0.25">
      <c r="A134" t="s">
        <v>194</v>
      </c>
      <c r="B134" t="s">
        <v>27</v>
      </c>
      <c r="C134" t="s">
        <v>448</v>
      </c>
      <c r="D134" t="s">
        <v>895</v>
      </c>
      <c r="E134" t="s">
        <v>895</v>
      </c>
      <c r="F134" t="s">
        <v>896</v>
      </c>
      <c r="G134" t="s">
        <v>896</v>
      </c>
      <c r="H134" t="s">
        <v>1027</v>
      </c>
      <c r="I134" t="s">
        <v>448</v>
      </c>
    </row>
    <row r="135" spans="1:9" x14ac:dyDescent="0.25">
      <c r="A135" t="s">
        <v>457</v>
      </c>
      <c r="B135" t="s">
        <v>27</v>
      </c>
      <c r="C135" t="s">
        <v>448</v>
      </c>
      <c r="D135" t="s">
        <v>962</v>
      </c>
      <c r="G135" t="s">
        <v>53</v>
      </c>
      <c r="H135" t="s">
        <v>1118</v>
      </c>
    </row>
    <row r="136" spans="1:9" x14ac:dyDescent="0.25">
      <c r="A136" t="s">
        <v>457</v>
      </c>
      <c r="B136" t="s">
        <v>27</v>
      </c>
      <c r="C136" t="s">
        <v>448</v>
      </c>
      <c r="D136" t="s">
        <v>963</v>
      </c>
      <c r="G136" t="s">
        <v>53</v>
      </c>
      <c r="H136" t="s">
        <v>1118</v>
      </c>
    </row>
    <row r="137" spans="1:9" x14ac:dyDescent="0.25">
      <c r="A137" t="s">
        <v>457</v>
      </c>
      <c r="B137" t="s">
        <v>27</v>
      </c>
      <c r="C137" t="s">
        <v>448</v>
      </c>
      <c r="D137" t="s">
        <v>964</v>
      </c>
      <c r="G137" t="s">
        <v>53</v>
      </c>
      <c r="H137" t="s">
        <v>1118</v>
      </c>
    </row>
    <row r="138" spans="1:9" x14ac:dyDescent="0.25">
      <c r="A138" t="s">
        <v>457</v>
      </c>
      <c r="B138" t="s">
        <v>27</v>
      </c>
      <c r="C138" t="s">
        <v>448</v>
      </c>
      <c r="D138" t="s">
        <v>965</v>
      </c>
      <c r="G138" t="s">
        <v>53</v>
      </c>
      <c r="H138" t="s">
        <v>1118</v>
      </c>
    </row>
    <row r="139" spans="1:9" x14ac:dyDescent="0.25">
      <c r="A139" t="s">
        <v>458</v>
      </c>
      <c r="B139" t="s">
        <v>27</v>
      </c>
      <c r="C139" t="s">
        <v>448</v>
      </c>
      <c r="D139" t="s">
        <v>966</v>
      </c>
      <c r="G139" t="s">
        <v>53</v>
      </c>
      <c r="H139" t="s">
        <v>1118</v>
      </c>
    </row>
    <row r="140" spans="1:9" x14ac:dyDescent="0.25">
      <c r="A140" t="s">
        <v>458</v>
      </c>
      <c r="B140" t="s">
        <v>27</v>
      </c>
      <c r="C140" t="s">
        <v>448</v>
      </c>
      <c r="D140" t="s">
        <v>967</v>
      </c>
      <c r="G140" t="s">
        <v>53</v>
      </c>
      <c r="H140" t="s">
        <v>1118</v>
      </c>
    </row>
    <row r="141" spans="1:9" x14ac:dyDescent="0.25">
      <c r="A141" t="s">
        <v>459</v>
      </c>
      <c r="B141" t="s">
        <v>27</v>
      </c>
      <c r="C141" t="s">
        <v>448</v>
      </c>
      <c r="D141" t="s">
        <v>968</v>
      </c>
      <c r="E141" t="s">
        <v>968</v>
      </c>
      <c r="F141" t="s">
        <v>969</v>
      </c>
      <c r="G141" t="s">
        <v>969</v>
      </c>
      <c r="H141" t="s">
        <v>1027</v>
      </c>
      <c r="I141" t="s">
        <v>448</v>
      </c>
    </row>
    <row r="142" spans="1:9" x14ac:dyDescent="0.25">
      <c r="A142" t="s">
        <v>459</v>
      </c>
      <c r="B142" t="s">
        <v>27</v>
      </c>
      <c r="C142" t="s">
        <v>448</v>
      </c>
      <c r="D142" t="s">
        <v>970</v>
      </c>
      <c r="E142" t="s">
        <v>970</v>
      </c>
      <c r="F142" t="s">
        <v>971</v>
      </c>
      <c r="G142" t="s">
        <v>971</v>
      </c>
      <c r="H142" t="s">
        <v>1027</v>
      </c>
      <c r="I142" t="s">
        <v>448</v>
      </c>
    </row>
    <row r="143" spans="1:9" x14ac:dyDescent="0.25">
      <c r="A143" t="s">
        <v>459</v>
      </c>
      <c r="B143" t="s">
        <v>27</v>
      </c>
      <c r="C143" t="s">
        <v>448</v>
      </c>
      <c r="D143" t="s">
        <v>972</v>
      </c>
      <c r="E143" t="s">
        <v>972</v>
      </c>
      <c r="F143" t="s">
        <v>973</v>
      </c>
      <c r="G143" t="s">
        <v>973</v>
      </c>
      <c r="H143" t="s">
        <v>1027</v>
      </c>
      <c r="I143" t="s">
        <v>448</v>
      </c>
    </row>
    <row r="144" spans="1:9" x14ac:dyDescent="0.25">
      <c r="A144" t="s">
        <v>459</v>
      </c>
      <c r="B144" t="s">
        <v>27</v>
      </c>
      <c r="C144" t="s">
        <v>448</v>
      </c>
      <c r="D144" t="s">
        <v>974</v>
      </c>
      <c r="E144" t="s">
        <v>974</v>
      </c>
      <c r="F144" t="s">
        <v>975</v>
      </c>
      <c r="G144" t="s">
        <v>975</v>
      </c>
      <c r="H144" t="s">
        <v>1027</v>
      </c>
      <c r="I144" t="s">
        <v>448</v>
      </c>
    </row>
    <row r="145" spans="1:9" x14ac:dyDescent="0.25">
      <c r="A145" t="s">
        <v>459</v>
      </c>
      <c r="B145" t="s">
        <v>27</v>
      </c>
      <c r="C145" t="s">
        <v>448</v>
      </c>
      <c r="D145" t="s">
        <v>976</v>
      </c>
      <c r="E145" t="s">
        <v>976</v>
      </c>
      <c r="F145" t="s">
        <v>977</v>
      </c>
      <c r="G145" t="s">
        <v>977</v>
      </c>
      <c r="H145" t="s">
        <v>1027</v>
      </c>
      <c r="I145" t="s">
        <v>448</v>
      </c>
    </row>
    <row r="146" spans="1:9" x14ac:dyDescent="0.25">
      <c r="A146" t="s">
        <v>459</v>
      </c>
      <c r="B146" t="s">
        <v>27</v>
      </c>
      <c r="C146" t="s">
        <v>448</v>
      </c>
      <c r="D146" t="s">
        <v>978</v>
      </c>
      <c r="E146" t="s">
        <v>978</v>
      </c>
      <c r="F146" t="s">
        <v>979</v>
      </c>
      <c r="G146" t="s">
        <v>979</v>
      </c>
      <c r="H146" t="s">
        <v>1027</v>
      </c>
      <c r="I146" t="s">
        <v>448</v>
      </c>
    </row>
    <row r="147" spans="1:9" x14ac:dyDescent="0.25">
      <c r="A147" t="s">
        <v>459</v>
      </c>
      <c r="B147" t="s">
        <v>27</v>
      </c>
      <c r="C147" t="s">
        <v>448</v>
      </c>
      <c r="D147" t="s">
        <v>980</v>
      </c>
      <c r="E147" t="s">
        <v>980</v>
      </c>
      <c r="F147" t="s">
        <v>981</v>
      </c>
      <c r="G147" t="s">
        <v>981</v>
      </c>
      <c r="H147" t="s">
        <v>1027</v>
      </c>
      <c r="I147" t="s">
        <v>448</v>
      </c>
    </row>
    <row r="148" spans="1:9" x14ac:dyDescent="0.25">
      <c r="A148" t="s">
        <v>459</v>
      </c>
      <c r="B148" t="s">
        <v>27</v>
      </c>
      <c r="C148" t="s">
        <v>448</v>
      </c>
      <c r="D148" t="s">
        <v>982</v>
      </c>
      <c r="E148" t="s">
        <v>982</v>
      </c>
      <c r="F148" t="s">
        <v>983</v>
      </c>
      <c r="G148" t="s">
        <v>983</v>
      </c>
      <c r="H148" t="s">
        <v>1027</v>
      </c>
      <c r="I148" t="s">
        <v>448</v>
      </c>
    </row>
    <row r="149" spans="1:9" x14ac:dyDescent="0.25">
      <c r="A149" t="s">
        <v>210</v>
      </c>
      <c r="B149" t="s">
        <v>27</v>
      </c>
      <c r="C149" t="s">
        <v>448</v>
      </c>
      <c r="D149" t="s">
        <v>897</v>
      </c>
      <c r="E149" t="s">
        <v>897</v>
      </c>
      <c r="F149" t="s">
        <v>898</v>
      </c>
      <c r="G149" s="4">
        <v>0.34300000000000003</v>
      </c>
      <c r="H149" t="s">
        <v>1027</v>
      </c>
      <c r="I149" t="s">
        <v>448</v>
      </c>
    </row>
    <row r="150" spans="1:9" x14ac:dyDescent="0.25">
      <c r="A150" t="s">
        <v>210</v>
      </c>
      <c r="B150" t="s">
        <v>27</v>
      </c>
      <c r="C150" t="s">
        <v>448</v>
      </c>
      <c r="D150" t="s">
        <v>899</v>
      </c>
      <c r="E150" t="s">
        <v>899</v>
      </c>
      <c r="F150" t="s">
        <v>900</v>
      </c>
      <c r="G150" s="4">
        <v>0.315</v>
      </c>
      <c r="H150" t="s">
        <v>1027</v>
      </c>
      <c r="I150" t="s">
        <v>448</v>
      </c>
    </row>
    <row r="151" spans="1:9" x14ac:dyDescent="0.25">
      <c r="A151" t="s">
        <v>460</v>
      </c>
      <c r="B151" t="s">
        <v>27</v>
      </c>
      <c r="C151" t="s">
        <v>448</v>
      </c>
      <c r="D151" t="s">
        <v>985</v>
      </c>
      <c r="E151" t="s">
        <v>985</v>
      </c>
      <c r="F151" t="s">
        <v>986</v>
      </c>
      <c r="G151" t="s">
        <v>986</v>
      </c>
      <c r="H151" t="s">
        <v>1027</v>
      </c>
      <c r="I151" t="s">
        <v>448</v>
      </c>
    </row>
    <row r="152" spans="1:9" x14ac:dyDescent="0.25">
      <c r="A152" t="s">
        <v>460</v>
      </c>
      <c r="B152" t="s">
        <v>27</v>
      </c>
      <c r="C152" t="s">
        <v>448</v>
      </c>
      <c r="D152" t="s">
        <v>987</v>
      </c>
      <c r="E152" t="s">
        <v>987</v>
      </c>
      <c r="F152" t="s">
        <v>988</v>
      </c>
      <c r="G152" t="s">
        <v>988</v>
      </c>
      <c r="H152" t="s">
        <v>1027</v>
      </c>
      <c r="I152" t="s">
        <v>448</v>
      </c>
    </row>
    <row r="153" spans="1:9" x14ac:dyDescent="0.25">
      <c r="A153" t="s">
        <v>460</v>
      </c>
      <c r="B153" t="s">
        <v>27</v>
      </c>
      <c r="C153" t="s">
        <v>448</v>
      </c>
      <c r="D153" t="s">
        <v>989</v>
      </c>
      <c r="E153" t="s">
        <v>989</v>
      </c>
      <c r="F153" t="s">
        <v>990</v>
      </c>
      <c r="G153" t="s">
        <v>990</v>
      </c>
      <c r="H153" t="s">
        <v>1027</v>
      </c>
      <c r="I153" t="s">
        <v>448</v>
      </c>
    </row>
    <row r="154" spans="1:9" x14ac:dyDescent="0.25">
      <c r="A154" t="s">
        <v>460</v>
      </c>
      <c r="B154" t="s">
        <v>27</v>
      </c>
      <c r="C154" t="s">
        <v>448</v>
      </c>
      <c r="D154" t="s">
        <v>991</v>
      </c>
      <c r="E154" t="s">
        <v>991</v>
      </c>
      <c r="F154" t="s">
        <v>992</v>
      </c>
      <c r="G154" t="s">
        <v>992</v>
      </c>
      <c r="H154" t="s">
        <v>1027</v>
      </c>
      <c r="I154" t="s">
        <v>448</v>
      </c>
    </row>
    <row r="155" spans="1:9" x14ac:dyDescent="0.25">
      <c r="A155" t="s">
        <v>460</v>
      </c>
      <c r="B155" t="s">
        <v>27</v>
      </c>
      <c r="C155" t="s">
        <v>448</v>
      </c>
      <c r="D155" t="s">
        <v>993</v>
      </c>
      <c r="E155" t="s">
        <v>993</v>
      </c>
      <c r="F155" t="s">
        <v>994</v>
      </c>
      <c r="G155" t="s">
        <v>994</v>
      </c>
      <c r="H155" t="s">
        <v>1027</v>
      </c>
      <c r="I155" t="s">
        <v>448</v>
      </c>
    </row>
    <row r="156" spans="1:9" x14ac:dyDescent="0.25">
      <c r="A156" t="s">
        <v>460</v>
      </c>
      <c r="B156" t="s">
        <v>27</v>
      </c>
      <c r="C156" t="s">
        <v>448</v>
      </c>
      <c r="D156" t="s">
        <v>995</v>
      </c>
      <c r="E156" t="s">
        <v>995</v>
      </c>
      <c r="F156" t="s">
        <v>996</v>
      </c>
      <c r="G156" t="s">
        <v>996</v>
      </c>
      <c r="H156" t="s">
        <v>1027</v>
      </c>
      <c r="I156" t="s">
        <v>448</v>
      </c>
    </row>
    <row r="157" spans="1:9" x14ac:dyDescent="0.25">
      <c r="A157" t="s">
        <v>460</v>
      </c>
      <c r="B157" t="s">
        <v>27</v>
      </c>
      <c r="C157" t="s">
        <v>448</v>
      </c>
      <c r="D157" t="s">
        <v>997</v>
      </c>
      <c r="E157" t="s">
        <v>997</v>
      </c>
      <c r="F157" t="s">
        <v>998</v>
      </c>
      <c r="G157" t="s">
        <v>998</v>
      </c>
      <c r="H157" t="s">
        <v>1027</v>
      </c>
      <c r="I157" t="s">
        <v>448</v>
      </c>
    </row>
    <row r="158" spans="1:9" x14ac:dyDescent="0.25">
      <c r="A158" t="s">
        <v>460</v>
      </c>
      <c r="B158" t="s">
        <v>27</v>
      </c>
      <c r="C158" t="s">
        <v>448</v>
      </c>
      <c r="D158" t="s">
        <v>999</v>
      </c>
      <c r="E158" t="s">
        <v>999</v>
      </c>
      <c r="F158" t="s">
        <v>1000</v>
      </c>
      <c r="G158" t="s">
        <v>1000</v>
      </c>
      <c r="H158" t="s">
        <v>1027</v>
      </c>
      <c r="I158" t="s">
        <v>448</v>
      </c>
    </row>
    <row r="159" spans="1:9" x14ac:dyDescent="0.25">
      <c r="A159" t="s">
        <v>460</v>
      </c>
      <c r="B159" t="s">
        <v>27</v>
      </c>
      <c r="C159" t="s">
        <v>448</v>
      </c>
      <c r="D159" t="s">
        <v>1001</v>
      </c>
      <c r="E159" t="s">
        <v>1001</v>
      </c>
      <c r="F159" t="s">
        <v>1002</v>
      </c>
      <c r="G159" t="s">
        <v>1002</v>
      </c>
      <c r="H159" t="s">
        <v>1027</v>
      </c>
      <c r="I159" t="s">
        <v>448</v>
      </c>
    </row>
    <row r="160" spans="1:9" x14ac:dyDescent="0.25">
      <c r="A160" t="s">
        <v>460</v>
      </c>
      <c r="B160" t="s">
        <v>27</v>
      </c>
      <c r="C160" t="s">
        <v>448</v>
      </c>
      <c r="D160" t="s">
        <v>1003</v>
      </c>
      <c r="E160" t="s">
        <v>1003</v>
      </c>
      <c r="F160" t="s">
        <v>1004</v>
      </c>
      <c r="G160" t="s">
        <v>1004</v>
      </c>
      <c r="H160" t="s">
        <v>1027</v>
      </c>
      <c r="I160" t="s">
        <v>448</v>
      </c>
    </row>
    <row r="161" spans="1:10" x14ac:dyDescent="0.25">
      <c r="A161" t="s">
        <v>460</v>
      </c>
      <c r="B161" t="s">
        <v>27</v>
      </c>
      <c r="C161" t="s">
        <v>448</v>
      </c>
      <c r="D161" t="s">
        <v>1005</v>
      </c>
      <c r="E161" t="s">
        <v>1005</v>
      </c>
      <c r="F161" t="s">
        <v>1006</v>
      </c>
      <c r="G161" t="s">
        <v>1006</v>
      </c>
      <c r="H161" t="s">
        <v>1027</v>
      </c>
      <c r="I161" t="s">
        <v>448</v>
      </c>
    </row>
    <row r="162" spans="1:10" x14ac:dyDescent="0.25">
      <c r="A162" t="s">
        <v>460</v>
      </c>
      <c r="B162" t="s">
        <v>27</v>
      </c>
      <c r="C162" t="s">
        <v>448</v>
      </c>
      <c r="D162" t="s">
        <v>1007</v>
      </c>
      <c r="E162" t="s">
        <v>1007</v>
      </c>
      <c r="F162" t="s">
        <v>1008</v>
      </c>
      <c r="G162" t="s">
        <v>1008</v>
      </c>
      <c r="H162" t="s">
        <v>1027</v>
      </c>
      <c r="I162" t="s">
        <v>448</v>
      </c>
    </row>
    <row r="163" spans="1:10" x14ac:dyDescent="0.25">
      <c r="A163" t="s">
        <v>460</v>
      </c>
      <c r="B163" t="s">
        <v>27</v>
      </c>
      <c r="C163" t="s">
        <v>448</v>
      </c>
      <c r="D163" t="s">
        <v>1009</v>
      </c>
      <c r="E163" t="s">
        <v>1009</v>
      </c>
      <c r="F163" t="s">
        <v>1010</v>
      </c>
      <c r="G163" t="s">
        <v>1010</v>
      </c>
      <c r="H163" t="s">
        <v>1027</v>
      </c>
      <c r="I163" t="s">
        <v>448</v>
      </c>
    </row>
    <row r="164" spans="1:10" x14ac:dyDescent="0.25">
      <c r="A164" t="s">
        <v>460</v>
      </c>
      <c r="B164" t="s">
        <v>27</v>
      </c>
      <c r="C164" t="s">
        <v>448</v>
      </c>
      <c r="D164" t="s">
        <v>1011</v>
      </c>
      <c r="E164" t="s">
        <v>1011</v>
      </c>
      <c r="F164" t="s">
        <v>1012</v>
      </c>
      <c r="G164" t="s">
        <v>1012</v>
      </c>
      <c r="H164" t="s">
        <v>1027</v>
      </c>
      <c r="I164" t="s">
        <v>448</v>
      </c>
    </row>
    <row r="165" spans="1:10" x14ac:dyDescent="0.25">
      <c r="A165" t="s">
        <v>460</v>
      </c>
      <c r="B165" t="s">
        <v>27</v>
      </c>
      <c r="C165" t="s">
        <v>448</v>
      </c>
      <c r="D165" t="s">
        <v>1013</v>
      </c>
      <c r="E165" t="s">
        <v>1013</v>
      </c>
      <c r="F165" t="s">
        <v>1014</v>
      </c>
      <c r="G165" t="s">
        <v>1014</v>
      </c>
      <c r="H165" t="s">
        <v>1027</v>
      </c>
      <c r="I165" t="s">
        <v>448</v>
      </c>
    </row>
    <row r="166" spans="1:10" x14ac:dyDescent="0.25">
      <c r="A166" t="s">
        <v>460</v>
      </c>
      <c r="B166" t="s">
        <v>27</v>
      </c>
      <c r="C166" t="s">
        <v>448</v>
      </c>
      <c r="D166" t="s">
        <v>1015</v>
      </c>
      <c r="E166" t="s">
        <v>1015</v>
      </c>
      <c r="F166" t="s">
        <v>1016</v>
      </c>
      <c r="G166" t="s">
        <v>1016</v>
      </c>
      <c r="H166" t="s">
        <v>1027</v>
      </c>
      <c r="I166" t="s">
        <v>448</v>
      </c>
    </row>
    <row r="167" spans="1:10" x14ac:dyDescent="0.25">
      <c r="A167" t="s">
        <v>460</v>
      </c>
      <c r="B167" t="s">
        <v>27</v>
      </c>
      <c r="C167" t="s">
        <v>448</v>
      </c>
      <c r="D167" t="s">
        <v>1017</v>
      </c>
      <c r="E167" t="s">
        <v>1017</v>
      </c>
      <c r="F167" t="s">
        <v>1018</v>
      </c>
      <c r="G167" t="s">
        <v>1018</v>
      </c>
      <c r="H167" t="s">
        <v>1027</v>
      </c>
      <c r="I167" t="s">
        <v>448</v>
      </c>
    </row>
    <row r="168" spans="1:10" x14ac:dyDescent="0.25">
      <c r="A168" t="s">
        <v>235</v>
      </c>
      <c r="B168" t="s">
        <v>27</v>
      </c>
      <c r="C168" t="s">
        <v>448</v>
      </c>
      <c r="D168" t="s">
        <v>897</v>
      </c>
      <c r="E168" t="s">
        <v>897</v>
      </c>
      <c r="F168" t="s">
        <v>898</v>
      </c>
      <c r="G168" s="4">
        <v>0.34300000000000003</v>
      </c>
      <c r="H168" t="s">
        <v>1027</v>
      </c>
      <c r="I168" t="s">
        <v>448</v>
      </c>
    </row>
    <row r="169" spans="1:10" x14ac:dyDescent="0.25">
      <c r="A169" t="s">
        <v>235</v>
      </c>
      <c r="B169" t="s">
        <v>27</v>
      </c>
      <c r="C169" t="s">
        <v>448</v>
      </c>
      <c r="D169" t="s">
        <v>899</v>
      </c>
      <c r="E169" t="s">
        <v>899</v>
      </c>
      <c r="F169" t="s">
        <v>900</v>
      </c>
      <c r="G169" s="4">
        <v>0.315</v>
      </c>
      <c r="H169" t="s">
        <v>1027</v>
      </c>
      <c r="I169" t="s">
        <v>448</v>
      </c>
    </row>
    <row r="170" spans="1:10" x14ac:dyDescent="0.25">
      <c r="A170" t="s">
        <v>238</v>
      </c>
      <c r="B170" t="s">
        <v>239</v>
      </c>
      <c r="C170" t="s">
        <v>450</v>
      </c>
      <c r="E170" t="s">
        <v>795</v>
      </c>
      <c r="F170" t="s">
        <v>796</v>
      </c>
      <c r="H170" t="s">
        <v>1030</v>
      </c>
      <c r="I170" t="s">
        <v>735</v>
      </c>
    </row>
    <row r="171" spans="1:10" x14ac:dyDescent="0.25">
      <c r="A171" t="s">
        <v>245</v>
      </c>
      <c r="B171" t="s">
        <v>239</v>
      </c>
      <c r="C171" t="s">
        <v>450</v>
      </c>
      <c r="D171" t="s">
        <v>1119</v>
      </c>
      <c r="E171" t="s">
        <v>835</v>
      </c>
      <c r="F171" t="s">
        <v>43</v>
      </c>
      <c r="G171" t="s">
        <v>92</v>
      </c>
      <c r="H171" t="s">
        <v>1030</v>
      </c>
      <c r="I171" t="s">
        <v>735</v>
      </c>
      <c r="J171" t="s">
        <v>836</v>
      </c>
    </row>
    <row r="172" spans="1:10" x14ac:dyDescent="0.25">
      <c r="A172" t="s">
        <v>250</v>
      </c>
      <c r="B172" t="s">
        <v>239</v>
      </c>
      <c r="C172" t="s">
        <v>450</v>
      </c>
      <c r="E172" t="s">
        <v>795</v>
      </c>
      <c r="F172" t="s">
        <v>796</v>
      </c>
      <c r="H172" t="s">
        <v>1030</v>
      </c>
      <c r="I172" t="s">
        <v>735</v>
      </c>
    </row>
    <row r="173" spans="1:10" x14ac:dyDescent="0.25">
      <c r="A173" t="s">
        <v>253</v>
      </c>
      <c r="B173" t="s">
        <v>239</v>
      </c>
      <c r="C173" t="s">
        <v>450</v>
      </c>
    </row>
    <row r="174" spans="1:10" x14ac:dyDescent="0.25">
      <c r="A174" t="s">
        <v>257</v>
      </c>
      <c r="B174" t="s">
        <v>239</v>
      </c>
      <c r="C174" t="s">
        <v>450</v>
      </c>
      <c r="E174" t="s">
        <v>795</v>
      </c>
      <c r="F174" t="s">
        <v>796</v>
      </c>
      <c r="H174" t="s">
        <v>1030</v>
      </c>
      <c r="I174" t="s">
        <v>735</v>
      </c>
    </row>
    <row r="175" spans="1:10" x14ac:dyDescent="0.25">
      <c r="A175" t="s">
        <v>260</v>
      </c>
      <c r="B175" t="s">
        <v>239</v>
      </c>
      <c r="C175" t="s">
        <v>450</v>
      </c>
    </row>
    <row r="176" spans="1:10" x14ac:dyDescent="0.25">
      <c r="A176" t="s">
        <v>266</v>
      </c>
      <c r="B176" t="s">
        <v>239</v>
      </c>
      <c r="C176" t="s">
        <v>450</v>
      </c>
    </row>
    <row r="177" spans="1:9" x14ac:dyDescent="0.25">
      <c r="A177" t="s">
        <v>271</v>
      </c>
      <c r="B177" t="s">
        <v>239</v>
      </c>
      <c r="C177" t="s">
        <v>450</v>
      </c>
    </row>
    <row r="178" spans="1:9" x14ac:dyDescent="0.25">
      <c r="A178" t="s">
        <v>275</v>
      </c>
      <c r="B178" t="s">
        <v>239</v>
      </c>
      <c r="C178" t="s">
        <v>450</v>
      </c>
    </row>
    <row r="179" spans="1:9" x14ac:dyDescent="0.25">
      <c r="A179" t="s">
        <v>280</v>
      </c>
      <c r="B179" t="s">
        <v>239</v>
      </c>
      <c r="C179" t="s">
        <v>450</v>
      </c>
      <c r="E179" t="s">
        <v>837</v>
      </c>
      <c r="F179" t="s">
        <v>838</v>
      </c>
      <c r="G179" t="s">
        <v>838</v>
      </c>
      <c r="H179" t="s">
        <v>1030</v>
      </c>
      <c r="I179" t="s">
        <v>450</v>
      </c>
    </row>
    <row r="180" spans="1:9" x14ac:dyDescent="0.25">
      <c r="A180" t="s">
        <v>283</v>
      </c>
      <c r="B180" t="s">
        <v>239</v>
      </c>
      <c r="C180" t="s">
        <v>450</v>
      </c>
      <c r="E180" t="s">
        <v>795</v>
      </c>
      <c r="F180" t="s">
        <v>796</v>
      </c>
      <c r="H180" t="s">
        <v>1030</v>
      </c>
      <c r="I180" t="s">
        <v>735</v>
      </c>
    </row>
    <row r="181" spans="1:9" x14ac:dyDescent="0.25">
      <c r="A181" t="s">
        <v>288</v>
      </c>
      <c r="B181" t="s">
        <v>239</v>
      </c>
      <c r="C181" t="s">
        <v>450</v>
      </c>
      <c r="E181" t="s">
        <v>795</v>
      </c>
      <c r="F181" t="s">
        <v>796</v>
      </c>
      <c r="H181" t="s">
        <v>1030</v>
      </c>
      <c r="I181" t="s">
        <v>735</v>
      </c>
    </row>
    <row r="182" spans="1:9" x14ac:dyDescent="0.25">
      <c r="A182" t="s">
        <v>292</v>
      </c>
      <c r="B182" t="s">
        <v>239</v>
      </c>
      <c r="C182" t="s">
        <v>450</v>
      </c>
      <c r="E182" t="s">
        <v>795</v>
      </c>
      <c r="F182" t="s">
        <v>796</v>
      </c>
      <c r="H182" t="s">
        <v>1030</v>
      </c>
      <c r="I182" t="s">
        <v>735</v>
      </c>
    </row>
    <row r="183" spans="1:9" x14ac:dyDescent="0.25">
      <c r="A183" t="s">
        <v>295</v>
      </c>
      <c r="B183" t="s">
        <v>239</v>
      </c>
      <c r="C183" t="s">
        <v>450</v>
      </c>
    </row>
    <row r="184" spans="1:9" x14ac:dyDescent="0.25">
      <c r="A184" t="s">
        <v>301</v>
      </c>
      <c r="B184" t="s">
        <v>239</v>
      </c>
      <c r="C184" t="s">
        <v>450</v>
      </c>
      <c r="E184" t="s">
        <v>795</v>
      </c>
      <c r="F184" t="s">
        <v>796</v>
      </c>
      <c r="H184" t="s">
        <v>1030</v>
      </c>
      <c r="I184" t="s">
        <v>735</v>
      </c>
    </row>
    <row r="185" spans="1:9" x14ac:dyDescent="0.25">
      <c r="A185" t="s">
        <v>306</v>
      </c>
      <c r="B185" t="s">
        <v>239</v>
      </c>
      <c r="C185" t="s">
        <v>450</v>
      </c>
      <c r="D185" t="s">
        <v>1120</v>
      </c>
      <c r="E185" t="s">
        <v>847</v>
      </c>
      <c r="F185" t="s">
        <v>848</v>
      </c>
      <c r="G185" t="s">
        <v>848</v>
      </c>
      <c r="H185" t="s">
        <v>1030</v>
      </c>
      <c r="I185" t="s">
        <v>450</v>
      </c>
    </row>
    <row r="186" spans="1:9" x14ac:dyDescent="0.25">
      <c r="A186" t="s">
        <v>306</v>
      </c>
      <c r="B186" t="s">
        <v>239</v>
      </c>
      <c r="C186" t="s">
        <v>450</v>
      </c>
      <c r="D186" t="s">
        <v>1121</v>
      </c>
      <c r="E186" t="s">
        <v>847</v>
      </c>
      <c r="F186" t="s">
        <v>850</v>
      </c>
      <c r="G186" t="s">
        <v>850</v>
      </c>
      <c r="H186" t="s">
        <v>1030</v>
      </c>
      <c r="I186" t="s">
        <v>450</v>
      </c>
    </row>
    <row r="187" spans="1:9" x14ac:dyDescent="0.25">
      <c r="A187" t="s">
        <v>309</v>
      </c>
      <c r="B187" t="s">
        <v>239</v>
      </c>
      <c r="C187" t="s">
        <v>450</v>
      </c>
    </row>
    <row r="188" spans="1:9" x14ac:dyDescent="0.25">
      <c r="A188" t="s">
        <v>312</v>
      </c>
      <c r="B188" t="s">
        <v>239</v>
      </c>
      <c r="C188" t="s">
        <v>450</v>
      </c>
      <c r="E188" t="s">
        <v>795</v>
      </c>
      <c r="F188" t="s">
        <v>796</v>
      </c>
      <c r="H188" t="s">
        <v>1030</v>
      </c>
      <c r="I188" t="s">
        <v>735</v>
      </c>
    </row>
    <row r="189" spans="1:9" x14ac:dyDescent="0.25">
      <c r="A189" t="s">
        <v>315</v>
      </c>
      <c r="B189" t="s">
        <v>239</v>
      </c>
      <c r="C189" t="s">
        <v>450</v>
      </c>
      <c r="E189" t="s">
        <v>795</v>
      </c>
      <c r="F189" t="s">
        <v>796</v>
      </c>
      <c r="H189" t="s">
        <v>1030</v>
      </c>
      <c r="I189" t="s">
        <v>735</v>
      </c>
    </row>
    <row r="190" spans="1:9" x14ac:dyDescent="0.25">
      <c r="A190" t="s">
        <v>318</v>
      </c>
      <c r="B190" t="s">
        <v>239</v>
      </c>
      <c r="C190" t="s">
        <v>450</v>
      </c>
    </row>
    <row r="191" spans="1:9" x14ac:dyDescent="0.25">
      <c r="A191" t="s">
        <v>321</v>
      </c>
      <c r="B191" t="s">
        <v>239</v>
      </c>
      <c r="C191" t="s">
        <v>450</v>
      </c>
      <c r="E191" t="s">
        <v>795</v>
      </c>
      <c r="F191" t="s">
        <v>796</v>
      </c>
      <c r="H191" t="s">
        <v>1030</v>
      </c>
      <c r="I191" t="s">
        <v>735</v>
      </c>
    </row>
    <row r="192" spans="1:9" x14ac:dyDescent="0.25">
      <c r="A192" t="s">
        <v>324</v>
      </c>
      <c r="B192" t="s">
        <v>239</v>
      </c>
      <c r="C192" t="s">
        <v>450</v>
      </c>
    </row>
    <row r="193" spans="1:3" x14ac:dyDescent="0.25">
      <c r="A193" t="s">
        <v>328</v>
      </c>
      <c r="B193" t="s">
        <v>239</v>
      </c>
      <c r="C193" t="s">
        <v>450</v>
      </c>
    </row>
    <row r="194" spans="1:3" x14ac:dyDescent="0.25">
      <c r="A194" t="s">
        <v>334</v>
      </c>
      <c r="B194" t="s">
        <v>239</v>
      </c>
      <c r="C194" t="s">
        <v>450</v>
      </c>
    </row>
  </sheetData>
  <pageMargins left="0.7" right="0.7" top="0.75" bottom="0.75" header="0.3" footer="0.3"/>
  <ignoredErrors>
    <ignoredError sqref="A1:K27 A31:F31 A28:E28 H28:K28 A34:F34 A32:E32 H32:K32 A33:E33 H33:K33 A49:K67 A35:E35 H35:K35 A85:K92 A83:E83 H83:K83 A84:E84 H84:K84 A94:K113 A93:E93 H93:K93 A29:F29 H29:K29 A30:F30 H30:K30 H31:K31 H34:K34 A36:F36 H36:K36 A37:F37 H37:K37 A38:F38 H38:K38 A39:F39 H39:K39 A40:F40 H40:K40 A41:F41 H41:K41 A42:F42 H42:K42 A43:F43 H43:K43 A44:F44 H44:K44 A45:F45 H45:K45 A46:F46 H46:K46 A47:F47 H47:K47 A48:F48 H48:K48 A72:K82 A68:F68 H68:K68 A69:F69 H69:K69 A70:F70 H70:K70 A71:F71 H71:K71 A116:K148 A114:F114 H114:K114 A115:F115 H115:K115 A151:K167 A149:F149 H149:K149 A150:F150 H150:K150 A170:K194 A168:F168 H168:K168 A169:F169 H169:K16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8989-9995-411B-B9BF-C2A434AE2553}">
  <dimension ref="A1:H334"/>
  <sheetViews>
    <sheetView workbookViewId="0">
      <selection activeCell="J309" sqref="J309"/>
    </sheetView>
  </sheetViews>
  <sheetFormatPr defaultRowHeight="15.75" x14ac:dyDescent="0.25"/>
  <cols>
    <col min="1" max="1" width="34" bestFit="1" customWidth="1"/>
    <col min="3" max="3" width="38.375" bestFit="1" customWidth="1"/>
    <col min="4" max="4" width="8.875"/>
    <col min="5" max="5" width="9" style="1"/>
  </cols>
  <sheetData>
    <row r="1" spans="1:8" x14ac:dyDescent="0.25">
      <c r="A1" t="s">
        <v>446</v>
      </c>
      <c r="B1" t="s">
        <v>3</v>
      </c>
      <c r="C1" t="s">
        <v>1020</v>
      </c>
      <c r="D1" t="s">
        <v>447</v>
      </c>
      <c r="E1" s="1" t="s">
        <v>461</v>
      </c>
      <c r="F1" t="s">
        <v>1802</v>
      </c>
      <c r="G1" t="s">
        <v>464</v>
      </c>
      <c r="H1" t="s">
        <v>1803</v>
      </c>
    </row>
    <row r="2" spans="1:8" x14ac:dyDescent="0.25">
      <c r="A2" t="s">
        <v>37</v>
      </c>
      <c r="B2" t="s">
        <v>27</v>
      </c>
      <c r="C2" t="s">
        <v>864</v>
      </c>
      <c r="D2" t="s">
        <v>448</v>
      </c>
      <c r="E2" s="2">
        <v>0.53</v>
      </c>
      <c r="F2" t="s">
        <v>1807</v>
      </c>
      <c r="G2">
        <v>322299</v>
      </c>
      <c r="H2" s="6" t="e">
        <f>VLOOKUP(G2,useeio_results!#REF!,2,FALSE)*E2</f>
        <v>#REF!</v>
      </c>
    </row>
    <row r="3" spans="1:8" x14ac:dyDescent="0.25">
      <c r="A3" t="s">
        <v>37</v>
      </c>
      <c r="B3" t="s">
        <v>27</v>
      </c>
      <c r="C3" t="s">
        <v>867</v>
      </c>
      <c r="D3" t="s">
        <v>448</v>
      </c>
      <c r="E3" s="2">
        <v>0.74</v>
      </c>
      <c r="F3" t="s">
        <v>1807</v>
      </c>
      <c r="G3">
        <v>322299</v>
      </c>
      <c r="H3" s="6" t="e">
        <f>VLOOKUP(G3,useeio_results!#REF!,2,FALSE)*E3</f>
        <v>#REF!</v>
      </c>
    </row>
    <row r="4" spans="1:8" x14ac:dyDescent="0.25">
      <c r="A4" t="s">
        <v>37</v>
      </c>
      <c r="B4" t="s">
        <v>27</v>
      </c>
      <c r="C4" t="s">
        <v>869</v>
      </c>
      <c r="D4" t="s">
        <v>448</v>
      </c>
      <c r="E4" s="2" t="s">
        <v>1127</v>
      </c>
      <c r="F4" t="s">
        <v>1807</v>
      </c>
      <c r="G4">
        <v>322299</v>
      </c>
      <c r="H4" s="6" t="e">
        <f>VLOOKUP(G4,useeio_results!#REF!,2,FALSE)*E4</f>
        <v>#REF!</v>
      </c>
    </row>
    <row r="5" spans="1:8" x14ac:dyDescent="0.25">
      <c r="A5" t="s">
        <v>37</v>
      </c>
      <c r="B5" t="s">
        <v>27</v>
      </c>
      <c r="C5" t="s">
        <v>871</v>
      </c>
      <c r="D5" t="s">
        <v>448</v>
      </c>
      <c r="E5" s="3" t="s">
        <v>1129</v>
      </c>
      <c r="F5" t="s">
        <v>1807</v>
      </c>
      <c r="G5">
        <v>322299</v>
      </c>
      <c r="H5" s="6" t="e">
        <f>VLOOKUP(G5,useeio_results!#REF!,2,FALSE)*E5</f>
        <v>#REF!</v>
      </c>
    </row>
    <row r="6" spans="1:8" x14ac:dyDescent="0.25">
      <c r="A6" t="s">
        <v>37</v>
      </c>
      <c r="B6" t="s">
        <v>27</v>
      </c>
      <c r="C6" t="s">
        <v>864</v>
      </c>
      <c r="D6" t="s">
        <v>448</v>
      </c>
      <c r="E6" s="3">
        <v>0.85</v>
      </c>
      <c r="F6" t="s">
        <v>1807</v>
      </c>
      <c r="G6">
        <v>322299</v>
      </c>
      <c r="H6" s="6" t="e">
        <f>VLOOKUP(G6,useeio_results!#REF!,2,FALSE)*E6</f>
        <v>#REF!</v>
      </c>
    </row>
    <row r="7" spans="1:8" x14ac:dyDescent="0.25">
      <c r="A7" t="s">
        <v>37</v>
      </c>
      <c r="B7" t="s">
        <v>27</v>
      </c>
      <c r="C7" t="s">
        <v>867</v>
      </c>
      <c r="D7" t="s">
        <v>448</v>
      </c>
      <c r="E7" s="3" t="s">
        <v>1133</v>
      </c>
      <c r="F7" t="s">
        <v>1807</v>
      </c>
      <c r="G7">
        <v>322299</v>
      </c>
      <c r="H7" s="6" t="e">
        <f>VLOOKUP(G7,useeio_results!#REF!,2,FALSE)*E7</f>
        <v>#REF!</v>
      </c>
    </row>
    <row r="8" spans="1:8" x14ac:dyDescent="0.25">
      <c r="A8" t="s">
        <v>37</v>
      </c>
      <c r="B8" t="s">
        <v>27</v>
      </c>
      <c r="C8" t="s">
        <v>869</v>
      </c>
      <c r="D8" t="s">
        <v>448</v>
      </c>
      <c r="E8" s="3" t="s">
        <v>1135</v>
      </c>
      <c r="F8" t="s">
        <v>1807</v>
      </c>
      <c r="G8">
        <v>322299</v>
      </c>
      <c r="H8" s="6" t="e">
        <f>VLOOKUP(G8,useeio_results!#REF!,2,FALSE)*E8</f>
        <v>#REF!</v>
      </c>
    </row>
    <row r="9" spans="1:8" x14ac:dyDescent="0.25">
      <c r="A9" t="s">
        <v>37</v>
      </c>
      <c r="B9" t="s">
        <v>27</v>
      </c>
      <c r="C9" t="s">
        <v>871</v>
      </c>
      <c r="D9" t="s">
        <v>448</v>
      </c>
      <c r="E9" s="3" t="s">
        <v>1137</v>
      </c>
      <c r="F9" t="s">
        <v>1807</v>
      </c>
      <c r="G9">
        <v>322299</v>
      </c>
      <c r="H9" s="6" t="e">
        <f>VLOOKUP(G9,useeio_results!#REF!,2,FALSE)*E9</f>
        <v>#REF!</v>
      </c>
    </row>
    <row r="10" spans="1:8" x14ac:dyDescent="0.25">
      <c r="A10" t="s">
        <v>37</v>
      </c>
      <c r="B10" t="s">
        <v>27</v>
      </c>
      <c r="C10" t="s">
        <v>873</v>
      </c>
      <c r="D10" t="s">
        <v>448</v>
      </c>
      <c r="E10" s="5">
        <v>1.47</v>
      </c>
      <c r="F10" t="s">
        <v>1806</v>
      </c>
      <c r="G10">
        <v>327993</v>
      </c>
      <c r="H10" s="6" t="e">
        <f>VLOOKUP(G10,useeio_results!#REF!,2,FALSE)*E10</f>
        <v>#REF!</v>
      </c>
    </row>
    <row r="11" spans="1:8" x14ac:dyDescent="0.25">
      <c r="A11" t="s">
        <v>37</v>
      </c>
      <c r="B11" t="s">
        <v>27</v>
      </c>
      <c r="C11" t="s">
        <v>873</v>
      </c>
      <c r="D11" t="s">
        <v>448</v>
      </c>
      <c r="E11" s="5">
        <v>1.25</v>
      </c>
      <c r="F11" t="s">
        <v>1806</v>
      </c>
      <c r="G11">
        <v>327993</v>
      </c>
      <c r="H11" s="6" t="e">
        <f>VLOOKUP(G11,useeio_results!#REF!,2,FALSE)*E11</f>
        <v>#REF!</v>
      </c>
    </row>
    <row r="12" spans="1:8" x14ac:dyDescent="0.25">
      <c r="A12" t="s">
        <v>37</v>
      </c>
      <c r="B12" t="s">
        <v>27</v>
      </c>
      <c r="C12" t="s">
        <v>875</v>
      </c>
      <c r="D12" t="s">
        <v>448</v>
      </c>
      <c r="E12" s="5">
        <v>1.65</v>
      </c>
      <c r="F12" t="s">
        <v>1806</v>
      </c>
      <c r="G12">
        <v>327993</v>
      </c>
      <c r="H12" s="6" t="e">
        <f>VLOOKUP(G12,useeio_results!#REF!,2,FALSE)*E12</f>
        <v>#REF!</v>
      </c>
    </row>
    <row r="13" spans="1:8" x14ac:dyDescent="0.25">
      <c r="A13" t="s">
        <v>37</v>
      </c>
      <c r="B13" t="s">
        <v>27</v>
      </c>
      <c r="C13" t="s">
        <v>875</v>
      </c>
      <c r="D13" t="s">
        <v>448</v>
      </c>
      <c r="E13" s="5">
        <v>1.6</v>
      </c>
      <c r="F13" t="s">
        <v>1806</v>
      </c>
      <c r="G13">
        <v>327993</v>
      </c>
      <c r="H13" s="6" t="e">
        <f>VLOOKUP(G13,useeio_results!#REF!,2,FALSE)*E13</f>
        <v>#REF!</v>
      </c>
    </row>
    <row r="14" spans="1:8" x14ac:dyDescent="0.25">
      <c r="A14" t="s">
        <v>37</v>
      </c>
      <c r="B14" t="s">
        <v>27</v>
      </c>
      <c r="C14" t="s">
        <v>877</v>
      </c>
      <c r="D14" t="s">
        <v>448</v>
      </c>
      <c r="E14" s="5">
        <v>2.37</v>
      </c>
      <c r="F14" t="s">
        <v>1806</v>
      </c>
      <c r="G14">
        <v>327993</v>
      </c>
      <c r="H14" s="6" t="e">
        <f>VLOOKUP(G14,useeio_results!#REF!,2,FALSE)*E14</f>
        <v>#REF!</v>
      </c>
    </row>
    <row r="15" spans="1:8" x14ac:dyDescent="0.25">
      <c r="A15" t="s">
        <v>37</v>
      </c>
      <c r="B15" t="s">
        <v>27</v>
      </c>
      <c r="C15" t="s">
        <v>879</v>
      </c>
      <c r="D15" t="s">
        <v>448</v>
      </c>
      <c r="E15" s="5">
        <v>2.94</v>
      </c>
      <c r="F15" t="s">
        <v>1806</v>
      </c>
      <c r="G15">
        <v>327993</v>
      </c>
      <c r="H15" s="6" t="e">
        <f>VLOOKUP(G15,useeio_results!#REF!,2,FALSE)*E15</f>
        <v>#REF!</v>
      </c>
    </row>
    <row r="16" spans="1:8" x14ac:dyDescent="0.25">
      <c r="A16" t="s">
        <v>37</v>
      </c>
      <c r="B16" t="s">
        <v>27</v>
      </c>
      <c r="C16" t="s">
        <v>879</v>
      </c>
      <c r="D16" t="s">
        <v>448</v>
      </c>
      <c r="E16" s="5">
        <v>2.5</v>
      </c>
      <c r="F16" t="s">
        <v>1806</v>
      </c>
      <c r="G16">
        <v>327993</v>
      </c>
      <c r="H16" s="6" t="e">
        <f>VLOOKUP(G16,useeio_results!#REF!,2,FALSE)*E16</f>
        <v>#REF!</v>
      </c>
    </row>
    <row r="17" spans="1:8" x14ac:dyDescent="0.25">
      <c r="A17" t="s">
        <v>37</v>
      </c>
      <c r="B17" t="s">
        <v>27</v>
      </c>
      <c r="C17" t="s">
        <v>881</v>
      </c>
      <c r="D17" t="s">
        <v>448</v>
      </c>
      <c r="E17" s="5">
        <v>0.94</v>
      </c>
      <c r="F17" t="s">
        <v>1806</v>
      </c>
      <c r="G17">
        <v>327993</v>
      </c>
      <c r="H17" s="6" t="e">
        <f>VLOOKUP(G17,useeio_results!#REF!,2,FALSE)*E17</f>
        <v>#REF!</v>
      </c>
    </row>
    <row r="18" spans="1:8" x14ac:dyDescent="0.25">
      <c r="A18" t="s">
        <v>37</v>
      </c>
      <c r="B18" t="s">
        <v>27</v>
      </c>
      <c r="C18" t="s">
        <v>883</v>
      </c>
      <c r="D18" t="s">
        <v>448</v>
      </c>
      <c r="E18" s="5">
        <v>1.17</v>
      </c>
      <c r="F18" t="s">
        <v>1806</v>
      </c>
      <c r="G18">
        <v>327993</v>
      </c>
      <c r="H18" s="6" t="e">
        <f>VLOOKUP(G18,useeio_results!#REF!,2,FALSE)*E18</f>
        <v>#REF!</v>
      </c>
    </row>
    <row r="19" spans="1:8" x14ac:dyDescent="0.25">
      <c r="A19" t="s">
        <v>37</v>
      </c>
      <c r="B19" t="s">
        <v>27</v>
      </c>
      <c r="C19" t="s">
        <v>885</v>
      </c>
      <c r="D19" t="s">
        <v>448</v>
      </c>
      <c r="E19" s="5">
        <v>1.62</v>
      </c>
      <c r="F19" t="s">
        <v>1806</v>
      </c>
      <c r="G19">
        <v>327993</v>
      </c>
      <c r="H19" s="6" t="e">
        <f>VLOOKUP(G19,useeio_results!#REF!,2,FALSE)*E19</f>
        <v>#REF!</v>
      </c>
    </row>
    <row r="20" spans="1:8" x14ac:dyDescent="0.25">
      <c r="A20" t="s">
        <v>37</v>
      </c>
      <c r="B20" t="s">
        <v>27</v>
      </c>
      <c r="C20" t="s">
        <v>887</v>
      </c>
      <c r="D20" t="s">
        <v>448</v>
      </c>
      <c r="E20" s="5">
        <v>1.87</v>
      </c>
      <c r="F20" t="s">
        <v>1806</v>
      </c>
      <c r="G20">
        <v>327993</v>
      </c>
      <c r="H20" s="6" t="e">
        <f>VLOOKUP(G20,useeio_results!#REF!,2,FALSE)*E20</f>
        <v>#REF!</v>
      </c>
    </row>
    <row r="21" spans="1:8" x14ac:dyDescent="0.25">
      <c r="A21" t="s">
        <v>37</v>
      </c>
      <c r="B21" t="s">
        <v>27</v>
      </c>
      <c r="C21" t="s">
        <v>889</v>
      </c>
      <c r="D21" t="s">
        <v>448</v>
      </c>
      <c r="E21" s="5">
        <v>1.34</v>
      </c>
      <c r="F21" t="s">
        <v>1806</v>
      </c>
      <c r="G21">
        <v>327993</v>
      </c>
      <c r="H21" s="6" t="e">
        <f>VLOOKUP(G21,useeio_results!#REF!,2,FALSE)*E21</f>
        <v>#REF!</v>
      </c>
    </row>
    <row r="22" spans="1:8" x14ac:dyDescent="0.25">
      <c r="A22" t="s">
        <v>37</v>
      </c>
      <c r="B22" t="s">
        <v>27</v>
      </c>
      <c r="C22" t="s">
        <v>891</v>
      </c>
      <c r="D22" t="s">
        <v>448</v>
      </c>
      <c r="E22" s="5">
        <v>1.69</v>
      </c>
      <c r="F22" t="s">
        <v>1806</v>
      </c>
      <c r="G22">
        <v>327993</v>
      </c>
      <c r="H22" s="6" t="e">
        <f>VLOOKUP(G22,useeio_results!#REF!,2,FALSE)*E22</f>
        <v>#REF!</v>
      </c>
    </row>
    <row r="23" spans="1:8" x14ac:dyDescent="0.25">
      <c r="A23" t="s">
        <v>37</v>
      </c>
      <c r="B23" t="s">
        <v>27</v>
      </c>
      <c r="C23" t="s">
        <v>893</v>
      </c>
      <c r="D23" t="s">
        <v>448</v>
      </c>
      <c r="E23" s="5">
        <v>2.19</v>
      </c>
      <c r="F23" t="s">
        <v>1806</v>
      </c>
      <c r="G23">
        <v>327993</v>
      </c>
      <c r="H23" s="6" t="e">
        <f>VLOOKUP(G23,useeio_results!#REF!,2,FALSE)*E23</f>
        <v>#REF!</v>
      </c>
    </row>
    <row r="24" spans="1:8" x14ac:dyDescent="0.25">
      <c r="A24" t="s">
        <v>37</v>
      </c>
      <c r="B24" t="s">
        <v>27</v>
      </c>
      <c r="C24" t="s">
        <v>895</v>
      </c>
      <c r="D24" t="s">
        <v>448</v>
      </c>
      <c r="E24" s="5">
        <v>2.68</v>
      </c>
      <c r="F24" t="s">
        <v>1806</v>
      </c>
      <c r="G24">
        <v>327993</v>
      </c>
      <c r="H24" s="6" t="e">
        <f>VLOOKUP(G24,useeio_results!#REF!,2,FALSE)*E24</f>
        <v>#REF!</v>
      </c>
    </row>
    <row r="25" spans="1:8" x14ac:dyDescent="0.25">
      <c r="A25" t="s">
        <v>37</v>
      </c>
      <c r="B25" t="s">
        <v>27</v>
      </c>
      <c r="C25" t="s">
        <v>1028</v>
      </c>
      <c r="D25" t="s">
        <v>448</v>
      </c>
      <c r="E25" s="5">
        <v>0.92</v>
      </c>
      <c r="F25" t="s">
        <v>1804</v>
      </c>
      <c r="G25">
        <v>326140</v>
      </c>
      <c r="H25" s="6" t="e">
        <f>VLOOKUP(G25,useeio_results!#REF!,2,FALSE)*E25</f>
        <v>#REF!</v>
      </c>
    </row>
    <row r="26" spans="1:8" x14ac:dyDescent="0.25">
      <c r="A26" t="s">
        <v>37</v>
      </c>
      <c r="B26" t="s">
        <v>27</v>
      </c>
      <c r="C26" t="s">
        <v>1032</v>
      </c>
      <c r="D26" t="s">
        <v>448</v>
      </c>
      <c r="E26" s="5">
        <v>1.35</v>
      </c>
      <c r="F26" t="s">
        <v>1804</v>
      </c>
      <c r="G26">
        <v>326140</v>
      </c>
      <c r="H26" s="6" t="e">
        <f>VLOOKUP(G26,useeio_results!#REF!,2,FALSE)*E26</f>
        <v>#REF!</v>
      </c>
    </row>
    <row r="27" spans="1:8" x14ac:dyDescent="0.25">
      <c r="A27" t="s">
        <v>37</v>
      </c>
      <c r="B27" t="s">
        <v>27</v>
      </c>
      <c r="C27" t="s">
        <v>1035</v>
      </c>
      <c r="D27" t="s">
        <v>448</v>
      </c>
      <c r="E27" s="5">
        <v>1.48</v>
      </c>
      <c r="F27" t="s">
        <v>1805</v>
      </c>
      <c r="G27">
        <v>326150</v>
      </c>
      <c r="H27" s="6" t="e">
        <f>VLOOKUP(G27,useeio_results!#REF!,2,FALSE)*E27</f>
        <v>#REF!</v>
      </c>
    </row>
    <row r="28" spans="1:8" x14ac:dyDescent="0.25">
      <c r="A28" t="s">
        <v>44</v>
      </c>
      <c r="B28" t="s">
        <v>27</v>
      </c>
      <c r="C28" t="s">
        <v>750</v>
      </c>
      <c r="D28" t="s">
        <v>449</v>
      </c>
      <c r="E28" s="5">
        <v>2.08</v>
      </c>
      <c r="F28" t="s">
        <v>1809</v>
      </c>
      <c r="G28" t="s">
        <v>1810</v>
      </c>
      <c r="H28" s="6" t="e">
        <f>VLOOKUP(G28,useeio_results!#REF!,2,FALSE)*E28</f>
        <v>#REF!</v>
      </c>
    </row>
    <row r="29" spans="1:8" x14ac:dyDescent="0.25">
      <c r="A29" t="s">
        <v>44</v>
      </c>
      <c r="B29" t="s">
        <v>27</v>
      </c>
      <c r="C29" t="s">
        <v>750</v>
      </c>
      <c r="D29" t="s">
        <v>449</v>
      </c>
      <c r="E29" s="5">
        <v>2.21</v>
      </c>
      <c r="F29" t="s">
        <v>1809</v>
      </c>
      <c r="G29" t="s">
        <v>1810</v>
      </c>
      <c r="H29" s="6" t="e">
        <f>VLOOKUP(G29,useeio_results!#REF!,2,FALSE)*E29</f>
        <v>#REF!</v>
      </c>
    </row>
    <row r="30" spans="1:8" x14ac:dyDescent="0.25">
      <c r="A30" t="s">
        <v>44</v>
      </c>
      <c r="B30" t="s">
        <v>27</v>
      </c>
      <c r="C30" t="s">
        <v>750</v>
      </c>
      <c r="D30" t="s">
        <v>449</v>
      </c>
      <c r="E30" s="5">
        <v>2.08</v>
      </c>
      <c r="F30" t="s">
        <v>1809</v>
      </c>
      <c r="G30" t="s">
        <v>1810</v>
      </c>
      <c r="H30" s="6" t="e">
        <f>VLOOKUP(G30,useeio_results!#REF!,2,FALSE)*E30</f>
        <v>#REF!</v>
      </c>
    </row>
    <row r="31" spans="1:8" x14ac:dyDescent="0.25">
      <c r="A31" t="s">
        <v>44</v>
      </c>
      <c r="B31" t="s">
        <v>27</v>
      </c>
      <c r="C31" t="s">
        <v>756</v>
      </c>
      <c r="D31" t="s">
        <v>449</v>
      </c>
      <c r="E31" s="5">
        <v>3.2</v>
      </c>
      <c r="F31" t="s">
        <v>1808</v>
      </c>
      <c r="G31">
        <v>331200</v>
      </c>
      <c r="H31" s="6" t="e">
        <f>VLOOKUP(G31,useeio_results!#REF!,2,FALSE)*E31</f>
        <v>#REF!</v>
      </c>
    </row>
    <row r="32" spans="1:8" x14ac:dyDescent="0.25">
      <c r="A32" t="s">
        <v>44</v>
      </c>
      <c r="B32" t="s">
        <v>27</v>
      </c>
      <c r="C32" t="s">
        <v>756</v>
      </c>
      <c r="D32" t="s">
        <v>449</v>
      </c>
      <c r="E32" s="5">
        <v>2.5633333330000001</v>
      </c>
      <c r="F32" t="s">
        <v>1808</v>
      </c>
      <c r="G32">
        <v>331200</v>
      </c>
      <c r="H32" s="6" t="e">
        <f>VLOOKUP(G32,useeio_results!#REF!,2,FALSE)*E32</f>
        <v>#REF!</v>
      </c>
    </row>
    <row r="33" spans="1:8" x14ac:dyDescent="0.25">
      <c r="A33" t="s">
        <v>48</v>
      </c>
      <c r="B33" t="s">
        <v>27</v>
      </c>
      <c r="C33" t="s">
        <v>1193</v>
      </c>
      <c r="D33" t="s">
        <v>450</v>
      </c>
      <c r="E33" s="5">
        <v>1843</v>
      </c>
      <c r="F33" t="s">
        <v>1811</v>
      </c>
      <c r="G33">
        <v>333415</v>
      </c>
      <c r="H33" s="6" t="e">
        <f>VLOOKUP(G33,useeio_results!#REF!,2,FALSE)*E33</f>
        <v>#REF!</v>
      </c>
    </row>
    <row r="34" spans="1:8" x14ac:dyDescent="0.25">
      <c r="A34" t="s">
        <v>48</v>
      </c>
      <c r="B34" t="s">
        <v>27</v>
      </c>
      <c r="C34" t="s">
        <v>1196</v>
      </c>
      <c r="D34" t="s">
        <v>450</v>
      </c>
      <c r="E34" s="5">
        <v>1776</v>
      </c>
      <c r="F34" t="s">
        <v>1811</v>
      </c>
      <c r="G34">
        <v>333415</v>
      </c>
      <c r="H34" s="6" t="e">
        <f>VLOOKUP(G34,useeio_results!#REF!,2,FALSE)*E34</f>
        <v>#REF!</v>
      </c>
    </row>
    <row r="35" spans="1:8" x14ac:dyDescent="0.25">
      <c r="A35" t="s">
        <v>48</v>
      </c>
      <c r="B35" t="s">
        <v>27</v>
      </c>
      <c r="C35" t="s">
        <v>1199</v>
      </c>
      <c r="D35" t="s">
        <v>450</v>
      </c>
      <c r="E35" s="5">
        <v>3583</v>
      </c>
      <c r="F35" t="s">
        <v>1811</v>
      </c>
      <c r="G35">
        <v>333415</v>
      </c>
      <c r="H35" s="6" t="e">
        <f>VLOOKUP(G35,useeio_results!#REF!,2,FALSE)*E35</f>
        <v>#REF!</v>
      </c>
    </row>
    <row r="36" spans="1:8" x14ac:dyDescent="0.25">
      <c r="A36" t="s">
        <v>48</v>
      </c>
      <c r="B36" t="s">
        <v>27</v>
      </c>
      <c r="C36" t="s">
        <v>1202</v>
      </c>
      <c r="D36" t="s">
        <v>450</v>
      </c>
      <c r="E36" s="5">
        <v>2576</v>
      </c>
      <c r="F36" t="s">
        <v>1811</v>
      </c>
      <c r="G36">
        <v>333415</v>
      </c>
      <c r="H36" s="6" t="e">
        <f>VLOOKUP(G36,useeio_results!#REF!,2,FALSE)*E36</f>
        <v>#REF!</v>
      </c>
    </row>
    <row r="37" spans="1:8" x14ac:dyDescent="0.25">
      <c r="A37" t="s">
        <v>48</v>
      </c>
      <c r="B37" t="s">
        <v>27</v>
      </c>
      <c r="C37" t="s">
        <v>1205</v>
      </c>
      <c r="D37" t="s">
        <v>450</v>
      </c>
      <c r="E37" s="5">
        <v>1647</v>
      </c>
      <c r="F37" t="s">
        <v>1811</v>
      </c>
      <c r="G37">
        <v>333415</v>
      </c>
      <c r="H37" s="6" t="e">
        <f>VLOOKUP(G37,useeio_results!#REF!,2,FALSE)*E37</f>
        <v>#REF!</v>
      </c>
    </row>
    <row r="38" spans="1:8" x14ac:dyDescent="0.25">
      <c r="A38" t="s">
        <v>48</v>
      </c>
      <c r="B38" t="s">
        <v>27</v>
      </c>
      <c r="C38" t="s">
        <v>1208</v>
      </c>
      <c r="D38" t="s">
        <v>450</v>
      </c>
      <c r="E38" s="5">
        <v>1952</v>
      </c>
      <c r="F38" t="s">
        <v>1811</v>
      </c>
      <c r="G38">
        <v>333415</v>
      </c>
      <c r="H38" s="6" t="e">
        <f>VLOOKUP(G38,useeio_results!#REF!,2,FALSE)*E38</f>
        <v>#REF!</v>
      </c>
    </row>
    <row r="39" spans="1:8" x14ac:dyDescent="0.25">
      <c r="A39" t="s">
        <v>48</v>
      </c>
      <c r="B39" t="s">
        <v>27</v>
      </c>
      <c r="C39" t="s">
        <v>1211</v>
      </c>
      <c r="D39" t="s">
        <v>450</v>
      </c>
      <c r="E39" s="5">
        <v>1727</v>
      </c>
      <c r="F39" t="s">
        <v>1811</v>
      </c>
      <c r="G39">
        <v>333415</v>
      </c>
      <c r="H39" s="6" t="e">
        <f>VLOOKUP(G39,useeio_results!#REF!,2,FALSE)*E39</f>
        <v>#REF!</v>
      </c>
    </row>
    <row r="40" spans="1:8" x14ac:dyDescent="0.25">
      <c r="A40" t="s">
        <v>48</v>
      </c>
      <c r="B40" t="s">
        <v>27</v>
      </c>
      <c r="C40" t="s">
        <v>1214</v>
      </c>
      <c r="D40" t="s">
        <v>450</v>
      </c>
      <c r="E40" s="5">
        <v>1677</v>
      </c>
      <c r="F40" t="s">
        <v>1811</v>
      </c>
      <c r="G40">
        <v>333415</v>
      </c>
      <c r="H40" s="6" t="e">
        <f>VLOOKUP(G40,useeio_results!#REF!,2,FALSE)*E40</f>
        <v>#REF!</v>
      </c>
    </row>
    <row r="41" spans="1:8" x14ac:dyDescent="0.25">
      <c r="A41" t="s">
        <v>48</v>
      </c>
      <c r="B41" t="s">
        <v>27</v>
      </c>
      <c r="C41" t="s">
        <v>1217</v>
      </c>
      <c r="D41" t="s">
        <v>450</v>
      </c>
      <c r="E41" s="5">
        <v>1630</v>
      </c>
      <c r="F41" t="s">
        <v>1811</v>
      </c>
      <c r="G41">
        <v>333415</v>
      </c>
      <c r="H41" s="6" t="e">
        <f>VLOOKUP(G41,useeio_results!#REF!,2,FALSE)*E41</f>
        <v>#REF!</v>
      </c>
    </row>
    <row r="42" spans="1:8" x14ac:dyDescent="0.25">
      <c r="A42" t="s">
        <v>48</v>
      </c>
      <c r="B42" t="s">
        <v>27</v>
      </c>
      <c r="C42" t="s">
        <v>1220</v>
      </c>
      <c r="D42" t="s">
        <v>450</v>
      </c>
      <c r="E42" s="5">
        <v>3724</v>
      </c>
      <c r="F42" t="s">
        <v>1811</v>
      </c>
      <c r="G42">
        <v>333415</v>
      </c>
      <c r="H42" s="6" t="e">
        <f>VLOOKUP(G42,useeio_results!#REF!,2,FALSE)*E42</f>
        <v>#REF!</v>
      </c>
    </row>
    <row r="43" spans="1:8" x14ac:dyDescent="0.25">
      <c r="A43" t="s">
        <v>48</v>
      </c>
      <c r="B43" t="s">
        <v>27</v>
      </c>
      <c r="C43" t="s">
        <v>1223</v>
      </c>
      <c r="D43" t="s">
        <v>450</v>
      </c>
      <c r="E43" s="5">
        <v>2885</v>
      </c>
      <c r="F43" t="s">
        <v>1811</v>
      </c>
      <c r="G43">
        <v>333415</v>
      </c>
      <c r="H43" s="6" t="e">
        <f>VLOOKUP(G43,useeio_results!#REF!,2,FALSE)*E43</f>
        <v>#REF!</v>
      </c>
    </row>
    <row r="44" spans="1:8" x14ac:dyDescent="0.25">
      <c r="A44" t="s">
        <v>48</v>
      </c>
      <c r="B44" t="s">
        <v>27</v>
      </c>
      <c r="C44" t="s">
        <v>1226</v>
      </c>
      <c r="D44" t="s">
        <v>450</v>
      </c>
      <c r="E44" s="5">
        <v>3087</v>
      </c>
      <c r="F44" t="s">
        <v>1811</v>
      </c>
      <c r="G44">
        <v>333415</v>
      </c>
      <c r="H44" s="6" t="e">
        <f>VLOOKUP(G44,useeio_results!#REF!,2,FALSE)*E44</f>
        <v>#REF!</v>
      </c>
    </row>
    <row r="45" spans="1:8" x14ac:dyDescent="0.25">
      <c r="A45" t="s">
        <v>55</v>
      </c>
      <c r="B45" t="s">
        <v>27</v>
      </c>
      <c r="C45" t="s">
        <v>1229</v>
      </c>
      <c r="D45" t="s">
        <v>448</v>
      </c>
      <c r="E45" s="5">
        <v>0.86062499999999997</v>
      </c>
      <c r="F45" t="s">
        <v>1812</v>
      </c>
      <c r="G45">
        <v>321200</v>
      </c>
      <c r="H45" s="6" t="e">
        <f>VLOOKUP(G45,useeio_results!#REF!,2,FALSE)*E45</f>
        <v>#REF!</v>
      </c>
    </row>
    <row r="46" spans="1:8" x14ac:dyDescent="0.25">
      <c r="A46" t="s">
        <v>55</v>
      </c>
      <c r="B46" t="s">
        <v>27</v>
      </c>
      <c r="C46" t="s">
        <v>1229</v>
      </c>
      <c r="D46" t="s">
        <v>448</v>
      </c>
      <c r="E46" s="5">
        <v>0.984375</v>
      </c>
      <c r="F46" t="s">
        <v>1812</v>
      </c>
      <c r="G46">
        <v>321200</v>
      </c>
      <c r="H46" s="6" t="e">
        <f>VLOOKUP(G46,useeio_results!#REF!,2,FALSE)*E46</f>
        <v>#REF!</v>
      </c>
    </row>
    <row r="47" spans="1:8" x14ac:dyDescent="0.25">
      <c r="A47" t="s">
        <v>55</v>
      </c>
      <c r="B47" t="s">
        <v>27</v>
      </c>
      <c r="C47" t="s">
        <v>1229</v>
      </c>
      <c r="D47" t="s">
        <v>448</v>
      </c>
      <c r="E47" s="5">
        <v>1.2918750000000001</v>
      </c>
      <c r="F47" t="s">
        <v>1812</v>
      </c>
      <c r="G47">
        <v>321200</v>
      </c>
      <c r="H47" s="6" t="e">
        <f>VLOOKUP(G47,useeio_results!#REF!,2,FALSE)*E47</f>
        <v>#REF!</v>
      </c>
    </row>
    <row r="48" spans="1:8" x14ac:dyDescent="0.25">
      <c r="A48" t="s">
        <v>55</v>
      </c>
      <c r="B48" t="s">
        <v>27</v>
      </c>
      <c r="C48" t="s">
        <v>1229</v>
      </c>
      <c r="D48" t="s">
        <v>448</v>
      </c>
      <c r="E48" s="5">
        <v>1.7943750000000001</v>
      </c>
      <c r="F48" t="s">
        <v>1812</v>
      </c>
      <c r="G48">
        <v>321200</v>
      </c>
      <c r="H48" s="6" t="e">
        <f>VLOOKUP(G48,useeio_results!#REF!,2,FALSE)*E48</f>
        <v>#REF!</v>
      </c>
    </row>
    <row r="49" spans="1:8" x14ac:dyDescent="0.25">
      <c r="A49" t="s">
        <v>55</v>
      </c>
      <c r="B49" t="s">
        <v>27</v>
      </c>
      <c r="C49" t="s">
        <v>1242</v>
      </c>
      <c r="D49" t="s">
        <v>448</v>
      </c>
      <c r="E49" s="5">
        <v>1.2093750000000001</v>
      </c>
      <c r="F49" t="s">
        <v>1812</v>
      </c>
      <c r="G49">
        <v>321200</v>
      </c>
      <c r="H49" s="6" t="e">
        <f>VLOOKUP(G49,useeio_results!#REF!,2,FALSE)*E49</f>
        <v>#REF!</v>
      </c>
    </row>
    <row r="50" spans="1:8" x14ac:dyDescent="0.25">
      <c r="A50" t="s">
        <v>55</v>
      </c>
      <c r="B50" t="s">
        <v>27</v>
      </c>
      <c r="C50" t="s">
        <v>1242</v>
      </c>
      <c r="D50" t="s">
        <v>448</v>
      </c>
      <c r="E50" s="5">
        <v>1.5587500000000001</v>
      </c>
      <c r="F50" t="s">
        <v>1812</v>
      </c>
      <c r="G50">
        <v>321200</v>
      </c>
      <c r="H50" s="6" t="e">
        <f>VLOOKUP(G50,useeio_results!#REF!,2,FALSE)*E50</f>
        <v>#REF!</v>
      </c>
    </row>
    <row r="51" spans="1:8" x14ac:dyDescent="0.25">
      <c r="A51" t="s">
        <v>55</v>
      </c>
      <c r="B51" t="s">
        <v>27</v>
      </c>
      <c r="C51" t="s">
        <v>1242</v>
      </c>
      <c r="D51" t="s">
        <v>448</v>
      </c>
      <c r="E51" s="5">
        <v>1.203125</v>
      </c>
      <c r="F51" t="s">
        <v>1812</v>
      </c>
      <c r="G51">
        <v>321200</v>
      </c>
      <c r="H51" s="6" t="e">
        <f>VLOOKUP(G51,useeio_results!#REF!,2,FALSE)*E51</f>
        <v>#REF!</v>
      </c>
    </row>
    <row r="52" spans="1:8" x14ac:dyDescent="0.25">
      <c r="A52" t="s">
        <v>55</v>
      </c>
      <c r="B52" t="s">
        <v>27</v>
      </c>
      <c r="C52" t="s">
        <v>1242</v>
      </c>
      <c r="D52" t="s">
        <v>448</v>
      </c>
      <c r="E52" s="5">
        <v>1.6031249999999999</v>
      </c>
      <c r="F52" t="s">
        <v>1812</v>
      </c>
      <c r="G52">
        <v>321200</v>
      </c>
      <c r="H52" s="6" t="e">
        <f>VLOOKUP(G52,useeio_results!#REF!,2,FALSE)*E52</f>
        <v>#REF!</v>
      </c>
    </row>
    <row r="53" spans="1:8" x14ac:dyDescent="0.25">
      <c r="A53" t="s">
        <v>55</v>
      </c>
      <c r="B53" t="s">
        <v>27</v>
      </c>
      <c r="C53" t="s">
        <v>1242</v>
      </c>
      <c r="D53" t="s">
        <v>448</v>
      </c>
      <c r="E53" s="5">
        <v>1.65625</v>
      </c>
      <c r="F53" t="s">
        <v>1812</v>
      </c>
      <c r="G53">
        <v>321200</v>
      </c>
      <c r="H53" s="6" t="e">
        <f>VLOOKUP(G53,useeio_results!#REF!,2,FALSE)*E53</f>
        <v>#REF!</v>
      </c>
    </row>
    <row r="54" spans="1:8" x14ac:dyDescent="0.25">
      <c r="A54" t="s">
        <v>55</v>
      </c>
      <c r="B54" t="s">
        <v>27</v>
      </c>
      <c r="C54" t="s">
        <v>1242</v>
      </c>
      <c r="D54" t="s">
        <v>448</v>
      </c>
      <c r="E54" s="5">
        <v>1.6743749999999999</v>
      </c>
      <c r="F54" t="s">
        <v>1812</v>
      </c>
      <c r="G54">
        <v>321200</v>
      </c>
      <c r="H54" s="6" t="e">
        <f>VLOOKUP(G54,useeio_results!#REF!,2,FALSE)*E54</f>
        <v>#REF!</v>
      </c>
    </row>
    <row r="55" spans="1:8" x14ac:dyDescent="0.25">
      <c r="A55" t="s">
        <v>59</v>
      </c>
      <c r="B55" t="s">
        <v>27</v>
      </c>
      <c r="C55" t="s">
        <v>1229</v>
      </c>
      <c r="D55" t="s">
        <v>448</v>
      </c>
      <c r="E55" s="5">
        <v>0.86062499999999997</v>
      </c>
      <c r="F55" t="s">
        <v>1812</v>
      </c>
      <c r="G55">
        <v>321200</v>
      </c>
      <c r="H55" s="6" t="e">
        <f>VLOOKUP(G55,useeio_results!#REF!,2,FALSE)*E55</f>
        <v>#REF!</v>
      </c>
    </row>
    <row r="56" spans="1:8" x14ac:dyDescent="0.25">
      <c r="A56" t="s">
        <v>59</v>
      </c>
      <c r="B56" t="s">
        <v>27</v>
      </c>
      <c r="C56" t="s">
        <v>1229</v>
      </c>
      <c r="D56" t="s">
        <v>448</v>
      </c>
      <c r="E56" s="5">
        <v>0.984375</v>
      </c>
      <c r="F56" t="s">
        <v>1812</v>
      </c>
      <c r="G56">
        <v>321200</v>
      </c>
      <c r="H56" s="6" t="e">
        <f>VLOOKUP(G56,useeio_results!#REF!,2,FALSE)*E56</f>
        <v>#REF!</v>
      </c>
    </row>
    <row r="57" spans="1:8" x14ac:dyDescent="0.25">
      <c r="A57" t="s">
        <v>59</v>
      </c>
      <c r="B57" t="s">
        <v>27</v>
      </c>
      <c r="C57" t="s">
        <v>1229</v>
      </c>
      <c r="D57" t="s">
        <v>448</v>
      </c>
      <c r="E57" s="5">
        <v>1.2918750000000001</v>
      </c>
      <c r="F57" t="s">
        <v>1812</v>
      </c>
      <c r="G57">
        <v>321200</v>
      </c>
      <c r="H57" s="6" t="e">
        <f>VLOOKUP(G57,useeio_results!#REF!,2,FALSE)*E57</f>
        <v>#REF!</v>
      </c>
    </row>
    <row r="58" spans="1:8" x14ac:dyDescent="0.25">
      <c r="A58" t="s">
        <v>59</v>
      </c>
      <c r="B58" t="s">
        <v>27</v>
      </c>
      <c r="C58" t="s">
        <v>1229</v>
      </c>
      <c r="D58" t="s">
        <v>448</v>
      </c>
      <c r="E58" s="5">
        <v>1.7943750000000001</v>
      </c>
      <c r="F58" t="s">
        <v>1812</v>
      </c>
      <c r="G58">
        <v>321200</v>
      </c>
      <c r="H58" s="6" t="e">
        <f>VLOOKUP(G58,useeio_results!#REF!,2,FALSE)*E58</f>
        <v>#REF!</v>
      </c>
    </row>
    <row r="59" spans="1:8" x14ac:dyDescent="0.25">
      <c r="A59" t="s">
        <v>59</v>
      </c>
      <c r="B59" t="s">
        <v>27</v>
      </c>
      <c r="C59" t="s">
        <v>1242</v>
      </c>
      <c r="D59" t="s">
        <v>448</v>
      </c>
      <c r="E59" s="5">
        <v>1.2093750000000001</v>
      </c>
      <c r="F59" t="s">
        <v>1812</v>
      </c>
      <c r="G59">
        <v>321200</v>
      </c>
      <c r="H59" s="6" t="e">
        <f>VLOOKUP(G59,useeio_results!#REF!,2,FALSE)*E59</f>
        <v>#REF!</v>
      </c>
    </row>
    <row r="60" spans="1:8" x14ac:dyDescent="0.25">
      <c r="A60" t="s">
        <v>59</v>
      </c>
      <c r="B60" t="s">
        <v>27</v>
      </c>
      <c r="C60" t="s">
        <v>1242</v>
      </c>
      <c r="D60" t="s">
        <v>448</v>
      </c>
      <c r="E60" s="5">
        <v>1.5587500000000001</v>
      </c>
      <c r="F60" t="s">
        <v>1812</v>
      </c>
      <c r="G60">
        <v>321200</v>
      </c>
      <c r="H60" s="6" t="e">
        <f>VLOOKUP(G60,useeio_results!#REF!,2,FALSE)*E60</f>
        <v>#REF!</v>
      </c>
    </row>
    <row r="61" spans="1:8" x14ac:dyDescent="0.25">
      <c r="A61" t="s">
        <v>59</v>
      </c>
      <c r="B61" t="s">
        <v>27</v>
      </c>
      <c r="C61" t="s">
        <v>1242</v>
      </c>
      <c r="D61" t="s">
        <v>448</v>
      </c>
      <c r="E61" s="5">
        <v>1.203125</v>
      </c>
      <c r="F61" t="s">
        <v>1812</v>
      </c>
      <c r="G61">
        <v>321200</v>
      </c>
      <c r="H61" s="6" t="e">
        <f>VLOOKUP(G61,useeio_results!#REF!,2,FALSE)*E61</f>
        <v>#REF!</v>
      </c>
    </row>
    <row r="62" spans="1:8" x14ac:dyDescent="0.25">
      <c r="A62" t="s">
        <v>59</v>
      </c>
      <c r="B62" t="s">
        <v>27</v>
      </c>
      <c r="C62" t="s">
        <v>1242</v>
      </c>
      <c r="D62" t="s">
        <v>448</v>
      </c>
      <c r="E62" s="5">
        <v>1.6031249999999999</v>
      </c>
      <c r="F62" t="s">
        <v>1812</v>
      </c>
      <c r="G62">
        <v>321200</v>
      </c>
      <c r="H62" s="6" t="e">
        <f>VLOOKUP(G62,useeio_results!#REF!,2,FALSE)*E62</f>
        <v>#REF!</v>
      </c>
    </row>
    <row r="63" spans="1:8" x14ac:dyDescent="0.25">
      <c r="A63" t="s">
        <v>59</v>
      </c>
      <c r="B63" t="s">
        <v>27</v>
      </c>
      <c r="C63" t="s">
        <v>1242</v>
      </c>
      <c r="D63" t="s">
        <v>448</v>
      </c>
      <c r="E63" s="5">
        <v>1.65625</v>
      </c>
      <c r="F63" t="s">
        <v>1812</v>
      </c>
      <c r="G63">
        <v>321200</v>
      </c>
      <c r="H63" s="6" t="e">
        <f>VLOOKUP(G63,useeio_results!#REF!,2,FALSE)*E63</f>
        <v>#REF!</v>
      </c>
    </row>
    <row r="64" spans="1:8" x14ac:dyDescent="0.25">
      <c r="A64" t="s">
        <v>59</v>
      </c>
      <c r="B64" t="s">
        <v>27</v>
      </c>
      <c r="C64" t="s">
        <v>1242</v>
      </c>
      <c r="D64" t="s">
        <v>448</v>
      </c>
      <c r="E64" s="5">
        <v>1.6743749999999999</v>
      </c>
      <c r="F64" t="s">
        <v>1812</v>
      </c>
      <c r="G64">
        <v>321200</v>
      </c>
      <c r="H64" s="6" t="e">
        <f>VLOOKUP(G64,useeio_results!#REF!,2,FALSE)*E64</f>
        <v>#REF!</v>
      </c>
    </row>
    <row r="65" spans="1:8" x14ac:dyDescent="0.25">
      <c r="A65" t="s">
        <v>59</v>
      </c>
      <c r="B65" t="s">
        <v>27</v>
      </c>
      <c r="C65" t="s">
        <v>1061</v>
      </c>
      <c r="D65" t="s">
        <v>448</v>
      </c>
      <c r="E65" s="5">
        <v>0.41714975799999998</v>
      </c>
      <c r="F65" t="s">
        <v>1833</v>
      </c>
      <c r="G65" t="s">
        <v>1834</v>
      </c>
      <c r="H65" s="6" t="e">
        <f>VLOOKUP(G65,useeio_results!#REF!,2,FALSE)*E65</f>
        <v>#REF!</v>
      </c>
    </row>
    <row r="66" spans="1:8" x14ac:dyDescent="0.25">
      <c r="A66" t="s">
        <v>59</v>
      </c>
      <c r="B66" t="s">
        <v>27</v>
      </c>
      <c r="C66" t="s">
        <v>1061</v>
      </c>
      <c r="D66" t="s">
        <v>448</v>
      </c>
      <c r="E66" s="5">
        <v>0.53333333299999997</v>
      </c>
      <c r="F66" t="s">
        <v>1833</v>
      </c>
      <c r="G66" t="s">
        <v>1834</v>
      </c>
      <c r="H66" s="6" t="e">
        <f>VLOOKUP(G66,useeio_results!#REF!,2,FALSE)*E66</f>
        <v>#REF!</v>
      </c>
    </row>
    <row r="67" spans="1:8" x14ac:dyDescent="0.25">
      <c r="A67" t="s">
        <v>59</v>
      </c>
      <c r="B67" t="s">
        <v>27</v>
      </c>
      <c r="C67" t="s">
        <v>1063</v>
      </c>
      <c r="D67" t="s">
        <v>448</v>
      </c>
      <c r="E67" s="5">
        <v>0.86134259300000005</v>
      </c>
      <c r="F67" t="s">
        <v>1833</v>
      </c>
      <c r="G67" t="s">
        <v>1834</v>
      </c>
      <c r="H67" s="6" t="e">
        <f>VLOOKUP(G67,useeio_results!#REF!,2,FALSE)*E67</f>
        <v>#REF!</v>
      </c>
    </row>
    <row r="68" spans="1:8" x14ac:dyDescent="0.25">
      <c r="A68" t="s">
        <v>451</v>
      </c>
      <c r="B68" t="s">
        <v>27</v>
      </c>
      <c r="C68" t="s">
        <v>902</v>
      </c>
      <c r="D68" t="s">
        <v>448</v>
      </c>
      <c r="E68" s="5">
        <v>6.99</v>
      </c>
      <c r="F68" t="s">
        <v>1813</v>
      </c>
      <c r="G68">
        <v>321910</v>
      </c>
      <c r="H68" s="6" t="e">
        <f>VLOOKUP(G68,useeio_results!#REF!,2,FALSE)*E68</f>
        <v>#REF!</v>
      </c>
    </row>
    <row r="69" spans="1:8" x14ac:dyDescent="0.25">
      <c r="A69" t="s">
        <v>451</v>
      </c>
      <c r="B69" t="s">
        <v>27</v>
      </c>
      <c r="C69" t="s">
        <v>902</v>
      </c>
      <c r="D69" t="s">
        <v>448</v>
      </c>
      <c r="E69" s="5">
        <v>5.99</v>
      </c>
      <c r="F69" t="s">
        <v>1813</v>
      </c>
      <c r="G69">
        <v>321910</v>
      </c>
      <c r="H69" s="6" t="e">
        <f>VLOOKUP(G69,useeio_results!#REF!,2,FALSE)*E69</f>
        <v>#REF!</v>
      </c>
    </row>
    <row r="70" spans="1:8" x14ac:dyDescent="0.25">
      <c r="A70" t="s">
        <v>451</v>
      </c>
      <c r="B70" t="s">
        <v>27</v>
      </c>
      <c r="C70" t="s">
        <v>902</v>
      </c>
      <c r="D70" t="s">
        <v>448</v>
      </c>
      <c r="E70" s="5">
        <v>5.29</v>
      </c>
      <c r="F70" t="s">
        <v>1813</v>
      </c>
      <c r="G70">
        <v>321910</v>
      </c>
      <c r="H70" s="6" t="e">
        <f>VLOOKUP(G70,useeio_results!#REF!,2,FALSE)*E70</f>
        <v>#REF!</v>
      </c>
    </row>
    <row r="71" spans="1:8" x14ac:dyDescent="0.25">
      <c r="A71" t="s">
        <v>451</v>
      </c>
      <c r="B71" t="s">
        <v>27</v>
      </c>
      <c r="C71" t="s">
        <v>906</v>
      </c>
      <c r="D71" t="s">
        <v>448</v>
      </c>
      <c r="E71" s="5">
        <v>4.4000000000000004</v>
      </c>
      <c r="F71" t="s">
        <v>1813</v>
      </c>
      <c r="G71">
        <v>321910</v>
      </c>
      <c r="H71" s="6" t="e">
        <f>VLOOKUP(G71,useeio_results!#REF!,2,FALSE)*E71</f>
        <v>#REF!</v>
      </c>
    </row>
    <row r="72" spans="1:8" x14ac:dyDescent="0.25">
      <c r="A72" t="s">
        <v>451</v>
      </c>
      <c r="B72" t="s">
        <v>27</v>
      </c>
      <c r="C72" t="s">
        <v>906</v>
      </c>
      <c r="D72" t="s">
        <v>448</v>
      </c>
      <c r="E72" s="5">
        <v>6.29</v>
      </c>
      <c r="F72" t="s">
        <v>1813</v>
      </c>
      <c r="G72">
        <v>321910</v>
      </c>
      <c r="H72" s="6" t="e">
        <f>VLOOKUP(G72,useeio_results!#REF!,2,FALSE)*E72</f>
        <v>#REF!</v>
      </c>
    </row>
    <row r="73" spans="1:8" x14ac:dyDescent="0.25">
      <c r="A73" t="s">
        <v>451</v>
      </c>
      <c r="B73" t="s">
        <v>27</v>
      </c>
      <c r="C73" t="s">
        <v>906</v>
      </c>
      <c r="D73" t="s">
        <v>448</v>
      </c>
      <c r="E73" s="5">
        <v>5.99</v>
      </c>
      <c r="F73" t="s">
        <v>1813</v>
      </c>
      <c r="G73">
        <v>321910</v>
      </c>
      <c r="H73" s="6" t="e">
        <f>VLOOKUP(G73,useeio_results!#REF!,2,FALSE)*E73</f>
        <v>#REF!</v>
      </c>
    </row>
    <row r="74" spans="1:8" x14ac:dyDescent="0.25">
      <c r="A74" t="s">
        <v>451</v>
      </c>
      <c r="B74" t="s">
        <v>27</v>
      </c>
      <c r="C74" t="s">
        <v>909</v>
      </c>
      <c r="D74" t="s">
        <v>448</v>
      </c>
      <c r="E74" s="5">
        <v>7.66</v>
      </c>
      <c r="F74" t="s">
        <v>1815</v>
      </c>
      <c r="G74">
        <v>327991</v>
      </c>
      <c r="H74" s="6" t="e">
        <f>VLOOKUP(G74,useeio_results!#REF!,2,FALSE)*E74</f>
        <v>#REF!</v>
      </c>
    </row>
    <row r="75" spans="1:8" x14ac:dyDescent="0.25">
      <c r="A75" t="s">
        <v>451</v>
      </c>
      <c r="B75" t="s">
        <v>27</v>
      </c>
      <c r="C75" t="s">
        <v>909</v>
      </c>
      <c r="D75" t="s">
        <v>448</v>
      </c>
      <c r="E75" s="5">
        <v>5.49</v>
      </c>
      <c r="F75" t="s">
        <v>1815</v>
      </c>
      <c r="G75">
        <v>327991</v>
      </c>
      <c r="H75" s="6" t="e">
        <f>VLOOKUP(G75,useeio_results!#REF!,2,FALSE)*E75</f>
        <v>#REF!</v>
      </c>
    </row>
    <row r="76" spans="1:8" x14ac:dyDescent="0.25">
      <c r="A76" t="s">
        <v>451</v>
      </c>
      <c r="B76" t="s">
        <v>27</v>
      </c>
      <c r="C76" t="s">
        <v>909</v>
      </c>
      <c r="D76" t="s">
        <v>448</v>
      </c>
      <c r="E76" s="5">
        <v>16.989999999999998</v>
      </c>
      <c r="F76" t="s">
        <v>1815</v>
      </c>
      <c r="G76">
        <v>327991</v>
      </c>
      <c r="H76" s="6" t="e">
        <f>VLOOKUP(G76,useeio_results!#REF!,2,FALSE)*E76</f>
        <v>#REF!</v>
      </c>
    </row>
    <row r="77" spans="1:8" x14ac:dyDescent="0.25">
      <c r="A77" t="s">
        <v>451</v>
      </c>
      <c r="B77" t="s">
        <v>27</v>
      </c>
      <c r="C77" t="s">
        <v>911</v>
      </c>
      <c r="D77" t="s">
        <v>448</v>
      </c>
      <c r="E77" s="5">
        <v>8.99</v>
      </c>
      <c r="F77" t="s">
        <v>1814</v>
      </c>
      <c r="G77">
        <v>327100</v>
      </c>
      <c r="H77" s="6" t="e">
        <f>VLOOKUP(G77,useeio_results!#REF!,2,FALSE)*E77</f>
        <v>#REF!</v>
      </c>
    </row>
    <row r="78" spans="1:8" x14ac:dyDescent="0.25">
      <c r="A78" t="s">
        <v>451</v>
      </c>
      <c r="B78" t="s">
        <v>27</v>
      </c>
      <c r="C78" t="s">
        <v>911</v>
      </c>
      <c r="D78" t="s">
        <v>448</v>
      </c>
      <c r="E78" s="5">
        <v>13.06</v>
      </c>
      <c r="F78" t="s">
        <v>1814</v>
      </c>
      <c r="G78">
        <v>327100</v>
      </c>
      <c r="H78" s="6" t="e">
        <f>VLOOKUP(G78,useeio_results!#REF!,2,FALSE)*E78</f>
        <v>#REF!</v>
      </c>
    </row>
    <row r="79" spans="1:8" x14ac:dyDescent="0.25">
      <c r="A79" t="s">
        <v>451</v>
      </c>
      <c r="B79" t="s">
        <v>27</v>
      </c>
      <c r="C79" t="s">
        <v>911</v>
      </c>
      <c r="D79" t="s">
        <v>448</v>
      </c>
      <c r="E79" s="5">
        <v>1.2</v>
      </c>
      <c r="F79" t="s">
        <v>1814</v>
      </c>
      <c r="G79">
        <v>327100</v>
      </c>
      <c r="H79" s="6" t="e">
        <f>VLOOKUP(G79,useeio_results!#REF!,2,FALSE)*E79</f>
        <v>#REF!</v>
      </c>
    </row>
    <row r="80" spans="1:8" x14ac:dyDescent="0.25">
      <c r="A80" t="s">
        <v>451</v>
      </c>
      <c r="B80" t="s">
        <v>27</v>
      </c>
      <c r="C80" t="s">
        <v>913</v>
      </c>
      <c r="D80" t="s">
        <v>448</v>
      </c>
      <c r="E80" s="5">
        <v>5.79</v>
      </c>
      <c r="F80" t="s">
        <v>1815</v>
      </c>
      <c r="G80">
        <v>327991</v>
      </c>
      <c r="H80" s="6" t="e">
        <f>VLOOKUP(G80,useeio_results!#REF!,2,FALSE)*E80</f>
        <v>#REF!</v>
      </c>
    </row>
    <row r="81" spans="1:8" x14ac:dyDescent="0.25">
      <c r="A81" t="s">
        <v>451</v>
      </c>
      <c r="B81" t="s">
        <v>27</v>
      </c>
      <c r="C81" t="s">
        <v>913</v>
      </c>
      <c r="D81" t="s">
        <v>448</v>
      </c>
      <c r="E81" s="5">
        <v>10.47</v>
      </c>
      <c r="F81" t="s">
        <v>1815</v>
      </c>
      <c r="G81">
        <v>327991</v>
      </c>
      <c r="H81" s="6" t="e">
        <f>VLOOKUP(G81,useeio_results!#REF!,2,FALSE)*E81</f>
        <v>#REF!</v>
      </c>
    </row>
    <row r="82" spans="1:8" x14ac:dyDescent="0.25">
      <c r="A82" t="s">
        <v>451</v>
      </c>
      <c r="B82" t="s">
        <v>27</v>
      </c>
      <c r="C82" t="s">
        <v>913</v>
      </c>
      <c r="D82" t="s">
        <v>448</v>
      </c>
      <c r="E82" s="5">
        <v>15.87</v>
      </c>
      <c r="F82" t="s">
        <v>1815</v>
      </c>
      <c r="G82">
        <v>327991</v>
      </c>
      <c r="H82" s="6" t="e">
        <f>VLOOKUP(G82,useeio_results!#REF!,2,FALSE)*E82</f>
        <v>#REF!</v>
      </c>
    </row>
    <row r="83" spans="1:8" x14ac:dyDescent="0.25">
      <c r="A83" t="s">
        <v>451</v>
      </c>
      <c r="B83" t="s">
        <v>27</v>
      </c>
      <c r="C83" t="s">
        <v>915</v>
      </c>
      <c r="D83" t="s">
        <v>448</v>
      </c>
      <c r="E83" s="5">
        <v>4.29</v>
      </c>
      <c r="F83" t="s">
        <v>1833</v>
      </c>
      <c r="G83" t="s">
        <v>1834</v>
      </c>
      <c r="H83" s="6" t="e">
        <f>VLOOKUP(G83,useeio_results!#REF!,2,FALSE)*E83</f>
        <v>#REF!</v>
      </c>
    </row>
    <row r="84" spans="1:8" x14ac:dyDescent="0.25">
      <c r="A84" t="s">
        <v>451</v>
      </c>
      <c r="B84" t="s">
        <v>27</v>
      </c>
      <c r="C84" t="s">
        <v>915</v>
      </c>
      <c r="D84" t="s">
        <v>448</v>
      </c>
      <c r="E84" s="5">
        <v>6.29</v>
      </c>
      <c r="F84" t="s">
        <v>1833</v>
      </c>
      <c r="G84" t="s">
        <v>1834</v>
      </c>
      <c r="H84" s="6" t="e">
        <f>VLOOKUP(G84,useeio_results!#REF!,2,FALSE)*E84</f>
        <v>#REF!</v>
      </c>
    </row>
    <row r="85" spans="1:8" x14ac:dyDescent="0.25">
      <c r="A85" t="s">
        <v>451</v>
      </c>
      <c r="B85" t="s">
        <v>27</v>
      </c>
      <c r="C85" t="s">
        <v>915</v>
      </c>
      <c r="D85" t="s">
        <v>448</v>
      </c>
      <c r="E85" s="5">
        <v>5.29</v>
      </c>
      <c r="F85" t="s">
        <v>1833</v>
      </c>
      <c r="G85" t="s">
        <v>1834</v>
      </c>
      <c r="H85" s="6" t="e">
        <f>VLOOKUP(G85,useeio_results!#REF!,2,FALSE)*E85</f>
        <v>#REF!</v>
      </c>
    </row>
    <row r="86" spans="1:8" x14ac:dyDescent="0.25">
      <c r="A86" t="s">
        <v>451</v>
      </c>
      <c r="B86" t="s">
        <v>27</v>
      </c>
      <c r="C86" t="s">
        <v>917</v>
      </c>
      <c r="D86" t="s">
        <v>448</v>
      </c>
      <c r="E86" s="5">
        <v>5.15</v>
      </c>
      <c r="F86" t="s">
        <v>1816</v>
      </c>
      <c r="G86">
        <v>326190</v>
      </c>
      <c r="H86" s="6" t="e">
        <f>VLOOKUP(G86,useeio_results!#REF!,2,FALSE)*E86</f>
        <v>#REF!</v>
      </c>
    </row>
    <row r="87" spans="1:8" x14ac:dyDescent="0.25">
      <c r="A87" t="s">
        <v>451</v>
      </c>
      <c r="B87" t="s">
        <v>27</v>
      </c>
      <c r="C87" t="s">
        <v>919</v>
      </c>
      <c r="D87" t="s">
        <v>448</v>
      </c>
      <c r="E87" s="5">
        <v>4.63</v>
      </c>
      <c r="F87" t="s">
        <v>1816</v>
      </c>
      <c r="G87">
        <v>326190</v>
      </c>
      <c r="H87" s="6" t="e">
        <f>VLOOKUP(G87,useeio_results!#REF!,2,FALSE)*E87</f>
        <v>#REF!</v>
      </c>
    </row>
    <row r="88" spans="1:8" x14ac:dyDescent="0.25">
      <c r="A88" t="s">
        <v>451</v>
      </c>
      <c r="B88" t="s">
        <v>27</v>
      </c>
      <c r="C88" t="s">
        <v>921</v>
      </c>
      <c r="D88" t="s">
        <v>448</v>
      </c>
      <c r="E88" s="5">
        <v>5.99</v>
      </c>
      <c r="F88" t="s">
        <v>1816</v>
      </c>
      <c r="G88">
        <v>326190</v>
      </c>
      <c r="H88" s="6" t="e">
        <f>VLOOKUP(G88,useeio_results!#REF!,2,FALSE)*E88</f>
        <v>#REF!</v>
      </c>
    </row>
    <row r="89" spans="1:8" x14ac:dyDescent="0.25">
      <c r="A89" t="s">
        <v>451</v>
      </c>
      <c r="B89" t="s">
        <v>27</v>
      </c>
      <c r="C89" t="s">
        <v>923</v>
      </c>
      <c r="D89" t="s">
        <v>448</v>
      </c>
      <c r="E89" s="5">
        <v>3.49</v>
      </c>
      <c r="F89" t="s">
        <v>1817</v>
      </c>
      <c r="G89">
        <v>314110</v>
      </c>
      <c r="H89" s="6" t="e">
        <f>VLOOKUP(G89,useeio_results!#REF!,2,FALSE)*E89</f>
        <v>#REF!</v>
      </c>
    </row>
    <row r="90" spans="1:8" x14ac:dyDescent="0.25">
      <c r="A90" t="s">
        <v>451</v>
      </c>
      <c r="B90" t="s">
        <v>27</v>
      </c>
      <c r="C90" t="s">
        <v>923</v>
      </c>
      <c r="D90" t="s">
        <v>448</v>
      </c>
      <c r="E90" s="5">
        <v>3.79</v>
      </c>
      <c r="F90" t="s">
        <v>1817</v>
      </c>
      <c r="G90">
        <v>314110</v>
      </c>
      <c r="H90" s="6" t="e">
        <f>VLOOKUP(G90,useeio_results!#REF!,2,FALSE)*E90</f>
        <v>#REF!</v>
      </c>
    </row>
    <row r="91" spans="1:8" x14ac:dyDescent="0.25">
      <c r="A91" t="s">
        <v>451</v>
      </c>
      <c r="B91" t="s">
        <v>27</v>
      </c>
      <c r="C91" t="s">
        <v>923</v>
      </c>
      <c r="D91" t="s">
        <v>448</v>
      </c>
      <c r="E91" s="5">
        <v>4.99</v>
      </c>
      <c r="F91" t="s">
        <v>1817</v>
      </c>
      <c r="G91">
        <v>314110</v>
      </c>
      <c r="H91" s="6" t="e">
        <f>VLOOKUP(G91,useeio_results!#REF!,2,FALSE)*E91</f>
        <v>#REF!</v>
      </c>
    </row>
    <row r="92" spans="1:8" x14ac:dyDescent="0.25">
      <c r="A92" t="s">
        <v>451</v>
      </c>
      <c r="B92" t="s">
        <v>27</v>
      </c>
      <c r="C92" t="s">
        <v>926</v>
      </c>
      <c r="D92" t="s">
        <v>448</v>
      </c>
      <c r="E92" s="5">
        <v>4.4400000000000004</v>
      </c>
      <c r="F92" t="s">
        <v>1817</v>
      </c>
      <c r="G92">
        <v>314110</v>
      </c>
      <c r="H92" s="6" t="e">
        <f>VLOOKUP(G92,useeio_results!#REF!,2,FALSE)*E92</f>
        <v>#REF!</v>
      </c>
    </row>
    <row r="93" spans="1:8" x14ac:dyDescent="0.25">
      <c r="A93" t="s">
        <v>451</v>
      </c>
      <c r="B93" t="s">
        <v>27</v>
      </c>
      <c r="C93" t="s">
        <v>926</v>
      </c>
      <c r="D93" t="s">
        <v>448</v>
      </c>
      <c r="E93" s="5">
        <v>6.64</v>
      </c>
      <c r="F93" t="s">
        <v>1817</v>
      </c>
      <c r="G93">
        <v>314110</v>
      </c>
      <c r="H93" s="6" t="e">
        <f>VLOOKUP(G93,useeio_results!#REF!,2,FALSE)*E93</f>
        <v>#REF!</v>
      </c>
    </row>
    <row r="94" spans="1:8" x14ac:dyDescent="0.25">
      <c r="A94" t="s">
        <v>451</v>
      </c>
      <c r="B94" t="s">
        <v>27</v>
      </c>
      <c r="C94" t="s">
        <v>926</v>
      </c>
      <c r="D94" t="s">
        <v>448</v>
      </c>
      <c r="E94" s="5">
        <v>8.0399999999999991</v>
      </c>
      <c r="F94" t="s">
        <v>1817</v>
      </c>
      <c r="G94">
        <v>314110</v>
      </c>
      <c r="H94" s="6" t="e">
        <f>VLOOKUP(G94,useeio_results!#REF!,2,FALSE)*E94</f>
        <v>#REF!</v>
      </c>
    </row>
    <row r="95" spans="1:8" x14ac:dyDescent="0.25">
      <c r="A95" t="s">
        <v>451</v>
      </c>
      <c r="B95" t="s">
        <v>27</v>
      </c>
      <c r="C95" t="s">
        <v>929</v>
      </c>
      <c r="D95" t="s">
        <v>448</v>
      </c>
      <c r="E95" s="5">
        <v>1</v>
      </c>
      <c r="F95" t="s">
        <v>1817</v>
      </c>
      <c r="G95">
        <v>314110</v>
      </c>
      <c r="H95" s="6" t="e">
        <f>VLOOKUP(G95,useeio_results!#REF!,2,FALSE)*E95</f>
        <v>#REF!</v>
      </c>
    </row>
    <row r="96" spans="1:8" x14ac:dyDescent="0.25">
      <c r="A96" t="s">
        <v>451</v>
      </c>
      <c r="B96" t="s">
        <v>27</v>
      </c>
      <c r="C96" t="s">
        <v>929</v>
      </c>
      <c r="D96" t="s">
        <v>448</v>
      </c>
      <c r="E96" s="5">
        <v>2.64</v>
      </c>
      <c r="F96" t="s">
        <v>1817</v>
      </c>
      <c r="G96">
        <v>314110</v>
      </c>
      <c r="H96" s="6" t="e">
        <f>VLOOKUP(G96,useeio_results!#REF!,2,FALSE)*E96</f>
        <v>#REF!</v>
      </c>
    </row>
    <row r="97" spans="1:8" x14ac:dyDescent="0.25">
      <c r="A97" t="s">
        <v>451</v>
      </c>
      <c r="B97" t="s">
        <v>27</v>
      </c>
      <c r="C97" t="s">
        <v>929</v>
      </c>
      <c r="D97" t="s">
        <v>448</v>
      </c>
      <c r="E97" s="5">
        <v>3.69</v>
      </c>
      <c r="F97" t="s">
        <v>1817</v>
      </c>
      <c r="G97">
        <v>314110</v>
      </c>
      <c r="H97" s="6" t="e">
        <f>VLOOKUP(G97,useeio_results!#REF!,2,FALSE)*E97</f>
        <v>#REF!</v>
      </c>
    </row>
    <row r="98" spans="1:8" x14ac:dyDescent="0.25">
      <c r="A98" t="s">
        <v>72</v>
      </c>
      <c r="B98" t="s">
        <v>27</v>
      </c>
      <c r="C98" t="s">
        <v>1325</v>
      </c>
      <c r="D98" t="s">
        <v>450</v>
      </c>
      <c r="E98" s="5">
        <v>400</v>
      </c>
      <c r="F98" t="s">
        <v>1818</v>
      </c>
      <c r="G98">
        <v>337110</v>
      </c>
      <c r="H98" s="6" t="e">
        <f>VLOOKUP(G98,useeio_results!#REF!,2,FALSE)*E98</f>
        <v>#REF!</v>
      </c>
    </row>
    <row r="99" spans="1:8" x14ac:dyDescent="0.25">
      <c r="A99" t="s">
        <v>72</v>
      </c>
      <c r="B99" t="s">
        <v>27</v>
      </c>
      <c r="C99" t="s">
        <v>1328</v>
      </c>
      <c r="D99" t="s">
        <v>450</v>
      </c>
      <c r="E99" s="5">
        <v>4500</v>
      </c>
      <c r="F99" t="s">
        <v>1818</v>
      </c>
      <c r="G99">
        <v>337110</v>
      </c>
      <c r="H99" s="6" t="e">
        <f>VLOOKUP(G99,useeio_results!#REF!,2,FALSE)*E99</f>
        <v>#REF!</v>
      </c>
    </row>
    <row r="100" spans="1:8" x14ac:dyDescent="0.25">
      <c r="A100" t="s">
        <v>72</v>
      </c>
      <c r="B100" t="s">
        <v>27</v>
      </c>
      <c r="C100" t="s">
        <v>1330</v>
      </c>
      <c r="D100" t="s">
        <v>450</v>
      </c>
      <c r="E100" s="5">
        <v>10000</v>
      </c>
      <c r="F100" t="s">
        <v>1818</v>
      </c>
      <c r="G100">
        <v>337110</v>
      </c>
      <c r="H100" s="6" t="e">
        <f>VLOOKUP(G100,useeio_results!#REF!,2,FALSE)*E100</f>
        <v>#REF!</v>
      </c>
    </row>
    <row r="101" spans="1:8" x14ac:dyDescent="0.25">
      <c r="A101" t="s">
        <v>75</v>
      </c>
      <c r="B101" t="s">
        <v>27</v>
      </c>
      <c r="C101" t="s">
        <v>1325</v>
      </c>
      <c r="D101" t="s">
        <v>450</v>
      </c>
      <c r="E101" s="5">
        <v>485</v>
      </c>
      <c r="F101" t="s">
        <v>1818</v>
      </c>
      <c r="G101">
        <v>337110</v>
      </c>
      <c r="H101" s="6" t="e">
        <f>VLOOKUP(G101,useeio_results!#REF!,2,FALSE)*E101</f>
        <v>#REF!</v>
      </c>
    </row>
    <row r="102" spans="1:8" x14ac:dyDescent="0.25">
      <c r="A102" t="s">
        <v>75</v>
      </c>
      <c r="B102" t="s">
        <v>27</v>
      </c>
      <c r="C102" t="s">
        <v>1328</v>
      </c>
      <c r="D102" t="s">
        <v>450</v>
      </c>
      <c r="E102" s="5">
        <v>4500</v>
      </c>
      <c r="F102" t="s">
        <v>1818</v>
      </c>
      <c r="G102">
        <v>337110</v>
      </c>
      <c r="H102" s="6" t="e">
        <f>VLOOKUP(G102,useeio_results!#REF!,2,FALSE)*E102</f>
        <v>#REF!</v>
      </c>
    </row>
    <row r="103" spans="1:8" x14ac:dyDescent="0.25">
      <c r="A103" t="s">
        <v>75</v>
      </c>
      <c r="B103" t="s">
        <v>27</v>
      </c>
      <c r="C103" t="s">
        <v>1330</v>
      </c>
      <c r="D103" t="s">
        <v>450</v>
      </c>
      <c r="E103" s="5">
        <v>9000</v>
      </c>
      <c r="F103" t="s">
        <v>1818</v>
      </c>
      <c r="G103">
        <v>337110</v>
      </c>
      <c r="H103" s="6" t="e">
        <f>VLOOKUP(G103,useeio_results!#REF!,2,FALSE)*E103</f>
        <v>#REF!</v>
      </c>
    </row>
    <row r="104" spans="1:8" x14ac:dyDescent="0.25">
      <c r="A104" t="s">
        <v>81</v>
      </c>
      <c r="B104" t="s">
        <v>27</v>
      </c>
      <c r="C104" t="s">
        <v>1325</v>
      </c>
      <c r="D104" t="s">
        <v>450</v>
      </c>
      <c r="E104" s="5">
        <v>571</v>
      </c>
      <c r="F104" t="s">
        <v>1818</v>
      </c>
      <c r="G104">
        <v>337110</v>
      </c>
      <c r="H104" s="6" t="e">
        <f>VLOOKUP(G104,useeio_results!#REF!,2,FALSE)*E104</f>
        <v>#REF!</v>
      </c>
    </row>
    <row r="105" spans="1:8" x14ac:dyDescent="0.25">
      <c r="A105" t="s">
        <v>81</v>
      </c>
      <c r="B105" t="s">
        <v>27</v>
      </c>
      <c r="C105" t="s">
        <v>1328</v>
      </c>
      <c r="D105" t="s">
        <v>450</v>
      </c>
      <c r="E105" s="5">
        <v>2000</v>
      </c>
      <c r="F105" t="s">
        <v>1815</v>
      </c>
      <c r="G105">
        <v>327991</v>
      </c>
      <c r="H105" s="6" t="e">
        <f>VLOOKUP(G105,useeio_results!#REF!,2,FALSE)*E105</f>
        <v>#REF!</v>
      </c>
    </row>
    <row r="106" spans="1:8" x14ac:dyDescent="0.25">
      <c r="A106" t="s">
        <v>81</v>
      </c>
      <c r="B106" t="s">
        <v>27</v>
      </c>
      <c r="C106" t="s">
        <v>1330</v>
      </c>
      <c r="D106" t="s">
        <v>450</v>
      </c>
      <c r="E106" s="5">
        <v>5000</v>
      </c>
      <c r="F106" t="s">
        <v>1815</v>
      </c>
      <c r="G106">
        <v>327991</v>
      </c>
      <c r="H106" s="6" t="e">
        <f>VLOOKUP(G106,useeio_results!#REF!,2,FALSE)*E106</f>
        <v>#REF!</v>
      </c>
    </row>
    <row r="107" spans="1:8" x14ac:dyDescent="0.25">
      <c r="A107" t="s">
        <v>452</v>
      </c>
      <c r="B107" t="s">
        <v>27</v>
      </c>
      <c r="C107" t="s">
        <v>1337</v>
      </c>
      <c r="D107" t="s">
        <v>450</v>
      </c>
      <c r="E107" s="5">
        <v>158</v>
      </c>
      <c r="F107" t="s">
        <v>1818</v>
      </c>
      <c r="G107">
        <v>337110</v>
      </c>
      <c r="H107" s="6" t="e">
        <f>VLOOKUP(G107,useeio_results!#REF!,2,FALSE)*E107</f>
        <v>#REF!</v>
      </c>
    </row>
    <row r="108" spans="1:8" x14ac:dyDescent="0.25">
      <c r="A108" t="s">
        <v>452</v>
      </c>
      <c r="B108" t="s">
        <v>27</v>
      </c>
      <c r="C108" t="s">
        <v>1340</v>
      </c>
      <c r="D108" t="s">
        <v>450</v>
      </c>
      <c r="E108" s="5">
        <v>549</v>
      </c>
      <c r="F108" t="s">
        <v>1818</v>
      </c>
      <c r="G108">
        <v>337110</v>
      </c>
      <c r="H108" s="6" t="e">
        <f>VLOOKUP(G108,useeio_results!#REF!,2,FALSE)*E108</f>
        <v>#REF!</v>
      </c>
    </row>
    <row r="109" spans="1:8" x14ac:dyDescent="0.25">
      <c r="A109" t="s">
        <v>452</v>
      </c>
      <c r="B109" t="s">
        <v>27</v>
      </c>
      <c r="C109" t="s">
        <v>1343</v>
      </c>
      <c r="D109" t="s">
        <v>450</v>
      </c>
      <c r="E109" s="5">
        <v>811</v>
      </c>
      <c r="F109" t="s">
        <v>1818</v>
      </c>
      <c r="G109">
        <v>337110</v>
      </c>
      <c r="H109" s="6" t="e">
        <f>VLOOKUP(G109,useeio_results!#REF!,2,FALSE)*E109</f>
        <v>#REF!</v>
      </c>
    </row>
    <row r="110" spans="1:8" x14ac:dyDescent="0.25">
      <c r="A110" t="s">
        <v>453</v>
      </c>
      <c r="B110" t="s">
        <v>27</v>
      </c>
      <c r="C110" t="s">
        <v>1346</v>
      </c>
      <c r="D110" t="s">
        <v>450</v>
      </c>
      <c r="E110" s="5">
        <v>90</v>
      </c>
      <c r="F110" t="s">
        <v>1818</v>
      </c>
      <c r="G110">
        <v>337110</v>
      </c>
      <c r="H110" s="6" t="e">
        <f>VLOOKUP(G110,useeio_results!#REF!,2,FALSE)*E110</f>
        <v>#REF!</v>
      </c>
    </row>
    <row r="111" spans="1:8" x14ac:dyDescent="0.25">
      <c r="A111" t="s">
        <v>453</v>
      </c>
      <c r="B111" t="s">
        <v>27</v>
      </c>
      <c r="C111" t="s">
        <v>1348</v>
      </c>
      <c r="D111" t="s">
        <v>450</v>
      </c>
      <c r="E111" s="5">
        <v>208</v>
      </c>
      <c r="F111" t="s">
        <v>1818</v>
      </c>
      <c r="G111">
        <v>337110</v>
      </c>
      <c r="H111" s="6" t="e">
        <f>VLOOKUP(G111,useeio_results!#REF!,2,FALSE)*E111</f>
        <v>#REF!</v>
      </c>
    </row>
    <row r="112" spans="1:8" x14ac:dyDescent="0.25">
      <c r="A112" t="s">
        <v>453</v>
      </c>
      <c r="B112" t="s">
        <v>27</v>
      </c>
      <c r="C112" t="s">
        <v>1351</v>
      </c>
      <c r="D112" t="s">
        <v>450</v>
      </c>
      <c r="E112" s="5">
        <v>297</v>
      </c>
      <c r="F112" t="s">
        <v>1818</v>
      </c>
      <c r="G112">
        <v>337110</v>
      </c>
      <c r="H112" s="6" t="e">
        <f>VLOOKUP(G112,useeio_results!#REF!,2,FALSE)*E112</f>
        <v>#REF!</v>
      </c>
    </row>
    <row r="113" spans="1:8" x14ac:dyDescent="0.25">
      <c r="A113" t="s">
        <v>90</v>
      </c>
      <c r="B113" t="s">
        <v>27</v>
      </c>
      <c r="C113" t="s">
        <v>1354</v>
      </c>
      <c r="D113" t="s">
        <v>450</v>
      </c>
      <c r="E113" s="5">
        <v>689</v>
      </c>
      <c r="F113" t="s">
        <v>1819</v>
      </c>
      <c r="G113">
        <v>333414</v>
      </c>
      <c r="H113" s="6" t="e">
        <f>VLOOKUP(G113,useeio_results!#REF!,2,FALSE)*E113</f>
        <v>#REF!</v>
      </c>
    </row>
    <row r="114" spans="1:8" x14ac:dyDescent="0.25">
      <c r="A114" t="s">
        <v>90</v>
      </c>
      <c r="B114" t="s">
        <v>27</v>
      </c>
      <c r="C114" t="s">
        <v>1354</v>
      </c>
      <c r="D114" t="s">
        <v>450</v>
      </c>
      <c r="E114" s="5">
        <v>519</v>
      </c>
      <c r="F114" t="s">
        <v>1819</v>
      </c>
      <c r="G114">
        <v>333414</v>
      </c>
      <c r="H114" s="6" t="e">
        <f>VLOOKUP(G114,useeio_results!#REF!,2,FALSE)*E114</f>
        <v>#REF!</v>
      </c>
    </row>
    <row r="115" spans="1:8" x14ac:dyDescent="0.25">
      <c r="A115" t="s">
        <v>90</v>
      </c>
      <c r="B115" t="s">
        <v>27</v>
      </c>
      <c r="C115" t="s">
        <v>1359</v>
      </c>
      <c r="D115" t="s">
        <v>450</v>
      </c>
      <c r="E115" s="5">
        <v>529</v>
      </c>
      <c r="F115" t="s">
        <v>1819</v>
      </c>
      <c r="G115">
        <v>333414</v>
      </c>
      <c r="H115" s="6" t="e">
        <f>VLOOKUP(G115,useeio_results!#REF!,2,FALSE)*E115</f>
        <v>#REF!</v>
      </c>
    </row>
    <row r="116" spans="1:8" x14ac:dyDescent="0.25">
      <c r="A116" t="s">
        <v>90</v>
      </c>
      <c r="B116" t="s">
        <v>27</v>
      </c>
      <c r="C116" t="s">
        <v>1362</v>
      </c>
      <c r="D116" t="s">
        <v>450</v>
      </c>
      <c r="E116" s="5">
        <v>669</v>
      </c>
      <c r="F116" t="s">
        <v>1819</v>
      </c>
      <c r="G116">
        <v>333414</v>
      </c>
      <c r="H116" s="6" t="e">
        <f>VLOOKUP(G116,useeio_results!#REF!,2,FALSE)*E116</f>
        <v>#REF!</v>
      </c>
    </row>
    <row r="117" spans="1:8" x14ac:dyDescent="0.25">
      <c r="A117" t="s">
        <v>90</v>
      </c>
      <c r="B117" t="s">
        <v>27</v>
      </c>
      <c r="C117" t="s">
        <v>1362</v>
      </c>
      <c r="D117" t="s">
        <v>450</v>
      </c>
      <c r="E117" s="5">
        <v>879</v>
      </c>
      <c r="F117" t="s">
        <v>1819</v>
      </c>
      <c r="G117">
        <v>333414</v>
      </c>
      <c r="H117" s="6" t="e">
        <f>VLOOKUP(G117,useeio_results!#REF!,2,FALSE)*E117</f>
        <v>#REF!</v>
      </c>
    </row>
    <row r="118" spans="1:8" x14ac:dyDescent="0.25">
      <c r="A118" t="s">
        <v>90</v>
      </c>
      <c r="B118" t="s">
        <v>27</v>
      </c>
      <c r="C118" t="s">
        <v>1367</v>
      </c>
      <c r="D118" t="s">
        <v>450</v>
      </c>
      <c r="E118" s="5">
        <v>719</v>
      </c>
      <c r="F118" t="s">
        <v>1819</v>
      </c>
      <c r="G118">
        <v>333414</v>
      </c>
      <c r="H118" s="6" t="e">
        <f>VLOOKUP(G118,useeio_results!#REF!,2,FALSE)*E118</f>
        <v>#REF!</v>
      </c>
    </row>
    <row r="119" spans="1:8" x14ac:dyDescent="0.25">
      <c r="A119" t="s">
        <v>90</v>
      </c>
      <c r="B119" t="s">
        <v>27</v>
      </c>
      <c r="C119" t="s">
        <v>1370</v>
      </c>
      <c r="D119" t="s">
        <v>450</v>
      </c>
      <c r="E119" s="5">
        <v>1469</v>
      </c>
      <c r="F119" t="s">
        <v>1819</v>
      </c>
      <c r="G119">
        <v>333414</v>
      </c>
      <c r="H119" s="6" t="e">
        <f>VLOOKUP(G119,useeio_results!#REF!,2,FALSE)*E119</f>
        <v>#REF!</v>
      </c>
    </row>
    <row r="120" spans="1:8" x14ac:dyDescent="0.25">
      <c r="A120" t="s">
        <v>90</v>
      </c>
      <c r="B120" t="s">
        <v>27</v>
      </c>
      <c r="C120" t="s">
        <v>1370</v>
      </c>
      <c r="D120" t="s">
        <v>450</v>
      </c>
      <c r="E120" s="5">
        <v>985</v>
      </c>
      <c r="F120" t="s">
        <v>1819</v>
      </c>
      <c r="G120">
        <v>333414</v>
      </c>
      <c r="H120" s="6" t="e">
        <f>VLOOKUP(G120,useeio_results!#REF!,2,FALSE)*E120</f>
        <v>#REF!</v>
      </c>
    </row>
    <row r="121" spans="1:8" x14ac:dyDescent="0.25">
      <c r="A121" t="s">
        <v>90</v>
      </c>
      <c r="B121" t="s">
        <v>27</v>
      </c>
      <c r="C121" t="s">
        <v>1375</v>
      </c>
      <c r="D121" t="s">
        <v>450</v>
      </c>
      <c r="E121" s="5">
        <v>1855</v>
      </c>
      <c r="F121" t="s">
        <v>1819</v>
      </c>
      <c r="G121">
        <v>333414</v>
      </c>
      <c r="H121" s="6" t="e">
        <f>VLOOKUP(G121,useeio_results!#REF!,2,FALSE)*E121</f>
        <v>#REF!</v>
      </c>
    </row>
    <row r="122" spans="1:8" x14ac:dyDescent="0.25">
      <c r="A122" t="s">
        <v>90</v>
      </c>
      <c r="B122" t="s">
        <v>27</v>
      </c>
      <c r="C122" t="s">
        <v>1378</v>
      </c>
      <c r="D122" t="s">
        <v>450</v>
      </c>
      <c r="E122" s="5">
        <v>459</v>
      </c>
      <c r="F122" t="s">
        <v>1819</v>
      </c>
      <c r="G122">
        <v>333414</v>
      </c>
      <c r="H122" s="6" t="e">
        <f>VLOOKUP(G122,useeio_results!#REF!,2,FALSE)*E122</f>
        <v>#REF!</v>
      </c>
    </row>
    <row r="123" spans="1:8" x14ac:dyDescent="0.25">
      <c r="A123" t="s">
        <v>90</v>
      </c>
      <c r="B123" t="s">
        <v>27</v>
      </c>
      <c r="C123" t="s">
        <v>1381</v>
      </c>
      <c r="D123" t="s">
        <v>450</v>
      </c>
      <c r="E123" s="5">
        <v>559</v>
      </c>
      <c r="F123" t="s">
        <v>1819</v>
      </c>
      <c r="G123">
        <v>333414</v>
      </c>
      <c r="H123" s="6" t="e">
        <f>VLOOKUP(G123,useeio_results!#REF!,2,FALSE)*E123</f>
        <v>#REF!</v>
      </c>
    </row>
    <row r="124" spans="1:8" x14ac:dyDescent="0.25">
      <c r="A124" t="s">
        <v>90</v>
      </c>
      <c r="B124" t="s">
        <v>27</v>
      </c>
      <c r="C124" t="s">
        <v>1384</v>
      </c>
      <c r="D124" t="s">
        <v>450</v>
      </c>
      <c r="E124" s="5">
        <v>619</v>
      </c>
      <c r="F124" t="s">
        <v>1819</v>
      </c>
      <c r="G124">
        <v>333414</v>
      </c>
      <c r="H124" s="6" t="e">
        <f>VLOOKUP(G124,useeio_results!#REF!,2,FALSE)*E124</f>
        <v>#REF!</v>
      </c>
    </row>
    <row r="125" spans="1:8" x14ac:dyDescent="0.25">
      <c r="A125" t="s">
        <v>94</v>
      </c>
      <c r="B125" t="s">
        <v>27</v>
      </c>
      <c r="C125" t="s">
        <v>1387</v>
      </c>
      <c r="D125" t="s">
        <v>448</v>
      </c>
      <c r="E125" s="5">
        <v>7.5999999999999998E-2</v>
      </c>
      <c r="F125" t="s">
        <v>1820</v>
      </c>
      <c r="G125">
        <v>325510</v>
      </c>
      <c r="H125" s="6" t="e">
        <f>VLOOKUP(G125,useeio_results!#REF!,2,FALSE)*E125</f>
        <v>#REF!</v>
      </c>
    </row>
    <row r="126" spans="1:8" x14ac:dyDescent="0.25">
      <c r="A126" t="s">
        <v>102</v>
      </c>
      <c r="B126" t="s">
        <v>27</v>
      </c>
      <c r="C126" t="s">
        <v>1391</v>
      </c>
      <c r="D126" t="s">
        <v>448</v>
      </c>
      <c r="E126" s="5">
        <v>0.16750000000000001</v>
      </c>
      <c r="F126" t="s">
        <v>1820</v>
      </c>
      <c r="G126">
        <v>325510</v>
      </c>
      <c r="H126" s="6" t="e">
        <f>VLOOKUP(G126,useeio_results!#REF!,2,FALSE)*E126</f>
        <v>#REF!</v>
      </c>
    </row>
    <row r="127" spans="1:8" x14ac:dyDescent="0.25">
      <c r="A127" t="s">
        <v>106</v>
      </c>
      <c r="B127" t="s">
        <v>27</v>
      </c>
      <c r="C127" t="s">
        <v>1395</v>
      </c>
      <c r="D127" t="s">
        <v>450</v>
      </c>
      <c r="E127" s="5">
        <v>708</v>
      </c>
      <c r="F127" t="s">
        <v>1813</v>
      </c>
      <c r="G127">
        <v>321910</v>
      </c>
      <c r="H127" s="6" t="e">
        <f>VLOOKUP(G127,useeio_results!#REF!,2,FALSE)*E127</f>
        <v>#REF!</v>
      </c>
    </row>
    <row r="128" spans="1:8" x14ac:dyDescent="0.25">
      <c r="A128" t="s">
        <v>106</v>
      </c>
      <c r="B128" t="s">
        <v>27</v>
      </c>
      <c r="C128" t="s">
        <v>1395</v>
      </c>
      <c r="D128" t="s">
        <v>450</v>
      </c>
      <c r="E128" s="5">
        <v>855</v>
      </c>
      <c r="F128" t="s">
        <v>1813</v>
      </c>
      <c r="G128">
        <v>321910</v>
      </c>
      <c r="H128" s="6" t="e">
        <f>VLOOKUP(G128,useeio_results!#REF!,2,FALSE)*E128</f>
        <v>#REF!</v>
      </c>
    </row>
    <row r="129" spans="1:8" x14ac:dyDescent="0.25">
      <c r="A129" t="s">
        <v>106</v>
      </c>
      <c r="B129" t="s">
        <v>27</v>
      </c>
      <c r="C129" t="s">
        <v>1395</v>
      </c>
      <c r="D129" t="s">
        <v>450</v>
      </c>
      <c r="E129" s="5">
        <v>1350</v>
      </c>
      <c r="F129" t="s">
        <v>1813</v>
      </c>
      <c r="G129">
        <v>321910</v>
      </c>
      <c r="H129" s="6" t="e">
        <f>VLOOKUP(G129,useeio_results!#REF!,2,FALSE)*E129</f>
        <v>#REF!</v>
      </c>
    </row>
    <row r="130" spans="1:8" x14ac:dyDescent="0.25">
      <c r="A130" t="s">
        <v>106</v>
      </c>
      <c r="B130" t="s">
        <v>27</v>
      </c>
      <c r="C130" t="s">
        <v>1402</v>
      </c>
      <c r="D130" t="s">
        <v>450</v>
      </c>
      <c r="E130" s="5">
        <v>597</v>
      </c>
      <c r="F130" t="s">
        <v>1835</v>
      </c>
      <c r="G130">
        <v>327200</v>
      </c>
      <c r="H130" s="6" t="e">
        <f>VLOOKUP(G130,useeio_results!#REF!,2,FALSE)*E130</f>
        <v>#REF!</v>
      </c>
    </row>
    <row r="131" spans="1:8" x14ac:dyDescent="0.25">
      <c r="A131" t="s">
        <v>106</v>
      </c>
      <c r="B131" t="s">
        <v>27</v>
      </c>
      <c r="C131" t="s">
        <v>1402</v>
      </c>
      <c r="D131" t="s">
        <v>450</v>
      </c>
      <c r="E131" s="5">
        <v>399</v>
      </c>
      <c r="F131" t="s">
        <v>1835</v>
      </c>
      <c r="G131">
        <v>327200</v>
      </c>
      <c r="H131" s="6" t="e">
        <f>VLOOKUP(G131,useeio_results!#REF!,2,FALSE)*E131</f>
        <v>#REF!</v>
      </c>
    </row>
    <row r="132" spans="1:8" x14ac:dyDescent="0.25">
      <c r="A132" t="s">
        <v>106</v>
      </c>
      <c r="B132" t="s">
        <v>27</v>
      </c>
      <c r="C132" t="s">
        <v>1402</v>
      </c>
      <c r="D132" t="s">
        <v>450</v>
      </c>
      <c r="E132" s="5">
        <v>1048</v>
      </c>
      <c r="F132" t="s">
        <v>1835</v>
      </c>
      <c r="G132">
        <v>327200</v>
      </c>
      <c r="H132" s="6" t="e">
        <f>VLOOKUP(G132,useeio_results!#REF!,2,FALSE)*E132</f>
        <v>#REF!</v>
      </c>
    </row>
    <row r="133" spans="1:8" x14ac:dyDescent="0.25">
      <c r="A133" t="s">
        <v>106</v>
      </c>
      <c r="B133" t="s">
        <v>27</v>
      </c>
      <c r="C133" t="s">
        <v>1409</v>
      </c>
      <c r="D133" t="s">
        <v>450</v>
      </c>
      <c r="E133" s="5">
        <v>265</v>
      </c>
      <c r="F133" t="s">
        <v>1821</v>
      </c>
      <c r="G133">
        <v>332320</v>
      </c>
      <c r="H133" s="6" t="e">
        <f>VLOOKUP(G133,useeio_results!#REF!,2,FALSE)*E133</f>
        <v>#REF!</v>
      </c>
    </row>
    <row r="134" spans="1:8" x14ac:dyDescent="0.25">
      <c r="A134" t="s">
        <v>106</v>
      </c>
      <c r="B134" t="s">
        <v>27</v>
      </c>
      <c r="C134" t="s">
        <v>1409</v>
      </c>
      <c r="D134" t="s">
        <v>450</v>
      </c>
      <c r="E134" s="5">
        <v>349</v>
      </c>
      <c r="F134" t="s">
        <v>1821</v>
      </c>
      <c r="G134">
        <v>332320</v>
      </c>
      <c r="H134" s="6" t="e">
        <f>VLOOKUP(G134,useeio_results!#REF!,2,FALSE)*E134</f>
        <v>#REF!</v>
      </c>
    </row>
    <row r="135" spans="1:8" x14ac:dyDescent="0.25">
      <c r="A135" t="s">
        <v>106</v>
      </c>
      <c r="B135" t="s">
        <v>27</v>
      </c>
      <c r="C135" t="s">
        <v>1409</v>
      </c>
      <c r="D135" t="s">
        <v>450</v>
      </c>
      <c r="E135" s="5">
        <v>169</v>
      </c>
      <c r="F135" t="s">
        <v>1821</v>
      </c>
      <c r="G135">
        <v>332320</v>
      </c>
      <c r="H135" s="6" t="e">
        <f>VLOOKUP(G135,useeio_results!#REF!,2,FALSE)*E135</f>
        <v>#REF!</v>
      </c>
    </row>
    <row r="136" spans="1:8" x14ac:dyDescent="0.25">
      <c r="A136" t="s">
        <v>112</v>
      </c>
      <c r="B136" t="s">
        <v>27</v>
      </c>
      <c r="C136" t="s">
        <v>1416</v>
      </c>
      <c r="D136" t="s">
        <v>450</v>
      </c>
      <c r="E136" s="5">
        <v>58</v>
      </c>
      <c r="F136" t="s">
        <v>1813</v>
      </c>
      <c r="G136">
        <v>321910</v>
      </c>
      <c r="H136" s="6" t="e">
        <f>VLOOKUP(G136,useeio_results!#REF!,2,FALSE)*E136</f>
        <v>#REF!</v>
      </c>
    </row>
    <row r="137" spans="1:8" x14ac:dyDescent="0.25">
      <c r="A137" t="s">
        <v>112</v>
      </c>
      <c r="B137" t="s">
        <v>27</v>
      </c>
      <c r="C137" t="s">
        <v>1416</v>
      </c>
      <c r="D137" t="s">
        <v>450</v>
      </c>
      <c r="E137" s="5">
        <v>66</v>
      </c>
      <c r="F137" t="s">
        <v>1813</v>
      </c>
      <c r="G137">
        <v>321910</v>
      </c>
      <c r="H137" s="6" t="e">
        <f>VLOOKUP(G137,useeio_results!#REF!,2,FALSE)*E137</f>
        <v>#REF!</v>
      </c>
    </row>
    <row r="138" spans="1:8" x14ac:dyDescent="0.25">
      <c r="A138" t="s">
        <v>112</v>
      </c>
      <c r="B138" t="s">
        <v>27</v>
      </c>
      <c r="C138" t="s">
        <v>1416</v>
      </c>
      <c r="D138" t="s">
        <v>450</v>
      </c>
      <c r="E138" s="5">
        <v>82</v>
      </c>
      <c r="F138" t="s">
        <v>1813</v>
      </c>
      <c r="G138">
        <v>321910</v>
      </c>
      <c r="H138" s="6" t="e">
        <f>VLOOKUP(G138,useeio_results!#REF!,2,FALSE)*E138</f>
        <v>#REF!</v>
      </c>
    </row>
    <row r="139" spans="1:8" x14ac:dyDescent="0.25">
      <c r="A139" t="s">
        <v>117</v>
      </c>
      <c r="B139" t="s">
        <v>27</v>
      </c>
      <c r="C139" t="s">
        <v>940</v>
      </c>
      <c r="D139" t="s">
        <v>448</v>
      </c>
      <c r="E139" s="5">
        <v>0.36687500000000001</v>
      </c>
      <c r="F139" t="s">
        <v>1822</v>
      </c>
      <c r="G139">
        <v>327400</v>
      </c>
      <c r="H139" s="6" t="e">
        <f>VLOOKUP(G139,useeio_results!#REF!,2,FALSE)*E139</f>
        <v>#REF!</v>
      </c>
    </row>
    <row r="140" spans="1:8" x14ac:dyDescent="0.25">
      <c r="A140" t="s">
        <v>117</v>
      </c>
      <c r="B140" t="s">
        <v>27</v>
      </c>
      <c r="C140" t="s">
        <v>940</v>
      </c>
      <c r="D140" t="s">
        <v>448</v>
      </c>
      <c r="E140" s="5">
        <v>0.51437500000000003</v>
      </c>
      <c r="F140" t="s">
        <v>1822</v>
      </c>
      <c r="G140">
        <v>327400</v>
      </c>
      <c r="H140" s="6" t="e">
        <f>VLOOKUP(G140,useeio_results!#REF!,2,FALSE)*E140</f>
        <v>#REF!</v>
      </c>
    </row>
    <row r="141" spans="1:8" x14ac:dyDescent="0.25">
      <c r="A141" t="s">
        <v>117</v>
      </c>
      <c r="B141" t="s">
        <v>27</v>
      </c>
      <c r="C141" t="s">
        <v>940</v>
      </c>
      <c r="D141" t="s">
        <v>448</v>
      </c>
      <c r="E141" s="5">
        <v>0.39531250000000001</v>
      </c>
      <c r="F141" t="s">
        <v>1822</v>
      </c>
      <c r="G141">
        <v>327400</v>
      </c>
      <c r="H141" s="6" t="e">
        <f>VLOOKUP(G141,useeio_results!#REF!,2,FALSE)*E141</f>
        <v>#REF!</v>
      </c>
    </row>
    <row r="142" spans="1:8" x14ac:dyDescent="0.25">
      <c r="A142" t="s">
        <v>117</v>
      </c>
      <c r="B142" t="s">
        <v>27</v>
      </c>
      <c r="C142" t="s">
        <v>942</v>
      </c>
      <c r="D142" t="s">
        <v>448</v>
      </c>
      <c r="E142" s="5">
        <v>0.40375</v>
      </c>
      <c r="F142" t="s">
        <v>1822</v>
      </c>
      <c r="G142">
        <v>327400</v>
      </c>
      <c r="H142" s="6" t="e">
        <f>VLOOKUP(G142,useeio_results!#REF!,2,FALSE)*E142</f>
        <v>#REF!</v>
      </c>
    </row>
    <row r="143" spans="1:8" x14ac:dyDescent="0.25">
      <c r="A143" t="s">
        <v>117</v>
      </c>
      <c r="B143" t="s">
        <v>27</v>
      </c>
      <c r="C143" t="s">
        <v>942</v>
      </c>
      <c r="D143" t="s">
        <v>448</v>
      </c>
      <c r="E143" s="5">
        <v>0.40375</v>
      </c>
      <c r="F143" t="s">
        <v>1822</v>
      </c>
      <c r="G143">
        <v>327400</v>
      </c>
      <c r="H143" s="6" t="e">
        <f>VLOOKUP(G143,useeio_results!#REF!,2,FALSE)*E143</f>
        <v>#REF!</v>
      </c>
    </row>
    <row r="144" spans="1:8" x14ac:dyDescent="0.25">
      <c r="A144" t="s">
        <v>126</v>
      </c>
      <c r="B144" t="s">
        <v>27</v>
      </c>
      <c r="C144" t="s">
        <v>944</v>
      </c>
      <c r="D144" t="s">
        <v>448</v>
      </c>
      <c r="E144" s="3">
        <v>0.2</v>
      </c>
      <c r="F144" t="s">
        <v>1807</v>
      </c>
      <c r="G144">
        <v>322299</v>
      </c>
      <c r="H144" s="6" t="e">
        <f>VLOOKUP(G144,useeio_results!#REF!,2,FALSE)*E144</f>
        <v>#REF!</v>
      </c>
    </row>
    <row r="145" spans="1:8" x14ac:dyDescent="0.25">
      <c r="A145" t="s">
        <v>126</v>
      </c>
      <c r="B145" t="s">
        <v>27</v>
      </c>
      <c r="C145" t="s">
        <v>946</v>
      </c>
      <c r="D145" t="s">
        <v>448</v>
      </c>
      <c r="E145" s="3">
        <v>0.3</v>
      </c>
      <c r="F145" t="s">
        <v>1807</v>
      </c>
      <c r="G145">
        <v>322299</v>
      </c>
      <c r="H145" s="6" t="e">
        <f>VLOOKUP(G145,useeio_results!#REF!,2,FALSE)*E145</f>
        <v>#REF!</v>
      </c>
    </row>
    <row r="146" spans="1:8" x14ac:dyDescent="0.25">
      <c r="A146" t="s">
        <v>126</v>
      </c>
      <c r="B146" t="s">
        <v>27</v>
      </c>
      <c r="C146" t="s">
        <v>944</v>
      </c>
      <c r="D146" t="s">
        <v>448</v>
      </c>
      <c r="E146" s="3">
        <v>0.37</v>
      </c>
      <c r="F146" t="s">
        <v>1807</v>
      </c>
      <c r="G146">
        <v>322299</v>
      </c>
      <c r="H146" s="6" t="e">
        <f>VLOOKUP(G146,useeio_results!#REF!,2,FALSE)*E146</f>
        <v>#REF!</v>
      </c>
    </row>
    <row r="147" spans="1:8" x14ac:dyDescent="0.25">
      <c r="A147" t="s">
        <v>126</v>
      </c>
      <c r="B147" t="s">
        <v>27</v>
      </c>
      <c r="C147" t="s">
        <v>946</v>
      </c>
      <c r="D147" t="s">
        <v>448</v>
      </c>
      <c r="E147" s="3">
        <v>0.52</v>
      </c>
      <c r="F147" t="s">
        <v>1807</v>
      </c>
      <c r="G147">
        <v>322299</v>
      </c>
      <c r="H147" s="6" t="e">
        <f>VLOOKUP(G147,useeio_results!#REF!,2,FALSE)*E147</f>
        <v>#REF!</v>
      </c>
    </row>
    <row r="148" spans="1:8" x14ac:dyDescent="0.25">
      <c r="A148" t="s">
        <v>126</v>
      </c>
      <c r="B148" t="s">
        <v>27</v>
      </c>
      <c r="C148" t="s">
        <v>948</v>
      </c>
      <c r="D148" t="s">
        <v>448</v>
      </c>
      <c r="E148" s="5">
        <v>0.96255630599999997</v>
      </c>
      <c r="F148" t="s">
        <v>1806</v>
      </c>
      <c r="G148">
        <v>327993</v>
      </c>
      <c r="H148" s="6" t="e">
        <f>VLOOKUP(G148,useeio_results!#REF!,2,FALSE)*E148</f>
        <v>#REF!</v>
      </c>
    </row>
    <row r="149" spans="1:8" x14ac:dyDescent="0.25">
      <c r="A149" t="s">
        <v>126</v>
      </c>
      <c r="B149" t="s">
        <v>27</v>
      </c>
      <c r="C149" t="s">
        <v>948</v>
      </c>
      <c r="D149" t="s">
        <v>448</v>
      </c>
      <c r="E149" s="5">
        <v>0.75061197899999998</v>
      </c>
      <c r="F149" t="s">
        <v>1806</v>
      </c>
      <c r="G149">
        <v>327993</v>
      </c>
      <c r="H149" s="6" t="e">
        <f>VLOOKUP(G149,useeio_results!#REF!,2,FALSE)*E149</f>
        <v>#REF!</v>
      </c>
    </row>
    <row r="150" spans="1:8" x14ac:dyDescent="0.25">
      <c r="A150" t="s">
        <v>126</v>
      </c>
      <c r="B150" t="s">
        <v>27</v>
      </c>
      <c r="C150" t="s">
        <v>948</v>
      </c>
      <c r="D150" t="s">
        <v>448</v>
      </c>
      <c r="E150" s="5">
        <v>0.58376720199999999</v>
      </c>
      <c r="F150" t="s">
        <v>1806</v>
      </c>
      <c r="G150">
        <v>327993</v>
      </c>
      <c r="H150" s="6" t="e">
        <f>VLOOKUP(G150,useeio_results!#REF!,2,FALSE)*E150</f>
        <v>#REF!</v>
      </c>
    </row>
    <row r="151" spans="1:8" x14ac:dyDescent="0.25">
      <c r="A151" t="s">
        <v>126</v>
      </c>
      <c r="B151" t="s">
        <v>27</v>
      </c>
      <c r="C151" t="s">
        <v>1446</v>
      </c>
      <c r="D151" t="s">
        <v>448</v>
      </c>
      <c r="E151" s="5">
        <v>0.46675</v>
      </c>
      <c r="F151" t="s">
        <v>1806</v>
      </c>
      <c r="G151">
        <v>327993</v>
      </c>
      <c r="H151" s="6" t="e">
        <f>VLOOKUP(G151,useeio_results!#REF!,2,FALSE)*E151</f>
        <v>#REF!</v>
      </c>
    </row>
    <row r="152" spans="1:8" x14ac:dyDescent="0.25">
      <c r="A152" t="s">
        <v>126</v>
      </c>
      <c r="B152" t="s">
        <v>27</v>
      </c>
      <c r="C152" t="s">
        <v>1446</v>
      </c>
      <c r="D152" t="s">
        <v>448</v>
      </c>
      <c r="E152" s="5">
        <v>0.75455208299999998</v>
      </c>
      <c r="F152" t="s">
        <v>1806</v>
      </c>
      <c r="G152">
        <v>327993</v>
      </c>
      <c r="H152" s="6" t="e">
        <f>VLOOKUP(G152,useeio_results!#REF!,2,FALSE)*E152</f>
        <v>#REF!</v>
      </c>
    </row>
    <row r="153" spans="1:8" x14ac:dyDescent="0.25">
      <c r="A153" t="s">
        <v>126</v>
      </c>
      <c r="B153" t="s">
        <v>27</v>
      </c>
      <c r="C153" t="s">
        <v>1446</v>
      </c>
      <c r="D153" t="s">
        <v>448</v>
      </c>
      <c r="E153" s="5">
        <v>0.62992361100000005</v>
      </c>
      <c r="F153" t="s">
        <v>1806</v>
      </c>
      <c r="G153">
        <v>327993</v>
      </c>
      <c r="H153" s="6" t="e">
        <f>VLOOKUP(G153,useeio_results!#REF!,2,FALSE)*E153</f>
        <v>#REF!</v>
      </c>
    </row>
    <row r="154" spans="1:8" x14ac:dyDescent="0.25">
      <c r="A154" t="s">
        <v>126</v>
      </c>
      <c r="B154" t="s">
        <v>27</v>
      </c>
      <c r="C154" t="s">
        <v>950</v>
      </c>
      <c r="D154" t="s">
        <v>448</v>
      </c>
      <c r="E154" s="5">
        <v>0.64624999999999999</v>
      </c>
      <c r="F154" t="s">
        <v>1806</v>
      </c>
      <c r="G154">
        <v>327993</v>
      </c>
      <c r="H154" s="6" t="e">
        <f>VLOOKUP(G154,useeio_results!#REF!,2,FALSE)*E154</f>
        <v>#REF!</v>
      </c>
    </row>
    <row r="155" spans="1:8" x14ac:dyDescent="0.25">
      <c r="A155" t="s">
        <v>126</v>
      </c>
      <c r="B155" t="s">
        <v>27</v>
      </c>
      <c r="C155" t="s">
        <v>950</v>
      </c>
      <c r="D155" t="s">
        <v>448</v>
      </c>
      <c r="E155" s="5">
        <v>1.082167742</v>
      </c>
      <c r="F155" t="s">
        <v>1806</v>
      </c>
      <c r="G155">
        <v>327993</v>
      </c>
      <c r="H155" s="6" t="e">
        <f>VLOOKUP(G155,useeio_results!#REF!,2,FALSE)*E155</f>
        <v>#REF!</v>
      </c>
    </row>
    <row r="156" spans="1:8" x14ac:dyDescent="0.25">
      <c r="A156" t="s">
        <v>126</v>
      </c>
      <c r="B156" t="s">
        <v>27</v>
      </c>
      <c r="C156" t="s">
        <v>950</v>
      </c>
      <c r="D156" t="s">
        <v>448</v>
      </c>
      <c r="E156" s="5">
        <v>0.99167437599999997</v>
      </c>
      <c r="F156" t="s">
        <v>1806</v>
      </c>
      <c r="G156">
        <v>327993</v>
      </c>
      <c r="H156" s="6" t="e">
        <f>VLOOKUP(G156,useeio_results!#REF!,2,FALSE)*E156</f>
        <v>#REF!</v>
      </c>
    </row>
    <row r="157" spans="1:8" x14ac:dyDescent="0.25">
      <c r="A157" t="s">
        <v>126</v>
      </c>
      <c r="B157" t="s">
        <v>27</v>
      </c>
      <c r="C157" t="s">
        <v>1465</v>
      </c>
      <c r="D157" t="s">
        <v>448</v>
      </c>
      <c r="E157" s="5">
        <v>0.96987791300000004</v>
      </c>
      <c r="F157" t="s">
        <v>1806</v>
      </c>
      <c r="G157">
        <v>327993</v>
      </c>
      <c r="H157" s="6" t="e">
        <f>VLOOKUP(G157,useeio_results!#REF!,2,FALSE)*E157</f>
        <v>#REF!</v>
      </c>
    </row>
    <row r="158" spans="1:8" x14ac:dyDescent="0.25">
      <c r="A158" t="s">
        <v>126</v>
      </c>
      <c r="B158" t="s">
        <v>27</v>
      </c>
      <c r="C158" t="s">
        <v>1465</v>
      </c>
      <c r="D158" t="s">
        <v>448</v>
      </c>
      <c r="E158" s="5">
        <v>0.86594778699999997</v>
      </c>
      <c r="F158" t="s">
        <v>1806</v>
      </c>
      <c r="G158">
        <v>327993</v>
      </c>
      <c r="H158" s="6" t="e">
        <f>VLOOKUP(G158,useeio_results!#REF!,2,FALSE)*E158</f>
        <v>#REF!</v>
      </c>
    </row>
    <row r="159" spans="1:8" x14ac:dyDescent="0.25">
      <c r="A159" t="s">
        <v>126</v>
      </c>
      <c r="B159" t="s">
        <v>27</v>
      </c>
      <c r="C159" t="s">
        <v>1465</v>
      </c>
      <c r="D159" t="s">
        <v>448</v>
      </c>
      <c r="E159" s="5">
        <v>0.86805555599999995</v>
      </c>
      <c r="F159" t="s">
        <v>1806</v>
      </c>
      <c r="G159">
        <v>327993</v>
      </c>
      <c r="H159" s="6" t="e">
        <f>VLOOKUP(G159,useeio_results!#REF!,2,FALSE)*E159</f>
        <v>#REF!</v>
      </c>
    </row>
    <row r="160" spans="1:8" x14ac:dyDescent="0.25">
      <c r="A160" t="s">
        <v>126</v>
      </c>
      <c r="B160" t="s">
        <v>27</v>
      </c>
      <c r="C160" t="s">
        <v>952</v>
      </c>
      <c r="D160" t="s">
        <v>448</v>
      </c>
      <c r="E160" s="5">
        <v>1.149234694</v>
      </c>
      <c r="F160" t="s">
        <v>1806</v>
      </c>
      <c r="G160">
        <v>327993</v>
      </c>
      <c r="H160" s="6" t="e">
        <f>VLOOKUP(G160,useeio_results!#REF!,2,FALSE)*E160</f>
        <v>#REF!</v>
      </c>
    </row>
    <row r="161" spans="1:8" x14ac:dyDescent="0.25">
      <c r="A161" t="s">
        <v>126</v>
      </c>
      <c r="B161" t="s">
        <v>27</v>
      </c>
      <c r="C161" t="s">
        <v>954</v>
      </c>
      <c r="D161" t="s">
        <v>448</v>
      </c>
      <c r="E161" s="5">
        <v>1.235969388</v>
      </c>
      <c r="F161" t="s">
        <v>1806</v>
      </c>
      <c r="G161">
        <v>327993</v>
      </c>
      <c r="H161" s="6" t="e">
        <f>VLOOKUP(G161,useeio_results!#REF!,2,FALSE)*E161</f>
        <v>#REF!</v>
      </c>
    </row>
    <row r="162" spans="1:8" x14ac:dyDescent="0.25">
      <c r="A162" t="s">
        <v>126</v>
      </c>
      <c r="B162" t="s">
        <v>27</v>
      </c>
      <c r="C162" t="s">
        <v>956</v>
      </c>
      <c r="D162" t="s">
        <v>448</v>
      </c>
      <c r="E162" s="5">
        <v>0.57999999999999996</v>
      </c>
      <c r="F162" t="s">
        <v>1806</v>
      </c>
      <c r="G162">
        <v>327993</v>
      </c>
      <c r="H162" s="6" t="e">
        <f>VLOOKUP(G162,useeio_results!#REF!,2,FALSE)*E162</f>
        <v>#REF!</v>
      </c>
    </row>
    <row r="163" spans="1:8" x14ac:dyDescent="0.25">
      <c r="A163" t="s">
        <v>126</v>
      </c>
      <c r="B163" t="s">
        <v>27</v>
      </c>
      <c r="C163" t="s">
        <v>958</v>
      </c>
      <c r="D163" t="s">
        <v>448</v>
      </c>
      <c r="E163" s="5">
        <v>0.85</v>
      </c>
      <c r="F163" t="s">
        <v>1806</v>
      </c>
      <c r="G163">
        <v>327993</v>
      </c>
      <c r="H163" s="6" t="e">
        <f>VLOOKUP(G163,useeio_results!#REF!,2,FALSE)*E163</f>
        <v>#REF!</v>
      </c>
    </row>
    <row r="164" spans="1:8" x14ac:dyDescent="0.25">
      <c r="A164" t="s">
        <v>130</v>
      </c>
      <c r="B164" t="s">
        <v>27</v>
      </c>
      <c r="C164" t="s">
        <v>1485</v>
      </c>
      <c r="D164" t="s">
        <v>449</v>
      </c>
      <c r="E164" s="5">
        <v>2.4224999999999999</v>
      </c>
      <c r="F164" t="s">
        <v>1812</v>
      </c>
      <c r="G164">
        <v>321200</v>
      </c>
      <c r="H164" s="6" t="e">
        <f>VLOOKUP(G164,useeio_results!#REF!,2,FALSE)*E164</f>
        <v>#REF!</v>
      </c>
    </row>
    <row r="165" spans="1:8" x14ac:dyDescent="0.25">
      <c r="A165" t="s">
        <v>130</v>
      </c>
      <c r="B165" t="s">
        <v>27</v>
      </c>
      <c r="C165" t="s">
        <v>1489</v>
      </c>
      <c r="D165" t="s">
        <v>449</v>
      </c>
      <c r="E165" s="5">
        <v>2.84</v>
      </c>
      <c r="F165" t="s">
        <v>1812</v>
      </c>
      <c r="G165">
        <v>321200</v>
      </c>
      <c r="H165" s="6" t="e">
        <f>VLOOKUP(G165,useeio_results!#REF!,2,FALSE)*E165</f>
        <v>#REF!</v>
      </c>
    </row>
    <row r="166" spans="1:8" x14ac:dyDescent="0.25">
      <c r="A166" t="s">
        <v>130</v>
      </c>
      <c r="B166" t="s">
        <v>27</v>
      </c>
      <c r="C166" t="s">
        <v>1493</v>
      </c>
      <c r="D166" t="s">
        <v>449</v>
      </c>
      <c r="E166" s="5">
        <v>1.9283333330000001</v>
      </c>
      <c r="F166" t="s">
        <v>1812</v>
      </c>
      <c r="G166">
        <v>321200</v>
      </c>
      <c r="H166" s="6" t="e">
        <f>VLOOKUP(G166,useeio_results!#REF!,2,FALSE)*E166</f>
        <v>#REF!</v>
      </c>
    </row>
    <row r="167" spans="1:8" x14ac:dyDescent="0.25">
      <c r="A167" t="s">
        <v>134</v>
      </c>
      <c r="B167" t="s">
        <v>27</v>
      </c>
      <c r="C167" t="s">
        <v>1497</v>
      </c>
      <c r="D167" t="s">
        <v>450</v>
      </c>
      <c r="E167" s="5">
        <v>379</v>
      </c>
      <c r="F167" t="s">
        <v>1823</v>
      </c>
      <c r="G167">
        <v>335222</v>
      </c>
      <c r="H167" s="6" t="e">
        <f>VLOOKUP(G167,useeio_results!#REF!,2,FALSE)*E167</f>
        <v>#REF!</v>
      </c>
    </row>
    <row r="168" spans="1:8" x14ac:dyDescent="0.25">
      <c r="A168" t="s">
        <v>134</v>
      </c>
      <c r="B168" t="s">
        <v>27</v>
      </c>
      <c r="C168" t="s">
        <v>1500</v>
      </c>
      <c r="D168" t="s">
        <v>450</v>
      </c>
      <c r="E168" s="5">
        <v>799</v>
      </c>
      <c r="F168" t="s">
        <v>1823</v>
      </c>
      <c r="G168">
        <v>335222</v>
      </c>
      <c r="H168" s="6" t="e">
        <f>VLOOKUP(G168,useeio_results!#REF!,2,FALSE)*E168</f>
        <v>#REF!</v>
      </c>
    </row>
    <row r="169" spans="1:8" x14ac:dyDescent="0.25">
      <c r="A169" t="s">
        <v>134</v>
      </c>
      <c r="B169" t="s">
        <v>27</v>
      </c>
      <c r="C169" t="s">
        <v>1503</v>
      </c>
      <c r="D169" t="s">
        <v>450</v>
      </c>
      <c r="E169" s="5">
        <v>1198</v>
      </c>
      <c r="F169" t="s">
        <v>1823</v>
      </c>
      <c r="G169">
        <v>335222</v>
      </c>
      <c r="H169" s="6" t="e">
        <f>VLOOKUP(G169,useeio_results!#REF!,2,FALSE)*E169</f>
        <v>#REF!</v>
      </c>
    </row>
    <row r="170" spans="1:8" x14ac:dyDescent="0.25">
      <c r="A170" t="s">
        <v>137</v>
      </c>
      <c r="B170" t="s">
        <v>27</v>
      </c>
      <c r="C170" t="s">
        <v>1506</v>
      </c>
      <c r="D170" t="s">
        <v>450</v>
      </c>
      <c r="E170" s="5">
        <v>348</v>
      </c>
      <c r="F170" t="s">
        <v>1826</v>
      </c>
      <c r="G170">
        <v>335228</v>
      </c>
      <c r="H170" s="6" t="e">
        <f>VLOOKUP(G170,useeio_results!#REF!,2,FALSE)*E170</f>
        <v>#REF!</v>
      </c>
    </row>
    <row r="171" spans="1:8" x14ac:dyDescent="0.25">
      <c r="A171" t="s">
        <v>137</v>
      </c>
      <c r="B171" t="s">
        <v>27</v>
      </c>
      <c r="C171" t="s">
        <v>1506</v>
      </c>
      <c r="D171" t="s">
        <v>450</v>
      </c>
      <c r="E171" s="5">
        <v>548</v>
      </c>
      <c r="F171" t="s">
        <v>1826</v>
      </c>
      <c r="G171">
        <v>335228</v>
      </c>
      <c r="H171" s="6" t="e">
        <f>VLOOKUP(G171,useeio_results!#REF!,2,FALSE)*E171</f>
        <v>#REF!</v>
      </c>
    </row>
    <row r="172" spans="1:8" x14ac:dyDescent="0.25">
      <c r="A172" t="s">
        <v>137</v>
      </c>
      <c r="B172" t="s">
        <v>27</v>
      </c>
      <c r="C172" t="s">
        <v>1506</v>
      </c>
      <c r="D172" t="s">
        <v>450</v>
      </c>
      <c r="E172" s="5">
        <v>898</v>
      </c>
      <c r="F172" t="s">
        <v>1826</v>
      </c>
      <c r="G172">
        <v>335228</v>
      </c>
      <c r="H172" s="6" t="e">
        <f>VLOOKUP(G172,useeio_results!#REF!,2,FALSE)*E172</f>
        <v>#REF!</v>
      </c>
    </row>
    <row r="173" spans="1:8" x14ac:dyDescent="0.25">
      <c r="A173" t="s">
        <v>139</v>
      </c>
      <c r="B173" t="s">
        <v>27</v>
      </c>
      <c r="C173" t="s">
        <v>1512</v>
      </c>
      <c r="D173" t="s">
        <v>450</v>
      </c>
      <c r="E173" s="5">
        <v>65</v>
      </c>
      <c r="F173" t="s">
        <v>1825</v>
      </c>
      <c r="G173">
        <v>335221</v>
      </c>
      <c r="H173" s="6" t="e">
        <f>VLOOKUP(G173,useeio_results!#REF!,2,FALSE)*E173</f>
        <v>#REF!</v>
      </c>
    </row>
    <row r="174" spans="1:8" x14ac:dyDescent="0.25">
      <c r="A174" t="s">
        <v>139</v>
      </c>
      <c r="B174" t="s">
        <v>27</v>
      </c>
      <c r="C174" t="s">
        <v>1514</v>
      </c>
      <c r="D174" t="s">
        <v>450</v>
      </c>
      <c r="E174" s="5">
        <v>198</v>
      </c>
      <c r="F174" t="s">
        <v>1825</v>
      </c>
      <c r="G174">
        <v>335221</v>
      </c>
      <c r="H174" s="6" t="e">
        <f>VLOOKUP(G174,useeio_results!#REF!,2,FALSE)*E174</f>
        <v>#REF!</v>
      </c>
    </row>
    <row r="175" spans="1:8" x14ac:dyDescent="0.25">
      <c r="A175" t="s">
        <v>139</v>
      </c>
      <c r="B175" t="s">
        <v>27</v>
      </c>
      <c r="C175" t="s">
        <v>1517</v>
      </c>
      <c r="D175" t="s">
        <v>450</v>
      </c>
      <c r="E175" s="5">
        <v>449</v>
      </c>
      <c r="F175" t="s">
        <v>1825</v>
      </c>
      <c r="G175">
        <v>335221</v>
      </c>
      <c r="H175" s="6" t="e">
        <f>VLOOKUP(G175,useeio_results!#REF!,2,FALSE)*E175</f>
        <v>#REF!</v>
      </c>
    </row>
    <row r="176" spans="1:8" x14ac:dyDescent="0.25">
      <c r="A176" t="s">
        <v>143</v>
      </c>
      <c r="B176" t="s">
        <v>27</v>
      </c>
      <c r="C176" t="s">
        <v>1520</v>
      </c>
      <c r="D176" t="s">
        <v>450</v>
      </c>
      <c r="E176" s="5">
        <v>478</v>
      </c>
      <c r="F176" t="s">
        <v>1824</v>
      </c>
      <c r="G176">
        <v>335224</v>
      </c>
      <c r="H176" s="6" t="e">
        <f>VLOOKUP(G176,useeio_results!#REF!,2,FALSE)*E176</f>
        <v>#REF!</v>
      </c>
    </row>
    <row r="177" spans="1:8" x14ac:dyDescent="0.25">
      <c r="A177" t="s">
        <v>143</v>
      </c>
      <c r="B177" t="s">
        <v>27</v>
      </c>
      <c r="C177" t="s">
        <v>1520</v>
      </c>
      <c r="D177" t="s">
        <v>450</v>
      </c>
      <c r="E177" s="5">
        <v>578</v>
      </c>
      <c r="F177" t="s">
        <v>1824</v>
      </c>
      <c r="G177">
        <v>335224</v>
      </c>
      <c r="H177" s="6" t="e">
        <f>VLOOKUP(G177,useeio_results!#REF!,2,FALSE)*E177</f>
        <v>#REF!</v>
      </c>
    </row>
    <row r="178" spans="1:8" x14ac:dyDescent="0.25">
      <c r="A178" t="s">
        <v>143</v>
      </c>
      <c r="B178" t="s">
        <v>27</v>
      </c>
      <c r="C178" t="s">
        <v>1525</v>
      </c>
      <c r="D178" t="s">
        <v>450</v>
      </c>
      <c r="E178" s="5">
        <v>748</v>
      </c>
      <c r="F178" t="s">
        <v>1824</v>
      </c>
      <c r="G178">
        <v>335224</v>
      </c>
      <c r="H178" s="6" t="e">
        <f>VLOOKUP(G178,useeio_results!#REF!,2,FALSE)*E178</f>
        <v>#REF!</v>
      </c>
    </row>
    <row r="179" spans="1:8" x14ac:dyDescent="0.25">
      <c r="A179" t="s">
        <v>143</v>
      </c>
      <c r="B179" t="s">
        <v>27</v>
      </c>
      <c r="C179" t="s">
        <v>1525</v>
      </c>
      <c r="D179" t="s">
        <v>450</v>
      </c>
      <c r="E179" s="5">
        <v>628</v>
      </c>
      <c r="F179" t="s">
        <v>1824</v>
      </c>
      <c r="G179">
        <v>335224</v>
      </c>
      <c r="H179" s="6" t="e">
        <f>VLOOKUP(G179,useeio_results!#REF!,2,FALSE)*E179</f>
        <v>#REF!</v>
      </c>
    </row>
    <row r="180" spans="1:8" x14ac:dyDescent="0.25">
      <c r="A180" t="s">
        <v>145</v>
      </c>
      <c r="B180" t="s">
        <v>27</v>
      </c>
      <c r="C180" t="s">
        <v>1530</v>
      </c>
      <c r="D180" t="s">
        <v>450</v>
      </c>
      <c r="E180" s="5">
        <v>598</v>
      </c>
      <c r="F180" t="s">
        <v>1824</v>
      </c>
      <c r="G180">
        <v>335224</v>
      </c>
      <c r="H180" s="6" t="e">
        <f>VLOOKUP(G180,useeio_results!#REF!,2,FALSE)*E180</f>
        <v>#REF!</v>
      </c>
    </row>
    <row r="181" spans="1:8" x14ac:dyDescent="0.25">
      <c r="A181" t="s">
        <v>145</v>
      </c>
      <c r="B181" t="s">
        <v>27</v>
      </c>
      <c r="C181" t="s">
        <v>1530</v>
      </c>
      <c r="D181" t="s">
        <v>450</v>
      </c>
      <c r="E181" s="5">
        <v>628</v>
      </c>
      <c r="F181" t="s">
        <v>1824</v>
      </c>
      <c r="G181">
        <v>335224</v>
      </c>
      <c r="H181" s="6" t="e">
        <f>VLOOKUP(G181,useeio_results!#REF!,2,FALSE)*E181</f>
        <v>#REF!</v>
      </c>
    </row>
    <row r="182" spans="1:8" x14ac:dyDescent="0.25">
      <c r="A182" t="s">
        <v>145</v>
      </c>
      <c r="B182" t="s">
        <v>27</v>
      </c>
      <c r="C182" t="s">
        <v>1534</v>
      </c>
      <c r="D182" t="s">
        <v>450</v>
      </c>
      <c r="E182" s="5">
        <v>798</v>
      </c>
      <c r="F182" t="s">
        <v>1824</v>
      </c>
      <c r="G182">
        <v>335224</v>
      </c>
      <c r="H182" s="6" t="e">
        <f>VLOOKUP(G182,useeio_results!#REF!,2,FALSE)*E182</f>
        <v>#REF!</v>
      </c>
    </row>
    <row r="183" spans="1:8" x14ac:dyDescent="0.25">
      <c r="A183" t="s">
        <v>145</v>
      </c>
      <c r="B183" t="s">
        <v>27</v>
      </c>
      <c r="C183" t="s">
        <v>1534</v>
      </c>
      <c r="D183" t="s">
        <v>450</v>
      </c>
      <c r="E183" s="5">
        <v>578</v>
      </c>
      <c r="F183" t="s">
        <v>1824</v>
      </c>
      <c r="G183">
        <v>335224</v>
      </c>
      <c r="H183" s="6" t="e">
        <f>VLOOKUP(G183,useeio_results!#REF!,2,FALSE)*E183</f>
        <v>#REF!</v>
      </c>
    </row>
    <row r="184" spans="1:8" x14ac:dyDescent="0.25">
      <c r="A184" t="s">
        <v>147</v>
      </c>
      <c r="B184" t="s">
        <v>27</v>
      </c>
      <c r="C184" t="s">
        <v>1538</v>
      </c>
      <c r="D184" t="s">
        <v>450</v>
      </c>
      <c r="E184" s="5">
        <v>648</v>
      </c>
      <c r="F184" t="s">
        <v>1825</v>
      </c>
      <c r="G184">
        <v>335221</v>
      </c>
      <c r="H184" s="6" t="e">
        <f>VLOOKUP(G184,useeio_results!#REF!,2,FALSE)*E184</f>
        <v>#REF!</v>
      </c>
    </row>
    <row r="185" spans="1:8" x14ac:dyDescent="0.25">
      <c r="A185" t="s">
        <v>147</v>
      </c>
      <c r="B185" t="s">
        <v>27</v>
      </c>
      <c r="C185" t="s">
        <v>1538</v>
      </c>
      <c r="D185" t="s">
        <v>450</v>
      </c>
      <c r="E185" s="5">
        <v>798</v>
      </c>
      <c r="F185" t="s">
        <v>1825</v>
      </c>
      <c r="G185">
        <v>335221</v>
      </c>
      <c r="H185" s="6" t="e">
        <f>VLOOKUP(G185,useeio_results!#REF!,2,FALSE)*E185</f>
        <v>#REF!</v>
      </c>
    </row>
    <row r="186" spans="1:8" x14ac:dyDescent="0.25">
      <c r="A186" t="s">
        <v>147</v>
      </c>
      <c r="B186" t="s">
        <v>27</v>
      </c>
      <c r="C186" t="s">
        <v>1538</v>
      </c>
      <c r="D186" t="s">
        <v>450</v>
      </c>
      <c r="E186" s="5">
        <v>1198</v>
      </c>
      <c r="F186" t="s">
        <v>1825</v>
      </c>
      <c r="G186">
        <v>335221</v>
      </c>
      <c r="H186" s="6" t="e">
        <f>VLOOKUP(G186,useeio_results!#REF!,2,FALSE)*E186</f>
        <v>#REF!</v>
      </c>
    </row>
    <row r="187" spans="1:8" x14ac:dyDescent="0.25">
      <c r="A187" t="s">
        <v>147</v>
      </c>
      <c r="B187" t="s">
        <v>27</v>
      </c>
      <c r="C187" t="s">
        <v>1543</v>
      </c>
      <c r="D187" t="s">
        <v>450</v>
      </c>
      <c r="E187" s="5">
        <v>648</v>
      </c>
      <c r="F187" t="s">
        <v>1825</v>
      </c>
      <c r="G187">
        <v>335221</v>
      </c>
      <c r="H187" s="6" t="e">
        <f>VLOOKUP(G187,useeio_results!#REF!,2,FALSE)*E187</f>
        <v>#REF!</v>
      </c>
    </row>
    <row r="188" spans="1:8" x14ac:dyDescent="0.25">
      <c r="A188" t="s">
        <v>147</v>
      </c>
      <c r="B188" t="s">
        <v>27</v>
      </c>
      <c r="C188" t="s">
        <v>1543</v>
      </c>
      <c r="D188" t="s">
        <v>450</v>
      </c>
      <c r="E188" s="5">
        <v>1198</v>
      </c>
      <c r="F188" t="s">
        <v>1825</v>
      </c>
      <c r="G188">
        <v>335221</v>
      </c>
      <c r="H188" s="6" t="e">
        <f>VLOOKUP(G188,useeio_results!#REF!,2,FALSE)*E188</f>
        <v>#REF!</v>
      </c>
    </row>
    <row r="189" spans="1:8" x14ac:dyDescent="0.25">
      <c r="A189" t="s">
        <v>147</v>
      </c>
      <c r="B189" t="s">
        <v>27</v>
      </c>
      <c r="C189" t="s">
        <v>1543</v>
      </c>
      <c r="D189" t="s">
        <v>450</v>
      </c>
      <c r="E189" s="5">
        <v>798</v>
      </c>
      <c r="F189" t="s">
        <v>1825</v>
      </c>
      <c r="G189">
        <v>335221</v>
      </c>
      <c r="H189" s="6" t="e">
        <f>VLOOKUP(G189,useeio_results!#REF!,2,FALSE)*E189</f>
        <v>#REF!</v>
      </c>
    </row>
    <row r="190" spans="1:8" x14ac:dyDescent="0.25">
      <c r="A190" t="s">
        <v>149</v>
      </c>
      <c r="B190" t="s">
        <v>27</v>
      </c>
      <c r="C190" t="s">
        <v>1547</v>
      </c>
      <c r="D190" t="s">
        <v>450</v>
      </c>
      <c r="E190" s="5">
        <v>229</v>
      </c>
      <c r="F190" t="s">
        <v>1825</v>
      </c>
      <c r="G190">
        <v>335221</v>
      </c>
      <c r="H190" s="6" t="e">
        <f>VLOOKUP(G190,useeio_results!#REF!,2,FALSE)*E190</f>
        <v>#REF!</v>
      </c>
    </row>
    <row r="191" spans="1:8" x14ac:dyDescent="0.25">
      <c r="A191" t="s">
        <v>149</v>
      </c>
      <c r="B191" t="s">
        <v>27</v>
      </c>
      <c r="C191" t="s">
        <v>1547</v>
      </c>
      <c r="D191" t="s">
        <v>450</v>
      </c>
      <c r="E191" s="5">
        <v>133</v>
      </c>
      <c r="F191" t="s">
        <v>1825</v>
      </c>
      <c r="G191">
        <v>335221</v>
      </c>
      <c r="H191" s="6" t="e">
        <f>VLOOKUP(G191,useeio_results!#REF!,2,FALSE)*E191</f>
        <v>#REF!</v>
      </c>
    </row>
    <row r="192" spans="1:8" x14ac:dyDescent="0.25">
      <c r="A192" t="s">
        <v>149</v>
      </c>
      <c r="B192" t="s">
        <v>27</v>
      </c>
      <c r="C192" t="s">
        <v>1547</v>
      </c>
      <c r="D192" t="s">
        <v>450</v>
      </c>
      <c r="E192" s="5">
        <v>281</v>
      </c>
      <c r="F192" t="s">
        <v>1825</v>
      </c>
      <c r="G192">
        <v>335221</v>
      </c>
      <c r="H192" s="6" t="e">
        <f>VLOOKUP(G192,useeio_results!#REF!,2,FALSE)*E192</f>
        <v>#REF!</v>
      </c>
    </row>
    <row r="193" spans="1:8" x14ac:dyDescent="0.25">
      <c r="A193" t="s">
        <v>152</v>
      </c>
      <c r="B193" t="s">
        <v>27</v>
      </c>
      <c r="C193" t="s">
        <v>1554</v>
      </c>
      <c r="D193" t="s">
        <v>450</v>
      </c>
      <c r="E193" s="5">
        <v>2.42</v>
      </c>
      <c r="F193" t="s">
        <v>1828</v>
      </c>
      <c r="G193">
        <v>335930</v>
      </c>
      <c r="H193" s="6" t="e">
        <f>VLOOKUP(G193,useeio_results!#REF!,2,FALSE)*E193</f>
        <v>#REF!</v>
      </c>
    </row>
    <row r="194" spans="1:8" x14ac:dyDescent="0.25">
      <c r="A194" t="s">
        <v>152</v>
      </c>
      <c r="B194" t="s">
        <v>27</v>
      </c>
      <c r="C194" t="s">
        <v>1554</v>
      </c>
      <c r="D194" t="s">
        <v>450</v>
      </c>
      <c r="E194" s="5">
        <v>1.89</v>
      </c>
      <c r="F194" t="s">
        <v>1828</v>
      </c>
      <c r="G194">
        <v>335930</v>
      </c>
      <c r="H194" s="6" t="e">
        <f>VLOOKUP(G194,useeio_results!#REF!,2,FALSE)*E194</f>
        <v>#REF!</v>
      </c>
    </row>
    <row r="195" spans="1:8" x14ac:dyDescent="0.25">
      <c r="A195" t="s">
        <v>152</v>
      </c>
      <c r="B195" t="s">
        <v>27</v>
      </c>
      <c r="C195" t="s">
        <v>1554</v>
      </c>
      <c r="D195" t="s">
        <v>450</v>
      </c>
      <c r="E195" s="5">
        <v>1.22</v>
      </c>
      <c r="F195" t="s">
        <v>1828</v>
      </c>
      <c r="G195">
        <v>335930</v>
      </c>
      <c r="H195" s="6" t="e">
        <f>VLOOKUP(G195,useeio_results!#REF!,2,FALSE)*E195</f>
        <v>#REF!</v>
      </c>
    </row>
    <row r="196" spans="1:8" x14ac:dyDescent="0.25">
      <c r="A196" t="s">
        <v>157</v>
      </c>
      <c r="B196" t="s">
        <v>27</v>
      </c>
      <c r="C196" t="s">
        <v>1554</v>
      </c>
      <c r="D196" t="s">
        <v>450</v>
      </c>
      <c r="E196" s="5">
        <v>2.42</v>
      </c>
      <c r="F196" t="s">
        <v>1828</v>
      </c>
      <c r="G196">
        <v>335930</v>
      </c>
      <c r="H196" s="6" t="e">
        <f>VLOOKUP(G196,useeio_results!#REF!,2,FALSE)*E196</f>
        <v>#REF!</v>
      </c>
    </row>
    <row r="197" spans="1:8" x14ac:dyDescent="0.25">
      <c r="A197" t="s">
        <v>157</v>
      </c>
      <c r="B197" t="s">
        <v>27</v>
      </c>
      <c r="C197" t="s">
        <v>1554</v>
      </c>
      <c r="D197" t="s">
        <v>450</v>
      </c>
      <c r="E197" s="5">
        <v>1.89</v>
      </c>
      <c r="F197" t="s">
        <v>1828</v>
      </c>
      <c r="G197">
        <v>335930</v>
      </c>
      <c r="H197" s="6" t="e">
        <f>VLOOKUP(G197,useeio_results!#REF!,2,FALSE)*E197</f>
        <v>#REF!</v>
      </c>
    </row>
    <row r="198" spans="1:8" x14ac:dyDescent="0.25">
      <c r="A198" t="s">
        <v>157</v>
      </c>
      <c r="B198" t="s">
        <v>27</v>
      </c>
      <c r="C198" t="s">
        <v>1554</v>
      </c>
      <c r="D198" t="s">
        <v>450</v>
      </c>
      <c r="E198" s="5">
        <v>1.22</v>
      </c>
      <c r="F198" t="s">
        <v>1828</v>
      </c>
      <c r="G198">
        <v>335930</v>
      </c>
      <c r="H198" s="6" t="e">
        <f>VLOOKUP(G198,useeio_results!#REF!,2,FALSE)*E198</f>
        <v>#REF!</v>
      </c>
    </row>
    <row r="199" spans="1:8" x14ac:dyDescent="0.25">
      <c r="A199" t="s">
        <v>162</v>
      </c>
      <c r="B199" t="s">
        <v>27</v>
      </c>
      <c r="C199" t="s">
        <v>1561</v>
      </c>
      <c r="D199" t="s">
        <v>450</v>
      </c>
      <c r="E199" s="5">
        <v>1.7</v>
      </c>
      <c r="F199" t="s">
        <v>1828</v>
      </c>
      <c r="G199">
        <v>335930</v>
      </c>
      <c r="H199" s="6" t="e">
        <f>VLOOKUP(G199,useeio_results!#REF!,2,FALSE)*E199</f>
        <v>#REF!</v>
      </c>
    </row>
    <row r="200" spans="1:8" x14ac:dyDescent="0.25">
      <c r="A200" t="s">
        <v>162</v>
      </c>
      <c r="B200" t="s">
        <v>27</v>
      </c>
      <c r="C200" t="s">
        <v>1561</v>
      </c>
      <c r="D200" t="s">
        <v>450</v>
      </c>
      <c r="E200" s="5">
        <v>0.77</v>
      </c>
      <c r="F200" t="s">
        <v>1828</v>
      </c>
      <c r="G200">
        <v>335930</v>
      </c>
      <c r="H200" s="6" t="e">
        <f>VLOOKUP(G200,useeio_results!#REF!,2,FALSE)*E200</f>
        <v>#REF!</v>
      </c>
    </row>
    <row r="201" spans="1:8" x14ac:dyDescent="0.25">
      <c r="A201" t="s">
        <v>162</v>
      </c>
      <c r="B201" t="s">
        <v>27</v>
      </c>
      <c r="C201" t="s">
        <v>1561</v>
      </c>
      <c r="D201" t="s">
        <v>450</v>
      </c>
      <c r="E201" s="5">
        <v>1.38</v>
      </c>
      <c r="F201" t="s">
        <v>1828</v>
      </c>
      <c r="G201">
        <v>335930</v>
      </c>
      <c r="H201" s="6" t="e">
        <f>VLOOKUP(G201,useeio_results!#REF!,2,FALSE)*E201</f>
        <v>#REF!</v>
      </c>
    </row>
    <row r="202" spans="1:8" x14ac:dyDescent="0.25">
      <c r="A202" t="s">
        <v>454</v>
      </c>
      <c r="B202" t="s">
        <v>27</v>
      </c>
      <c r="C202" t="s">
        <v>1568</v>
      </c>
      <c r="D202" t="s">
        <v>455</v>
      </c>
      <c r="E202" s="5">
        <v>0.43</v>
      </c>
      <c r="F202" t="s">
        <v>1827</v>
      </c>
      <c r="G202">
        <v>335920</v>
      </c>
      <c r="H202" s="6" t="e">
        <f>VLOOKUP(G202,useeio_results!#REF!,2,FALSE)*E202</f>
        <v>#REF!</v>
      </c>
    </row>
    <row r="203" spans="1:8" x14ac:dyDescent="0.25">
      <c r="A203" t="s">
        <v>454</v>
      </c>
      <c r="B203" t="s">
        <v>27</v>
      </c>
      <c r="C203" t="s">
        <v>1568</v>
      </c>
      <c r="D203" t="s">
        <v>455</v>
      </c>
      <c r="E203" s="5">
        <v>0.43</v>
      </c>
      <c r="F203" t="s">
        <v>1827</v>
      </c>
      <c r="G203">
        <v>335920</v>
      </c>
      <c r="H203" s="6" t="e">
        <f>VLOOKUP(G203,useeio_results!#REF!,2,FALSE)*E203</f>
        <v>#REF!</v>
      </c>
    </row>
    <row r="204" spans="1:8" x14ac:dyDescent="0.25">
      <c r="A204" t="s">
        <v>454</v>
      </c>
      <c r="B204" t="s">
        <v>27</v>
      </c>
      <c r="C204" t="s">
        <v>1572</v>
      </c>
      <c r="D204" t="s">
        <v>455</v>
      </c>
      <c r="E204" s="5">
        <v>0.82</v>
      </c>
      <c r="F204" t="s">
        <v>1827</v>
      </c>
      <c r="G204">
        <v>335920</v>
      </c>
      <c r="H204" s="6" t="e">
        <f>VLOOKUP(G204,useeio_results!#REF!,2,FALSE)*E204</f>
        <v>#REF!</v>
      </c>
    </row>
    <row r="205" spans="1:8" x14ac:dyDescent="0.25">
      <c r="A205" t="s">
        <v>180</v>
      </c>
      <c r="B205" t="s">
        <v>27</v>
      </c>
      <c r="C205" t="s">
        <v>1575</v>
      </c>
      <c r="D205" t="s">
        <v>450</v>
      </c>
      <c r="E205" s="5">
        <v>198</v>
      </c>
      <c r="F205" t="s">
        <v>1828</v>
      </c>
      <c r="G205">
        <v>335930</v>
      </c>
      <c r="H205" s="6" t="e">
        <f>VLOOKUP(G205,useeio_results!#REF!,2,FALSE)*E205</f>
        <v>#REF!</v>
      </c>
    </row>
    <row r="206" spans="1:8" x14ac:dyDescent="0.25">
      <c r="A206" t="s">
        <v>180</v>
      </c>
      <c r="B206" t="s">
        <v>27</v>
      </c>
      <c r="C206" t="s">
        <v>1577</v>
      </c>
      <c r="D206" t="s">
        <v>450</v>
      </c>
      <c r="E206" s="5">
        <v>298</v>
      </c>
      <c r="F206" t="s">
        <v>1828</v>
      </c>
      <c r="G206">
        <v>335930</v>
      </c>
      <c r="H206" s="6" t="e">
        <f>VLOOKUP(G206,useeio_results!#REF!,2,FALSE)*E206</f>
        <v>#REF!</v>
      </c>
    </row>
    <row r="207" spans="1:8" x14ac:dyDescent="0.25">
      <c r="A207" t="s">
        <v>180</v>
      </c>
      <c r="B207" t="s">
        <v>27</v>
      </c>
      <c r="C207" t="s">
        <v>1575</v>
      </c>
      <c r="D207" t="s">
        <v>450</v>
      </c>
      <c r="E207" s="5">
        <v>285</v>
      </c>
      <c r="F207" t="s">
        <v>1828</v>
      </c>
      <c r="G207">
        <v>335930</v>
      </c>
      <c r="H207" s="6" t="e">
        <f>VLOOKUP(G207,useeio_results!#REF!,2,FALSE)*E207</f>
        <v>#REF!</v>
      </c>
    </row>
    <row r="208" spans="1:8" x14ac:dyDescent="0.25">
      <c r="A208" t="s">
        <v>183</v>
      </c>
      <c r="B208" t="s">
        <v>27</v>
      </c>
      <c r="C208" t="s">
        <v>1582</v>
      </c>
      <c r="D208" t="s">
        <v>450</v>
      </c>
      <c r="E208" s="5">
        <v>289</v>
      </c>
      <c r="F208" t="s">
        <v>1813</v>
      </c>
      <c r="G208">
        <v>321910</v>
      </c>
      <c r="H208" s="6" t="e">
        <f>VLOOKUP(G208,useeio_results!#REF!,2,FALSE)*E208</f>
        <v>#REF!</v>
      </c>
    </row>
    <row r="209" spans="1:8" x14ac:dyDescent="0.25">
      <c r="A209" t="s">
        <v>183</v>
      </c>
      <c r="B209" t="s">
        <v>27</v>
      </c>
      <c r="C209" t="s">
        <v>1585</v>
      </c>
      <c r="D209" t="s">
        <v>450</v>
      </c>
      <c r="E209" s="5">
        <v>579</v>
      </c>
      <c r="F209" t="s">
        <v>1813</v>
      </c>
      <c r="G209">
        <v>321910</v>
      </c>
      <c r="H209" s="6" t="e">
        <f>VLOOKUP(G209,useeio_results!#REF!,2,FALSE)*E209</f>
        <v>#REF!</v>
      </c>
    </row>
    <row r="210" spans="1:8" x14ac:dyDescent="0.25">
      <c r="A210" t="s">
        <v>183</v>
      </c>
      <c r="B210" t="s">
        <v>27</v>
      </c>
      <c r="C210" t="s">
        <v>1588</v>
      </c>
      <c r="D210" t="s">
        <v>450</v>
      </c>
      <c r="E210" s="5">
        <v>878</v>
      </c>
      <c r="F210" t="s">
        <v>1813</v>
      </c>
      <c r="G210">
        <v>321910</v>
      </c>
      <c r="H210" s="6" t="e">
        <f>VLOOKUP(G210,useeio_results!#REF!,2,FALSE)*E210</f>
        <v>#REF!</v>
      </c>
    </row>
    <row r="211" spans="1:8" x14ac:dyDescent="0.25">
      <c r="A211" t="s">
        <v>456</v>
      </c>
      <c r="B211" t="s">
        <v>27</v>
      </c>
      <c r="C211" t="s">
        <v>1387</v>
      </c>
      <c r="D211" t="s">
        <v>448</v>
      </c>
      <c r="E211" s="5">
        <v>7.5999999999999998E-2</v>
      </c>
      <c r="F211" t="s">
        <v>1820</v>
      </c>
      <c r="G211">
        <v>325510</v>
      </c>
      <c r="H211" s="6" t="e">
        <f>VLOOKUP(G211,useeio_results!#REF!,2,FALSE)*E211</f>
        <v>#REF!</v>
      </c>
    </row>
    <row r="212" spans="1:8" x14ac:dyDescent="0.25">
      <c r="A212" t="s">
        <v>189</v>
      </c>
      <c r="B212" t="s">
        <v>27</v>
      </c>
      <c r="C212" t="s">
        <v>940</v>
      </c>
      <c r="D212" t="s">
        <v>448</v>
      </c>
      <c r="E212" s="5">
        <v>0.36687500000000001</v>
      </c>
      <c r="F212" t="s">
        <v>1822</v>
      </c>
      <c r="G212">
        <v>327400</v>
      </c>
      <c r="H212" s="6" t="e">
        <f>VLOOKUP(G212,useeio_results!#REF!,2,FALSE)*E212</f>
        <v>#REF!</v>
      </c>
    </row>
    <row r="213" spans="1:8" x14ac:dyDescent="0.25">
      <c r="A213" t="s">
        <v>189</v>
      </c>
      <c r="B213" t="s">
        <v>27</v>
      </c>
      <c r="C213" t="s">
        <v>940</v>
      </c>
      <c r="D213" t="s">
        <v>448</v>
      </c>
      <c r="E213" s="5">
        <v>0.51437500000000003</v>
      </c>
      <c r="F213" t="s">
        <v>1822</v>
      </c>
      <c r="G213">
        <v>327400</v>
      </c>
      <c r="H213" s="6" t="e">
        <f>VLOOKUP(G213,useeio_results!#REF!,2,FALSE)*E213</f>
        <v>#REF!</v>
      </c>
    </row>
    <row r="214" spans="1:8" x14ac:dyDescent="0.25">
      <c r="A214" t="s">
        <v>189</v>
      </c>
      <c r="B214" t="s">
        <v>27</v>
      </c>
      <c r="C214" t="s">
        <v>940</v>
      </c>
      <c r="D214" t="s">
        <v>448</v>
      </c>
      <c r="E214" s="5">
        <v>0.39531250000000001</v>
      </c>
      <c r="F214" t="s">
        <v>1822</v>
      </c>
      <c r="G214">
        <v>327400</v>
      </c>
      <c r="H214" s="6" t="e">
        <f>VLOOKUP(G214,useeio_results!#REF!,2,FALSE)*E214</f>
        <v>#REF!</v>
      </c>
    </row>
    <row r="215" spans="1:8" x14ac:dyDescent="0.25">
      <c r="A215" t="s">
        <v>189</v>
      </c>
      <c r="B215" t="s">
        <v>27</v>
      </c>
      <c r="C215" t="s">
        <v>942</v>
      </c>
      <c r="D215" t="s">
        <v>448</v>
      </c>
      <c r="E215" s="5">
        <v>0.40375</v>
      </c>
      <c r="F215" t="s">
        <v>1822</v>
      </c>
      <c r="G215">
        <v>327400</v>
      </c>
      <c r="H215" s="6" t="e">
        <f>VLOOKUP(G215,useeio_results!#REF!,2,FALSE)*E215</f>
        <v>#REF!</v>
      </c>
    </row>
    <row r="216" spans="1:8" x14ac:dyDescent="0.25">
      <c r="A216" t="s">
        <v>189</v>
      </c>
      <c r="B216" t="s">
        <v>27</v>
      </c>
      <c r="C216" t="s">
        <v>942</v>
      </c>
      <c r="D216" t="s">
        <v>448</v>
      </c>
      <c r="E216" s="5">
        <v>0.40375</v>
      </c>
      <c r="F216" t="s">
        <v>1822</v>
      </c>
      <c r="G216">
        <v>327400</v>
      </c>
      <c r="H216" s="6" t="e">
        <f>VLOOKUP(G216,useeio_results!#REF!,2,FALSE)*E216</f>
        <v>#REF!</v>
      </c>
    </row>
    <row r="217" spans="1:8" x14ac:dyDescent="0.25">
      <c r="A217" t="s">
        <v>194</v>
      </c>
      <c r="B217" t="s">
        <v>27</v>
      </c>
      <c r="C217" t="s">
        <v>864</v>
      </c>
      <c r="D217" t="s">
        <v>448</v>
      </c>
      <c r="E217" s="3">
        <v>0.53</v>
      </c>
      <c r="F217" t="s">
        <v>1807</v>
      </c>
      <c r="G217">
        <v>322299</v>
      </c>
      <c r="H217" s="6" t="e">
        <f>VLOOKUP(G217,useeio_results!#REF!,2,FALSE)*E217</f>
        <v>#REF!</v>
      </c>
    </row>
    <row r="218" spans="1:8" x14ac:dyDescent="0.25">
      <c r="A218" t="s">
        <v>194</v>
      </c>
      <c r="B218" t="s">
        <v>27</v>
      </c>
      <c r="C218" t="s">
        <v>867</v>
      </c>
      <c r="D218" t="s">
        <v>448</v>
      </c>
      <c r="E218" s="5">
        <v>0.74</v>
      </c>
      <c r="F218" t="s">
        <v>1807</v>
      </c>
      <c r="G218">
        <v>322299</v>
      </c>
      <c r="H218" s="6" t="e">
        <f>VLOOKUP(G218,useeio_results!#REF!,2,FALSE)*E218</f>
        <v>#REF!</v>
      </c>
    </row>
    <row r="219" spans="1:8" x14ac:dyDescent="0.25">
      <c r="A219" t="s">
        <v>194</v>
      </c>
      <c r="B219" t="s">
        <v>27</v>
      </c>
      <c r="C219" t="s">
        <v>869</v>
      </c>
      <c r="D219" t="s">
        <v>448</v>
      </c>
      <c r="E219" s="5">
        <v>1.02</v>
      </c>
      <c r="F219" t="s">
        <v>1807</v>
      </c>
      <c r="G219">
        <v>322299</v>
      </c>
      <c r="H219" s="6" t="e">
        <f>VLOOKUP(G219,useeio_results!#REF!,2,FALSE)*E219</f>
        <v>#REF!</v>
      </c>
    </row>
    <row r="220" spans="1:8" x14ac:dyDescent="0.25">
      <c r="A220" t="s">
        <v>194</v>
      </c>
      <c r="B220" t="s">
        <v>27</v>
      </c>
      <c r="C220" t="s">
        <v>871</v>
      </c>
      <c r="D220" t="s">
        <v>448</v>
      </c>
      <c r="E220" s="5">
        <v>1.31</v>
      </c>
      <c r="F220" t="s">
        <v>1807</v>
      </c>
      <c r="G220">
        <v>322299</v>
      </c>
      <c r="H220" s="6" t="e">
        <f>VLOOKUP(G220,useeio_results!#REF!,2,FALSE)*E220</f>
        <v>#REF!</v>
      </c>
    </row>
    <row r="221" spans="1:8" x14ac:dyDescent="0.25">
      <c r="A221" t="s">
        <v>194</v>
      </c>
      <c r="B221" t="s">
        <v>27</v>
      </c>
      <c r="C221" t="s">
        <v>864</v>
      </c>
      <c r="D221" t="s">
        <v>448</v>
      </c>
      <c r="E221" s="3">
        <v>0.85</v>
      </c>
      <c r="F221" t="s">
        <v>1807</v>
      </c>
      <c r="G221">
        <v>322299</v>
      </c>
      <c r="H221" s="6" t="e">
        <f>VLOOKUP(G221,useeio_results!#REF!,2,FALSE)*E221</f>
        <v>#REF!</v>
      </c>
    </row>
    <row r="222" spans="1:8" x14ac:dyDescent="0.25">
      <c r="A222" t="s">
        <v>194</v>
      </c>
      <c r="B222" t="s">
        <v>27</v>
      </c>
      <c r="C222" t="s">
        <v>867</v>
      </c>
      <c r="D222" t="s">
        <v>448</v>
      </c>
      <c r="E222" s="3">
        <v>1.1000000000000001</v>
      </c>
      <c r="F222" t="s">
        <v>1807</v>
      </c>
      <c r="G222">
        <v>322299</v>
      </c>
      <c r="H222" s="6" t="e">
        <f>VLOOKUP(G222,useeio_results!#REF!,2,FALSE)*E222</f>
        <v>#REF!</v>
      </c>
    </row>
    <row r="223" spans="1:8" x14ac:dyDescent="0.25">
      <c r="A223" t="s">
        <v>194</v>
      </c>
      <c r="B223" t="s">
        <v>27</v>
      </c>
      <c r="C223" t="s">
        <v>869</v>
      </c>
      <c r="D223" t="s">
        <v>448</v>
      </c>
      <c r="E223" s="5">
        <v>1.42</v>
      </c>
      <c r="F223" t="s">
        <v>1807</v>
      </c>
      <c r="G223">
        <v>322299</v>
      </c>
      <c r="H223" s="6" t="e">
        <f>VLOOKUP(G223,useeio_results!#REF!,2,FALSE)*E223</f>
        <v>#REF!</v>
      </c>
    </row>
    <row r="224" spans="1:8" x14ac:dyDescent="0.25">
      <c r="A224" t="s">
        <v>194</v>
      </c>
      <c r="B224" t="s">
        <v>27</v>
      </c>
      <c r="C224" t="s">
        <v>871</v>
      </c>
      <c r="D224" t="s">
        <v>448</v>
      </c>
      <c r="E224" s="5">
        <v>1.75</v>
      </c>
      <c r="F224" t="s">
        <v>1807</v>
      </c>
      <c r="G224">
        <v>322299</v>
      </c>
      <c r="H224" s="6" t="e">
        <f>VLOOKUP(G224,useeio_results!#REF!,2,FALSE)*E224</f>
        <v>#REF!</v>
      </c>
    </row>
    <row r="225" spans="1:8" x14ac:dyDescent="0.25">
      <c r="A225" t="s">
        <v>194</v>
      </c>
      <c r="B225" t="s">
        <v>27</v>
      </c>
      <c r="C225" t="s">
        <v>873</v>
      </c>
      <c r="D225" t="s">
        <v>448</v>
      </c>
      <c r="E225" s="5">
        <v>1.47</v>
      </c>
      <c r="F225" t="s">
        <v>1806</v>
      </c>
      <c r="G225">
        <v>327993</v>
      </c>
      <c r="H225" s="6" t="e">
        <f>VLOOKUP(G225,useeio_results!#REF!,2,FALSE)*E225</f>
        <v>#REF!</v>
      </c>
    </row>
    <row r="226" spans="1:8" x14ac:dyDescent="0.25">
      <c r="A226" t="s">
        <v>194</v>
      </c>
      <c r="B226" t="s">
        <v>27</v>
      </c>
      <c r="C226" t="s">
        <v>873</v>
      </c>
      <c r="D226" t="s">
        <v>448</v>
      </c>
      <c r="E226" s="5">
        <v>1.25</v>
      </c>
      <c r="F226" t="s">
        <v>1806</v>
      </c>
      <c r="G226">
        <v>327993</v>
      </c>
      <c r="H226" s="6" t="e">
        <f>VLOOKUP(G226,useeio_results!#REF!,2,FALSE)*E226</f>
        <v>#REF!</v>
      </c>
    </row>
    <row r="227" spans="1:8" x14ac:dyDescent="0.25">
      <c r="A227" t="s">
        <v>194</v>
      </c>
      <c r="B227" t="s">
        <v>27</v>
      </c>
      <c r="C227" t="s">
        <v>875</v>
      </c>
      <c r="D227" t="s">
        <v>448</v>
      </c>
      <c r="E227" s="5">
        <v>1.65</v>
      </c>
      <c r="F227" t="s">
        <v>1806</v>
      </c>
      <c r="G227">
        <v>327993</v>
      </c>
      <c r="H227" s="6" t="e">
        <f>VLOOKUP(G227,useeio_results!#REF!,2,FALSE)*E227</f>
        <v>#REF!</v>
      </c>
    </row>
    <row r="228" spans="1:8" x14ac:dyDescent="0.25">
      <c r="A228" t="s">
        <v>194</v>
      </c>
      <c r="B228" t="s">
        <v>27</v>
      </c>
      <c r="C228" t="s">
        <v>875</v>
      </c>
      <c r="D228" t="s">
        <v>448</v>
      </c>
      <c r="E228" s="5">
        <v>1.6</v>
      </c>
      <c r="F228" t="s">
        <v>1806</v>
      </c>
      <c r="G228">
        <v>327993</v>
      </c>
      <c r="H228" s="6" t="e">
        <f>VLOOKUP(G228,useeio_results!#REF!,2,FALSE)*E228</f>
        <v>#REF!</v>
      </c>
    </row>
    <row r="229" spans="1:8" x14ac:dyDescent="0.25">
      <c r="A229" t="s">
        <v>194</v>
      </c>
      <c r="B229" t="s">
        <v>27</v>
      </c>
      <c r="C229" t="s">
        <v>877</v>
      </c>
      <c r="D229" t="s">
        <v>448</v>
      </c>
      <c r="E229" s="5">
        <v>2.37</v>
      </c>
      <c r="F229" t="s">
        <v>1806</v>
      </c>
      <c r="G229">
        <v>327993</v>
      </c>
      <c r="H229" s="6" t="e">
        <f>VLOOKUP(G229,useeio_results!#REF!,2,FALSE)*E229</f>
        <v>#REF!</v>
      </c>
    </row>
    <row r="230" spans="1:8" x14ac:dyDescent="0.25">
      <c r="A230" t="s">
        <v>194</v>
      </c>
      <c r="B230" t="s">
        <v>27</v>
      </c>
      <c r="C230" t="s">
        <v>879</v>
      </c>
      <c r="D230" t="s">
        <v>448</v>
      </c>
      <c r="E230" s="5">
        <v>2.94</v>
      </c>
      <c r="F230" t="s">
        <v>1806</v>
      </c>
      <c r="G230">
        <v>327993</v>
      </c>
      <c r="H230" s="6" t="e">
        <f>VLOOKUP(G230,useeio_results!#REF!,2,FALSE)*E230</f>
        <v>#REF!</v>
      </c>
    </row>
    <row r="231" spans="1:8" x14ac:dyDescent="0.25">
      <c r="A231" t="s">
        <v>194</v>
      </c>
      <c r="B231" t="s">
        <v>27</v>
      </c>
      <c r="C231" t="s">
        <v>879</v>
      </c>
      <c r="D231" t="s">
        <v>448</v>
      </c>
      <c r="E231" s="5">
        <v>2.5</v>
      </c>
      <c r="F231" t="s">
        <v>1806</v>
      </c>
      <c r="G231">
        <v>327993</v>
      </c>
      <c r="H231" s="6" t="e">
        <f>VLOOKUP(G231,useeio_results!#REF!,2,FALSE)*E231</f>
        <v>#REF!</v>
      </c>
    </row>
    <row r="232" spans="1:8" x14ac:dyDescent="0.25">
      <c r="A232" t="s">
        <v>194</v>
      </c>
      <c r="B232" t="s">
        <v>27</v>
      </c>
      <c r="C232" t="s">
        <v>881</v>
      </c>
      <c r="D232" t="s">
        <v>448</v>
      </c>
      <c r="E232" s="5">
        <v>0.94</v>
      </c>
      <c r="F232" t="s">
        <v>1806</v>
      </c>
      <c r="G232">
        <v>327993</v>
      </c>
      <c r="H232" s="6" t="e">
        <f>VLOOKUP(G232,useeio_results!#REF!,2,FALSE)*E232</f>
        <v>#REF!</v>
      </c>
    </row>
    <row r="233" spans="1:8" x14ac:dyDescent="0.25">
      <c r="A233" t="s">
        <v>194</v>
      </c>
      <c r="B233" t="s">
        <v>27</v>
      </c>
      <c r="C233" t="s">
        <v>883</v>
      </c>
      <c r="D233" t="s">
        <v>448</v>
      </c>
      <c r="E233" s="5">
        <v>1.17</v>
      </c>
      <c r="F233" t="s">
        <v>1806</v>
      </c>
      <c r="G233">
        <v>327993</v>
      </c>
      <c r="H233" s="6" t="e">
        <f>VLOOKUP(G233,useeio_results!#REF!,2,FALSE)*E233</f>
        <v>#REF!</v>
      </c>
    </row>
    <row r="234" spans="1:8" x14ac:dyDescent="0.25">
      <c r="A234" t="s">
        <v>194</v>
      </c>
      <c r="B234" t="s">
        <v>27</v>
      </c>
      <c r="C234" t="s">
        <v>885</v>
      </c>
      <c r="D234" t="s">
        <v>448</v>
      </c>
      <c r="E234" s="5">
        <v>1.62</v>
      </c>
      <c r="F234" t="s">
        <v>1806</v>
      </c>
      <c r="G234">
        <v>327993</v>
      </c>
      <c r="H234" s="6" t="e">
        <f>VLOOKUP(G234,useeio_results!#REF!,2,FALSE)*E234</f>
        <v>#REF!</v>
      </c>
    </row>
    <row r="235" spans="1:8" x14ac:dyDescent="0.25">
      <c r="A235" t="s">
        <v>194</v>
      </c>
      <c r="B235" t="s">
        <v>27</v>
      </c>
      <c r="C235" t="s">
        <v>887</v>
      </c>
      <c r="D235" t="s">
        <v>448</v>
      </c>
      <c r="E235" s="5">
        <v>1.87</v>
      </c>
      <c r="F235" t="s">
        <v>1806</v>
      </c>
      <c r="G235">
        <v>327993</v>
      </c>
      <c r="H235" s="6" t="e">
        <f>VLOOKUP(G235,useeio_results!#REF!,2,FALSE)*E235</f>
        <v>#REF!</v>
      </c>
    </row>
    <row r="236" spans="1:8" x14ac:dyDescent="0.25">
      <c r="A236" t="s">
        <v>194</v>
      </c>
      <c r="B236" t="s">
        <v>27</v>
      </c>
      <c r="C236" t="s">
        <v>889</v>
      </c>
      <c r="D236" t="s">
        <v>448</v>
      </c>
      <c r="E236" s="5">
        <v>1.34</v>
      </c>
      <c r="F236" t="s">
        <v>1806</v>
      </c>
      <c r="G236">
        <v>327993</v>
      </c>
      <c r="H236" s="6" t="e">
        <f>VLOOKUP(G236,useeio_results!#REF!,2,FALSE)*E236</f>
        <v>#REF!</v>
      </c>
    </row>
    <row r="237" spans="1:8" x14ac:dyDescent="0.25">
      <c r="A237" t="s">
        <v>194</v>
      </c>
      <c r="B237" t="s">
        <v>27</v>
      </c>
      <c r="C237" t="s">
        <v>891</v>
      </c>
      <c r="D237" t="s">
        <v>448</v>
      </c>
      <c r="E237" s="5">
        <v>1.69</v>
      </c>
      <c r="F237" t="s">
        <v>1806</v>
      </c>
      <c r="G237">
        <v>327993</v>
      </c>
      <c r="H237" s="6" t="e">
        <f>VLOOKUP(G237,useeio_results!#REF!,2,FALSE)*E237</f>
        <v>#REF!</v>
      </c>
    </row>
    <row r="238" spans="1:8" x14ac:dyDescent="0.25">
      <c r="A238" t="s">
        <v>194</v>
      </c>
      <c r="B238" t="s">
        <v>27</v>
      </c>
      <c r="C238" t="s">
        <v>893</v>
      </c>
      <c r="D238" t="s">
        <v>448</v>
      </c>
      <c r="E238" s="5">
        <v>2.19</v>
      </c>
      <c r="F238" t="s">
        <v>1806</v>
      </c>
      <c r="G238">
        <v>327993</v>
      </c>
      <c r="H238" s="6" t="e">
        <f>VLOOKUP(G238,useeio_results!#REF!,2,FALSE)*E238</f>
        <v>#REF!</v>
      </c>
    </row>
    <row r="239" spans="1:8" x14ac:dyDescent="0.25">
      <c r="A239" t="s">
        <v>194</v>
      </c>
      <c r="B239" t="s">
        <v>27</v>
      </c>
      <c r="C239" t="s">
        <v>895</v>
      </c>
      <c r="D239" t="s">
        <v>448</v>
      </c>
      <c r="E239" s="5">
        <v>2.68</v>
      </c>
      <c r="F239" t="s">
        <v>1806</v>
      </c>
      <c r="G239">
        <v>327993</v>
      </c>
      <c r="H239" s="6" t="e">
        <f>VLOOKUP(G239,useeio_results!#REF!,2,FALSE)*E239</f>
        <v>#REF!</v>
      </c>
    </row>
    <row r="240" spans="1:8" x14ac:dyDescent="0.25">
      <c r="A240" t="s">
        <v>457</v>
      </c>
      <c r="B240" t="s">
        <v>27</v>
      </c>
      <c r="C240" t="s">
        <v>962</v>
      </c>
      <c r="D240" t="s">
        <v>448</v>
      </c>
      <c r="E240" s="5">
        <v>0.08</v>
      </c>
      <c r="F240" t="s">
        <v>1829</v>
      </c>
      <c r="G240">
        <v>313300</v>
      </c>
      <c r="H240" s="6" t="e">
        <f>VLOOKUP(G240,useeio_results!#REF!,2,FALSE)*E240</f>
        <v>#REF!</v>
      </c>
    </row>
    <row r="241" spans="1:8" x14ac:dyDescent="0.25">
      <c r="A241" t="s">
        <v>457</v>
      </c>
      <c r="B241" t="s">
        <v>27</v>
      </c>
      <c r="C241" t="s">
        <v>962</v>
      </c>
      <c r="D241" t="s">
        <v>448</v>
      </c>
      <c r="E241" s="5">
        <v>0.08</v>
      </c>
      <c r="F241" t="s">
        <v>1829</v>
      </c>
      <c r="G241">
        <v>313300</v>
      </c>
      <c r="H241" s="6" t="e">
        <f>VLOOKUP(G241,useeio_results!#REF!,2,FALSE)*E241</f>
        <v>#REF!</v>
      </c>
    </row>
    <row r="242" spans="1:8" x14ac:dyDescent="0.25">
      <c r="A242" t="s">
        <v>457</v>
      </c>
      <c r="B242" t="s">
        <v>27</v>
      </c>
      <c r="C242" t="s">
        <v>962</v>
      </c>
      <c r="D242" t="s">
        <v>448</v>
      </c>
      <c r="E242" s="5">
        <v>0.08</v>
      </c>
      <c r="F242" t="s">
        <v>1829</v>
      </c>
      <c r="G242">
        <v>313300</v>
      </c>
      <c r="H242" s="6" t="e">
        <f>VLOOKUP(G242,useeio_results!#REF!,2,FALSE)*E242</f>
        <v>#REF!</v>
      </c>
    </row>
    <row r="243" spans="1:8" x14ac:dyDescent="0.25">
      <c r="A243" t="s">
        <v>457</v>
      </c>
      <c r="B243" t="s">
        <v>27</v>
      </c>
      <c r="C243" t="s">
        <v>963</v>
      </c>
      <c r="D243" t="s">
        <v>448</v>
      </c>
      <c r="E243" s="5">
        <v>0.16</v>
      </c>
      <c r="F243" t="s">
        <v>1829</v>
      </c>
      <c r="G243">
        <v>313300</v>
      </c>
      <c r="H243" s="6" t="e">
        <f>VLOOKUP(G243,useeio_results!#REF!,2,FALSE)*E243</f>
        <v>#REF!</v>
      </c>
    </row>
    <row r="244" spans="1:8" x14ac:dyDescent="0.25">
      <c r="A244" t="s">
        <v>457</v>
      </c>
      <c r="B244" t="s">
        <v>27</v>
      </c>
      <c r="C244" t="s">
        <v>963</v>
      </c>
      <c r="D244" t="s">
        <v>448</v>
      </c>
      <c r="E244" s="5">
        <v>0.16</v>
      </c>
      <c r="F244" t="s">
        <v>1829</v>
      </c>
      <c r="G244">
        <v>313300</v>
      </c>
      <c r="H244" s="6" t="e">
        <f>VLOOKUP(G244,useeio_results!#REF!,2,FALSE)*E244</f>
        <v>#REF!</v>
      </c>
    </row>
    <row r="245" spans="1:8" x14ac:dyDescent="0.25">
      <c r="A245" t="s">
        <v>457</v>
      </c>
      <c r="B245" t="s">
        <v>27</v>
      </c>
      <c r="C245" t="s">
        <v>963</v>
      </c>
      <c r="D245" t="s">
        <v>448</v>
      </c>
      <c r="E245" s="5">
        <v>0.16</v>
      </c>
      <c r="F245" t="s">
        <v>1829</v>
      </c>
      <c r="G245">
        <v>313300</v>
      </c>
      <c r="H245" s="6" t="e">
        <f>VLOOKUP(G245,useeio_results!#REF!,2,FALSE)*E245</f>
        <v>#REF!</v>
      </c>
    </row>
    <row r="246" spans="1:8" x14ac:dyDescent="0.25">
      <c r="A246" t="s">
        <v>457</v>
      </c>
      <c r="B246" t="s">
        <v>27</v>
      </c>
      <c r="C246" t="s">
        <v>964</v>
      </c>
      <c r="D246" t="s">
        <v>448</v>
      </c>
      <c r="E246" s="5">
        <v>0.25</v>
      </c>
      <c r="F246" t="s">
        <v>1829</v>
      </c>
      <c r="G246">
        <v>313300</v>
      </c>
      <c r="H246" s="6" t="e">
        <f>VLOOKUP(G246,useeio_results!#REF!,2,FALSE)*E246</f>
        <v>#REF!</v>
      </c>
    </row>
    <row r="247" spans="1:8" x14ac:dyDescent="0.25">
      <c r="A247" t="s">
        <v>457</v>
      </c>
      <c r="B247" t="s">
        <v>27</v>
      </c>
      <c r="C247" t="s">
        <v>964</v>
      </c>
      <c r="D247" t="s">
        <v>448</v>
      </c>
      <c r="E247" s="5">
        <v>0.24</v>
      </c>
      <c r="F247" t="s">
        <v>1829</v>
      </c>
      <c r="G247">
        <v>313300</v>
      </c>
      <c r="H247" s="6" t="e">
        <f>VLOOKUP(G247,useeio_results!#REF!,2,FALSE)*E247</f>
        <v>#REF!</v>
      </c>
    </row>
    <row r="248" spans="1:8" x14ac:dyDescent="0.25">
      <c r="A248" t="s">
        <v>457</v>
      </c>
      <c r="B248" t="s">
        <v>27</v>
      </c>
      <c r="C248" t="s">
        <v>965</v>
      </c>
      <c r="D248" t="s">
        <v>448</v>
      </c>
      <c r="E248" s="5">
        <v>0.06</v>
      </c>
      <c r="F248" s="5" t="s">
        <v>1836</v>
      </c>
      <c r="G248" s="5" t="s">
        <v>1837</v>
      </c>
      <c r="H248" s="6" t="e">
        <f>VLOOKUP(G248,useeio_results!#REF!,2,FALSE)*E248</f>
        <v>#REF!</v>
      </c>
    </row>
    <row r="249" spans="1:8" x14ac:dyDescent="0.25">
      <c r="A249" t="s">
        <v>457</v>
      </c>
      <c r="B249" t="s">
        <v>27</v>
      </c>
      <c r="C249" t="s">
        <v>965</v>
      </c>
      <c r="D249" t="s">
        <v>448</v>
      </c>
      <c r="E249" s="5">
        <v>7.0000000000000007E-2</v>
      </c>
      <c r="F249" s="5" t="s">
        <v>1836</v>
      </c>
      <c r="G249" s="5" t="s">
        <v>1837</v>
      </c>
      <c r="H249" s="6" t="e">
        <f>VLOOKUP(G249,useeio_results!#REF!,2,FALSE)*E249</f>
        <v>#REF!</v>
      </c>
    </row>
    <row r="250" spans="1:8" x14ac:dyDescent="0.25">
      <c r="A250" t="s">
        <v>457</v>
      </c>
      <c r="B250" t="s">
        <v>27</v>
      </c>
      <c r="C250" t="s">
        <v>965</v>
      </c>
      <c r="D250" t="s">
        <v>448</v>
      </c>
      <c r="E250" s="5">
        <v>0.1</v>
      </c>
      <c r="F250" s="5" t="s">
        <v>1836</v>
      </c>
      <c r="G250" s="5" t="s">
        <v>1837</v>
      </c>
      <c r="H250" s="6" t="e">
        <f>VLOOKUP(G250,useeio_results!#REF!,2,FALSE)*E250</f>
        <v>#REF!</v>
      </c>
    </row>
    <row r="251" spans="1:8" x14ac:dyDescent="0.25">
      <c r="A251" t="s">
        <v>458</v>
      </c>
      <c r="B251" t="s">
        <v>27</v>
      </c>
      <c r="C251" t="s">
        <v>966</v>
      </c>
      <c r="D251" t="s">
        <v>448</v>
      </c>
      <c r="E251" s="5">
        <v>1.1499999999999999</v>
      </c>
      <c r="F251" t="s">
        <v>966</v>
      </c>
      <c r="G251">
        <v>324122</v>
      </c>
      <c r="H251" s="6" t="e">
        <f>VLOOKUP(G251,useeio_results!#REF!,2,FALSE)*E251</f>
        <v>#REF!</v>
      </c>
    </row>
    <row r="252" spans="1:8" x14ac:dyDescent="0.25">
      <c r="A252" t="s">
        <v>458</v>
      </c>
      <c r="B252" t="s">
        <v>27</v>
      </c>
      <c r="C252" t="s">
        <v>966</v>
      </c>
      <c r="D252" t="s">
        <v>448</v>
      </c>
      <c r="E252" s="5">
        <v>1.07</v>
      </c>
      <c r="F252" t="s">
        <v>966</v>
      </c>
      <c r="G252">
        <v>324122</v>
      </c>
      <c r="H252" s="6" t="e">
        <f>VLOOKUP(G252,useeio_results!#REF!,2,FALSE)*E252</f>
        <v>#REF!</v>
      </c>
    </row>
    <row r="253" spans="1:8" x14ac:dyDescent="0.25">
      <c r="A253" t="s">
        <v>458</v>
      </c>
      <c r="B253" t="s">
        <v>27</v>
      </c>
      <c r="C253" t="s">
        <v>966</v>
      </c>
      <c r="D253" t="s">
        <v>448</v>
      </c>
      <c r="E253" s="5">
        <v>2.2400000000000002</v>
      </c>
      <c r="F253" t="s">
        <v>966</v>
      </c>
      <c r="G253">
        <v>324122</v>
      </c>
      <c r="H253" s="6" t="e">
        <f>VLOOKUP(G253,useeio_results!#REF!,2,FALSE)*E253</f>
        <v>#REF!</v>
      </c>
    </row>
    <row r="254" spans="1:8" x14ac:dyDescent="0.25">
      <c r="A254" t="s">
        <v>458</v>
      </c>
      <c r="B254" t="s">
        <v>27</v>
      </c>
      <c r="C254" t="s">
        <v>966</v>
      </c>
      <c r="D254" t="s">
        <v>448</v>
      </c>
      <c r="E254" s="5">
        <v>1.21</v>
      </c>
      <c r="F254" t="s">
        <v>966</v>
      </c>
      <c r="G254">
        <v>324122</v>
      </c>
      <c r="H254" s="6" t="e">
        <f>VLOOKUP(G254,useeio_results!#REF!,2,FALSE)*E254</f>
        <v>#REF!</v>
      </c>
    </row>
    <row r="255" spans="1:8" x14ac:dyDescent="0.25">
      <c r="A255" t="s">
        <v>458</v>
      </c>
      <c r="B255" t="s">
        <v>27</v>
      </c>
      <c r="C255" t="s">
        <v>967</v>
      </c>
      <c r="D255" t="s">
        <v>448</v>
      </c>
      <c r="E255" s="5">
        <v>8.35</v>
      </c>
      <c r="F255" t="s">
        <v>1814</v>
      </c>
      <c r="G255">
        <v>327100</v>
      </c>
      <c r="H255" s="6" t="e">
        <f>VLOOKUP(G255,useeio_results!#REF!,2,FALSE)*E255</f>
        <v>#REF!</v>
      </c>
    </row>
    <row r="256" spans="1:8" x14ac:dyDescent="0.25">
      <c r="A256" t="s">
        <v>458</v>
      </c>
      <c r="B256" t="s">
        <v>27</v>
      </c>
      <c r="C256" t="s">
        <v>967</v>
      </c>
      <c r="D256" t="s">
        <v>448</v>
      </c>
      <c r="E256" s="5">
        <v>11.8</v>
      </c>
      <c r="F256" t="s">
        <v>1814</v>
      </c>
      <c r="G256">
        <v>327100</v>
      </c>
      <c r="H256" s="6" t="e">
        <f>VLOOKUP(G256,useeio_results!#REF!,2,FALSE)*E256</f>
        <v>#REF!</v>
      </c>
    </row>
    <row r="257" spans="1:8" x14ac:dyDescent="0.25">
      <c r="A257" t="s">
        <v>458</v>
      </c>
      <c r="B257" t="s">
        <v>27</v>
      </c>
      <c r="C257" t="s">
        <v>967</v>
      </c>
      <c r="D257" t="s">
        <v>448</v>
      </c>
      <c r="E257" s="5">
        <v>15.25</v>
      </c>
      <c r="F257" t="s">
        <v>1814</v>
      </c>
      <c r="G257">
        <v>327100</v>
      </c>
      <c r="H257" s="6" t="e">
        <f>VLOOKUP(G257,useeio_results!#REF!,2,FALSE)*E257</f>
        <v>#REF!</v>
      </c>
    </row>
    <row r="258" spans="1:8" x14ac:dyDescent="0.25">
      <c r="A258" t="s">
        <v>458</v>
      </c>
      <c r="B258" t="s">
        <v>27</v>
      </c>
      <c r="C258" t="s">
        <v>1648</v>
      </c>
      <c r="D258" t="s">
        <v>448</v>
      </c>
      <c r="E258" s="5">
        <v>2.2400000000000002</v>
      </c>
      <c r="F258" t="s">
        <v>1832</v>
      </c>
      <c r="G258">
        <v>332320</v>
      </c>
      <c r="H258" s="6" t="e">
        <f>VLOOKUP(G258,useeio_results!#REF!,2,FALSE)*E258</f>
        <v>#REF!</v>
      </c>
    </row>
    <row r="259" spans="1:8" x14ac:dyDescent="0.25">
      <c r="A259" t="s">
        <v>458</v>
      </c>
      <c r="B259" t="s">
        <v>27</v>
      </c>
      <c r="C259" t="s">
        <v>1648</v>
      </c>
      <c r="D259" t="s">
        <v>448</v>
      </c>
      <c r="E259" s="5">
        <v>1.8</v>
      </c>
      <c r="F259" t="s">
        <v>1832</v>
      </c>
      <c r="G259">
        <v>332320</v>
      </c>
      <c r="H259" s="6" t="e">
        <f>VLOOKUP(G259,useeio_results!#REF!,2,FALSE)*E259</f>
        <v>#REF!</v>
      </c>
    </row>
    <row r="260" spans="1:8" x14ac:dyDescent="0.25">
      <c r="A260" t="s">
        <v>458</v>
      </c>
      <c r="B260" t="s">
        <v>27</v>
      </c>
      <c r="C260" t="s">
        <v>1648</v>
      </c>
      <c r="D260" t="s">
        <v>448</v>
      </c>
      <c r="E260" s="5">
        <v>2.8</v>
      </c>
      <c r="F260" t="s">
        <v>1832</v>
      </c>
      <c r="G260">
        <v>332320</v>
      </c>
      <c r="H260" s="6" t="e">
        <f>VLOOKUP(G260,useeio_results!#REF!,2,FALSE)*E260</f>
        <v>#REF!</v>
      </c>
    </row>
    <row r="261" spans="1:8" x14ac:dyDescent="0.25">
      <c r="A261" t="s">
        <v>458</v>
      </c>
      <c r="B261" t="s">
        <v>27</v>
      </c>
      <c r="C261" t="s">
        <v>1648</v>
      </c>
      <c r="D261" t="s">
        <v>448</v>
      </c>
      <c r="E261" s="5">
        <v>2.1800000000000002</v>
      </c>
      <c r="F261" t="s">
        <v>1832</v>
      </c>
      <c r="G261">
        <v>332320</v>
      </c>
      <c r="H261" s="6" t="e">
        <f>VLOOKUP(G261,useeio_results!#REF!,2,FALSE)*E261</f>
        <v>#REF!</v>
      </c>
    </row>
    <row r="262" spans="1:8" x14ac:dyDescent="0.25">
      <c r="A262" t="s">
        <v>459</v>
      </c>
      <c r="B262" t="s">
        <v>27</v>
      </c>
      <c r="C262" t="s">
        <v>968</v>
      </c>
      <c r="D262" t="s">
        <v>448</v>
      </c>
      <c r="E262" s="3">
        <v>0</v>
      </c>
      <c r="F262" t="s">
        <v>966</v>
      </c>
      <c r="G262">
        <v>324122</v>
      </c>
      <c r="H262" s="6" t="e">
        <f>VLOOKUP(G262,useeio_results!#REF!,2,FALSE)*E262</f>
        <v>#REF!</v>
      </c>
    </row>
    <row r="263" spans="1:8" x14ac:dyDescent="0.25">
      <c r="A263" t="s">
        <v>459</v>
      </c>
      <c r="B263" t="s">
        <v>27</v>
      </c>
      <c r="C263" t="s">
        <v>970</v>
      </c>
      <c r="D263" t="s">
        <v>448</v>
      </c>
      <c r="E263" s="3">
        <v>0</v>
      </c>
      <c r="F263" t="s">
        <v>966</v>
      </c>
      <c r="G263">
        <v>324122</v>
      </c>
      <c r="H263" s="6" t="e">
        <f>VLOOKUP(G263,useeio_results!#REF!,2,FALSE)*E263</f>
        <v>#REF!</v>
      </c>
    </row>
    <row r="264" spans="1:8" x14ac:dyDescent="0.25">
      <c r="A264" t="s">
        <v>459</v>
      </c>
      <c r="B264" t="s">
        <v>27</v>
      </c>
      <c r="C264" t="s">
        <v>972</v>
      </c>
      <c r="D264" t="s">
        <v>448</v>
      </c>
      <c r="E264" s="3">
        <v>0</v>
      </c>
      <c r="F264" t="s">
        <v>966</v>
      </c>
      <c r="G264">
        <v>324122</v>
      </c>
      <c r="H264" s="6" t="e">
        <f>VLOOKUP(G264,useeio_results!#REF!,2,FALSE)*E264</f>
        <v>#REF!</v>
      </c>
    </row>
    <row r="265" spans="1:8" x14ac:dyDescent="0.25">
      <c r="A265" t="s">
        <v>459</v>
      </c>
      <c r="B265" t="s">
        <v>27</v>
      </c>
      <c r="C265" t="s">
        <v>974</v>
      </c>
      <c r="D265" t="s">
        <v>448</v>
      </c>
      <c r="E265" s="3">
        <v>0</v>
      </c>
      <c r="F265" t="s">
        <v>966</v>
      </c>
      <c r="G265">
        <v>324122</v>
      </c>
      <c r="H265" s="6" t="e">
        <f>VLOOKUP(G265,useeio_results!#REF!,2,FALSE)*E265</f>
        <v>#REF!</v>
      </c>
    </row>
    <row r="266" spans="1:8" x14ac:dyDescent="0.25">
      <c r="A266" t="s">
        <v>459</v>
      </c>
      <c r="B266" t="s">
        <v>27</v>
      </c>
      <c r="C266" t="s">
        <v>976</v>
      </c>
      <c r="D266" t="s">
        <v>448</v>
      </c>
      <c r="E266" s="3">
        <v>0</v>
      </c>
      <c r="F266" t="s">
        <v>1814</v>
      </c>
      <c r="G266">
        <v>327100</v>
      </c>
      <c r="H266" s="6" t="e">
        <f>VLOOKUP(G266,useeio_results!#REF!,2,FALSE)*E266</f>
        <v>#REF!</v>
      </c>
    </row>
    <row r="267" spans="1:8" x14ac:dyDescent="0.25">
      <c r="A267" t="s">
        <v>459</v>
      </c>
      <c r="B267" t="s">
        <v>27</v>
      </c>
      <c r="C267" t="s">
        <v>978</v>
      </c>
      <c r="D267" t="s">
        <v>448</v>
      </c>
      <c r="E267" s="3">
        <v>0</v>
      </c>
      <c r="F267" t="s">
        <v>1814</v>
      </c>
      <c r="G267">
        <v>327100</v>
      </c>
      <c r="H267" s="6" t="e">
        <f>VLOOKUP(G267,useeio_results!#REF!,2,FALSE)*E267</f>
        <v>#REF!</v>
      </c>
    </row>
    <row r="268" spans="1:8" x14ac:dyDescent="0.25">
      <c r="A268" t="s">
        <v>459</v>
      </c>
      <c r="B268" t="s">
        <v>27</v>
      </c>
      <c r="C268" t="s">
        <v>980</v>
      </c>
      <c r="D268" t="s">
        <v>448</v>
      </c>
      <c r="E268" s="3">
        <v>0</v>
      </c>
      <c r="F268" t="s">
        <v>1814</v>
      </c>
      <c r="G268">
        <v>327100</v>
      </c>
      <c r="H268" s="6" t="e">
        <f>VLOOKUP(G268,useeio_results!#REF!,2,FALSE)*E268</f>
        <v>#REF!</v>
      </c>
    </row>
    <row r="269" spans="1:8" x14ac:dyDescent="0.25">
      <c r="A269" t="s">
        <v>459</v>
      </c>
      <c r="B269" t="s">
        <v>27</v>
      </c>
      <c r="C269" t="s">
        <v>982</v>
      </c>
      <c r="D269" t="s">
        <v>448</v>
      </c>
      <c r="E269" s="3">
        <v>0</v>
      </c>
      <c r="F269" t="s">
        <v>1814</v>
      </c>
      <c r="G269">
        <v>327100</v>
      </c>
      <c r="H269" s="6" t="e">
        <f>VLOOKUP(G269,useeio_results!#REF!,2,FALSE)*E269</f>
        <v>#REF!</v>
      </c>
    </row>
    <row r="270" spans="1:8" x14ac:dyDescent="0.25">
      <c r="A270" t="s">
        <v>210</v>
      </c>
      <c r="B270" t="s">
        <v>27</v>
      </c>
      <c r="C270" t="s">
        <v>1229</v>
      </c>
      <c r="D270" t="s">
        <v>448</v>
      </c>
      <c r="E270" s="5">
        <v>0.86062499999999997</v>
      </c>
      <c r="F270" t="s">
        <v>1812</v>
      </c>
      <c r="G270">
        <v>321200</v>
      </c>
      <c r="H270" s="6" t="e">
        <f>VLOOKUP(G270,useeio_results!#REF!,2,FALSE)*E270</f>
        <v>#REF!</v>
      </c>
    </row>
    <row r="271" spans="1:8" x14ac:dyDescent="0.25">
      <c r="A271" t="s">
        <v>210</v>
      </c>
      <c r="B271" t="s">
        <v>27</v>
      </c>
      <c r="C271" t="s">
        <v>1229</v>
      </c>
      <c r="D271" t="s">
        <v>448</v>
      </c>
      <c r="E271" s="5">
        <v>0.984375</v>
      </c>
      <c r="F271" t="s">
        <v>1812</v>
      </c>
      <c r="G271">
        <v>321200</v>
      </c>
      <c r="H271" s="6" t="e">
        <f>VLOOKUP(G271,useeio_results!#REF!,2,FALSE)*E271</f>
        <v>#REF!</v>
      </c>
    </row>
    <row r="272" spans="1:8" x14ac:dyDescent="0.25">
      <c r="A272" t="s">
        <v>210</v>
      </c>
      <c r="B272" t="s">
        <v>27</v>
      </c>
      <c r="C272" t="s">
        <v>1229</v>
      </c>
      <c r="D272" t="s">
        <v>448</v>
      </c>
      <c r="E272" s="5">
        <v>1.2918750000000001</v>
      </c>
      <c r="F272" t="s">
        <v>1812</v>
      </c>
      <c r="G272">
        <v>321200</v>
      </c>
      <c r="H272" s="6" t="e">
        <f>VLOOKUP(G272,useeio_results!#REF!,2,FALSE)*E272</f>
        <v>#REF!</v>
      </c>
    </row>
    <row r="273" spans="1:8" x14ac:dyDescent="0.25">
      <c r="A273" t="s">
        <v>210</v>
      </c>
      <c r="B273" t="s">
        <v>27</v>
      </c>
      <c r="C273" t="s">
        <v>1229</v>
      </c>
      <c r="D273" t="s">
        <v>448</v>
      </c>
      <c r="E273" s="5">
        <v>1.7943750000000001</v>
      </c>
      <c r="F273" t="s">
        <v>1812</v>
      </c>
      <c r="G273">
        <v>321200</v>
      </c>
      <c r="H273" s="6" t="e">
        <f>VLOOKUP(G273,useeio_results!#REF!,2,FALSE)*E273</f>
        <v>#REF!</v>
      </c>
    </row>
    <row r="274" spans="1:8" x14ac:dyDescent="0.25">
      <c r="A274" t="s">
        <v>210</v>
      </c>
      <c r="B274" t="s">
        <v>27</v>
      </c>
      <c r="C274" t="s">
        <v>1242</v>
      </c>
      <c r="D274" t="s">
        <v>448</v>
      </c>
      <c r="E274" s="5">
        <v>1.2093750000000001</v>
      </c>
      <c r="F274" t="s">
        <v>1812</v>
      </c>
      <c r="G274">
        <v>321200</v>
      </c>
      <c r="H274" s="6" t="e">
        <f>VLOOKUP(G274,useeio_results!#REF!,2,FALSE)*E274</f>
        <v>#REF!</v>
      </c>
    </row>
    <row r="275" spans="1:8" x14ac:dyDescent="0.25">
      <c r="A275" t="s">
        <v>210</v>
      </c>
      <c r="B275" t="s">
        <v>27</v>
      </c>
      <c r="C275" t="s">
        <v>1242</v>
      </c>
      <c r="D275" t="s">
        <v>448</v>
      </c>
      <c r="E275" s="5">
        <v>1.5587500000000001</v>
      </c>
      <c r="F275" t="s">
        <v>1812</v>
      </c>
      <c r="G275">
        <v>321200</v>
      </c>
      <c r="H275" s="6" t="e">
        <f>VLOOKUP(G275,useeio_results!#REF!,2,FALSE)*E275</f>
        <v>#REF!</v>
      </c>
    </row>
    <row r="276" spans="1:8" x14ac:dyDescent="0.25">
      <c r="A276" t="s">
        <v>210</v>
      </c>
      <c r="B276" t="s">
        <v>27</v>
      </c>
      <c r="C276" t="s">
        <v>1242</v>
      </c>
      <c r="D276" t="s">
        <v>448</v>
      </c>
      <c r="E276" s="5">
        <v>1.203125</v>
      </c>
      <c r="F276" t="s">
        <v>1812</v>
      </c>
      <c r="G276">
        <v>321200</v>
      </c>
      <c r="H276" s="6" t="e">
        <f>VLOOKUP(G276,useeio_results!#REF!,2,FALSE)*E276</f>
        <v>#REF!</v>
      </c>
    </row>
    <row r="277" spans="1:8" x14ac:dyDescent="0.25">
      <c r="A277" t="s">
        <v>210</v>
      </c>
      <c r="B277" t="s">
        <v>27</v>
      </c>
      <c r="C277" t="s">
        <v>1242</v>
      </c>
      <c r="D277" t="s">
        <v>448</v>
      </c>
      <c r="E277" s="5">
        <v>1.6031249999999999</v>
      </c>
      <c r="F277" t="s">
        <v>1812</v>
      </c>
      <c r="G277">
        <v>321200</v>
      </c>
      <c r="H277" s="6" t="e">
        <f>VLOOKUP(G277,useeio_results!#REF!,2,FALSE)*E277</f>
        <v>#REF!</v>
      </c>
    </row>
    <row r="278" spans="1:8" x14ac:dyDescent="0.25">
      <c r="A278" t="s">
        <v>210</v>
      </c>
      <c r="B278" t="s">
        <v>27</v>
      </c>
      <c r="C278" t="s">
        <v>1242</v>
      </c>
      <c r="D278" t="s">
        <v>448</v>
      </c>
      <c r="E278" s="5">
        <v>1.65625</v>
      </c>
      <c r="F278" t="s">
        <v>1812</v>
      </c>
      <c r="G278">
        <v>321200</v>
      </c>
      <c r="H278" s="6" t="e">
        <f>VLOOKUP(G278,useeio_results!#REF!,2,FALSE)*E278</f>
        <v>#REF!</v>
      </c>
    </row>
    <row r="279" spans="1:8" x14ac:dyDescent="0.25">
      <c r="A279" t="s">
        <v>210</v>
      </c>
      <c r="B279" t="s">
        <v>27</v>
      </c>
      <c r="C279" t="s">
        <v>1242</v>
      </c>
      <c r="D279" t="s">
        <v>448</v>
      </c>
      <c r="E279" s="5">
        <v>1.6743749999999999</v>
      </c>
      <c r="F279" t="s">
        <v>1812</v>
      </c>
      <c r="G279">
        <v>321200</v>
      </c>
      <c r="H279" s="6" t="e">
        <f>VLOOKUP(G279,useeio_results!#REF!,2,FALSE)*E279</f>
        <v>#REF!</v>
      </c>
    </row>
    <row r="280" spans="1:8" x14ac:dyDescent="0.25">
      <c r="A280" t="s">
        <v>460</v>
      </c>
      <c r="B280" t="s">
        <v>27</v>
      </c>
      <c r="C280" t="s">
        <v>985</v>
      </c>
      <c r="D280" t="s">
        <v>448</v>
      </c>
      <c r="E280" s="5">
        <v>3</v>
      </c>
      <c r="F280" t="s">
        <v>1814</v>
      </c>
      <c r="G280">
        <v>327100</v>
      </c>
      <c r="H280" s="6" t="e">
        <f>VLOOKUP(G280,useeio_results!#REF!,2,FALSE)*E280</f>
        <v>#REF!</v>
      </c>
    </row>
    <row r="281" spans="1:8" x14ac:dyDescent="0.25">
      <c r="A281" t="s">
        <v>460</v>
      </c>
      <c r="B281" t="s">
        <v>27</v>
      </c>
      <c r="C281" t="s">
        <v>985</v>
      </c>
      <c r="D281" t="s">
        <v>448</v>
      </c>
      <c r="E281" s="5">
        <v>5</v>
      </c>
      <c r="F281" t="s">
        <v>1814</v>
      </c>
      <c r="G281">
        <v>327100</v>
      </c>
      <c r="H281" s="6" t="e">
        <f>VLOOKUP(G281,useeio_results!#REF!,2,FALSE)*E281</f>
        <v>#REF!</v>
      </c>
    </row>
    <row r="282" spans="1:8" x14ac:dyDescent="0.25">
      <c r="A282" t="s">
        <v>460</v>
      </c>
      <c r="B282" t="s">
        <v>27</v>
      </c>
      <c r="C282" t="s">
        <v>985</v>
      </c>
      <c r="D282" t="s">
        <v>448</v>
      </c>
      <c r="E282" s="5">
        <v>10</v>
      </c>
      <c r="F282" t="s">
        <v>1814</v>
      </c>
      <c r="G282">
        <v>327100</v>
      </c>
      <c r="H282" s="6" t="e">
        <f>VLOOKUP(G282,useeio_results!#REF!,2,FALSE)*E282</f>
        <v>#REF!</v>
      </c>
    </row>
    <row r="283" spans="1:8" x14ac:dyDescent="0.25">
      <c r="A283" t="s">
        <v>460</v>
      </c>
      <c r="B283" t="s">
        <v>27</v>
      </c>
      <c r="C283" t="s">
        <v>991</v>
      </c>
      <c r="D283" t="s">
        <v>448</v>
      </c>
      <c r="E283" s="5">
        <v>1.89</v>
      </c>
      <c r="F283" t="s">
        <v>1832</v>
      </c>
      <c r="G283">
        <v>332320</v>
      </c>
      <c r="H283" s="6" t="e">
        <f>VLOOKUP(G283,useeio_results!#REF!,2,FALSE)*E283</f>
        <v>#REF!</v>
      </c>
    </row>
    <row r="284" spans="1:8" x14ac:dyDescent="0.25">
      <c r="A284" t="s">
        <v>460</v>
      </c>
      <c r="B284" t="s">
        <v>27</v>
      </c>
      <c r="C284" t="s">
        <v>991</v>
      </c>
      <c r="D284" t="s">
        <v>448</v>
      </c>
      <c r="E284" s="5">
        <v>1.59</v>
      </c>
      <c r="F284" t="s">
        <v>1832</v>
      </c>
      <c r="G284">
        <v>332320</v>
      </c>
      <c r="H284" s="6" t="e">
        <f>VLOOKUP(G284,useeio_results!#REF!,2,FALSE)*E284</f>
        <v>#REF!</v>
      </c>
    </row>
    <row r="285" spans="1:8" x14ac:dyDescent="0.25">
      <c r="A285" t="s">
        <v>460</v>
      </c>
      <c r="B285" t="s">
        <v>27</v>
      </c>
      <c r="C285" t="s">
        <v>991</v>
      </c>
      <c r="D285" t="s">
        <v>448</v>
      </c>
      <c r="E285" s="5">
        <v>2.02</v>
      </c>
      <c r="F285" t="s">
        <v>1832</v>
      </c>
      <c r="G285">
        <v>332320</v>
      </c>
      <c r="H285" s="6" t="e">
        <f>VLOOKUP(G285,useeio_results!#REF!,2,FALSE)*E285</f>
        <v>#REF!</v>
      </c>
    </row>
    <row r="286" spans="1:8" x14ac:dyDescent="0.25">
      <c r="A286" t="s">
        <v>460</v>
      </c>
      <c r="B286" t="s">
        <v>27</v>
      </c>
      <c r="C286" t="s">
        <v>1005</v>
      </c>
      <c r="D286" t="s">
        <v>448</v>
      </c>
      <c r="E286" s="5">
        <v>0.89600000000000002</v>
      </c>
      <c r="F286" t="s">
        <v>1816</v>
      </c>
      <c r="G286">
        <v>326190</v>
      </c>
      <c r="H286" s="6" t="e">
        <f>VLOOKUP(G286,useeio_results!#REF!,2,FALSE)*E286</f>
        <v>#REF!</v>
      </c>
    </row>
    <row r="287" spans="1:8" x14ac:dyDescent="0.25">
      <c r="A287" t="s">
        <v>460</v>
      </c>
      <c r="B287" t="s">
        <v>27</v>
      </c>
      <c r="C287" t="s">
        <v>1005</v>
      </c>
      <c r="D287" t="s">
        <v>448</v>
      </c>
      <c r="E287" s="5">
        <v>5.92</v>
      </c>
      <c r="F287" t="s">
        <v>1816</v>
      </c>
      <c r="G287">
        <v>326190</v>
      </c>
      <c r="H287" s="6" t="e">
        <f>VLOOKUP(G287,useeio_results!#REF!,2,FALSE)*E287</f>
        <v>#REF!</v>
      </c>
    </row>
    <row r="288" spans="1:8" x14ac:dyDescent="0.25">
      <c r="A288" t="s">
        <v>460</v>
      </c>
      <c r="B288" t="s">
        <v>27</v>
      </c>
      <c r="C288" t="s">
        <v>1005</v>
      </c>
      <c r="D288" t="s">
        <v>448</v>
      </c>
      <c r="E288" s="5">
        <v>0.89600000000000002</v>
      </c>
      <c r="F288" t="s">
        <v>1816</v>
      </c>
      <c r="G288">
        <v>326190</v>
      </c>
      <c r="H288" s="6" t="e">
        <f>VLOOKUP(G288,useeio_results!#REF!,2,FALSE)*E288</f>
        <v>#REF!</v>
      </c>
    </row>
    <row r="289" spans="1:8" x14ac:dyDescent="0.25">
      <c r="A289" t="s">
        <v>460</v>
      </c>
      <c r="B289" t="s">
        <v>27</v>
      </c>
      <c r="C289" t="s">
        <v>1013</v>
      </c>
      <c r="D289" t="s">
        <v>448</v>
      </c>
      <c r="E289" s="5">
        <v>2</v>
      </c>
      <c r="F289" t="s">
        <v>1816</v>
      </c>
      <c r="G289">
        <v>326190</v>
      </c>
      <c r="H289" s="6" t="e">
        <f>VLOOKUP(G289,useeio_results!#REF!,2,FALSE)*E289</f>
        <v>#REF!</v>
      </c>
    </row>
    <row r="290" spans="1:8" x14ac:dyDescent="0.25">
      <c r="A290" t="s">
        <v>460</v>
      </c>
      <c r="B290" t="s">
        <v>27</v>
      </c>
      <c r="C290" t="s">
        <v>1013</v>
      </c>
      <c r="D290" t="s">
        <v>448</v>
      </c>
      <c r="E290" s="5">
        <v>4.5</v>
      </c>
      <c r="F290" t="s">
        <v>1816</v>
      </c>
      <c r="G290">
        <v>326190</v>
      </c>
      <c r="H290" s="6" t="e">
        <f>VLOOKUP(G290,useeio_results!#REF!,2,FALSE)*E290</f>
        <v>#REF!</v>
      </c>
    </row>
    <row r="291" spans="1:8" x14ac:dyDescent="0.25">
      <c r="A291" t="s">
        <v>460</v>
      </c>
      <c r="B291" t="s">
        <v>27</v>
      </c>
      <c r="C291" t="s">
        <v>1013</v>
      </c>
      <c r="D291" t="s">
        <v>448</v>
      </c>
      <c r="E291" s="5">
        <v>7</v>
      </c>
      <c r="F291" t="s">
        <v>1816</v>
      </c>
      <c r="G291">
        <v>326190</v>
      </c>
      <c r="H291" s="6" t="e">
        <f>VLOOKUP(G291,useeio_results!#REF!,2,FALSE)*E291</f>
        <v>#REF!</v>
      </c>
    </row>
    <row r="292" spans="1:8" x14ac:dyDescent="0.25">
      <c r="A292" t="s">
        <v>460</v>
      </c>
      <c r="B292" t="s">
        <v>27</v>
      </c>
      <c r="C292" t="s">
        <v>1003</v>
      </c>
      <c r="D292" t="s">
        <v>448</v>
      </c>
      <c r="E292" s="5">
        <v>4.28</v>
      </c>
      <c r="F292" t="s">
        <v>1831</v>
      </c>
      <c r="G292">
        <v>321200</v>
      </c>
      <c r="H292" s="6" t="e">
        <f>VLOOKUP(G292,useeio_results!#REF!,2,FALSE)*E292</f>
        <v>#REF!</v>
      </c>
    </row>
    <row r="293" spans="1:8" x14ac:dyDescent="0.25">
      <c r="A293" t="s">
        <v>460</v>
      </c>
      <c r="B293" t="s">
        <v>27</v>
      </c>
      <c r="C293" t="s">
        <v>1003</v>
      </c>
      <c r="D293" t="s">
        <v>448</v>
      </c>
      <c r="E293" s="5">
        <v>3.16</v>
      </c>
      <c r="F293" t="s">
        <v>1831</v>
      </c>
      <c r="G293">
        <v>321200</v>
      </c>
      <c r="H293" s="6" t="e">
        <f>VLOOKUP(G293,useeio_results!#REF!,2,FALSE)*E293</f>
        <v>#REF!</v>
      </c>
    </row>
    <row r="294" spans="1:8" x14ac:dyDescent="0.25">
      <c r="A294" t="s">
        <v>460</v>
      </c>
      <c r="B294" t="s">
        <v>27</v>
      </c>
      <c r="C294" t="s">
        <v>1003</v>
      </c>
      <c r="D294" t="s">
        <v>448</v>
      </c>
      <c r="E294" s="5">
        <v>9.7200000000000006</v>
      </c>
      <c r="F294" t="s">
        <v>1831</v>
      </c>
      <c r="G294">
        <v>321200</v>
      </c>
      <c r="H294" s="6" t="e">
        <f>VLOOKUP(G294,useeio_results!#REF!,2,FALSE)*E294</f>
        <v>#REF!</v>
      </c>
    </row>
    <row r="295" spans="1:8" x14ac:dyDescent="0.25">
      <c r="A295" t="s">
        <v>460</v>
      </c>
      <c r="B295" t="s">
        <v>27</v>
      </c>
      <c r="C295" t="s">
        <v>1001</v>
      </c>
      <c r="D295" t="s">
        <v>448</v>
      </c>
      <c r="E295" s="5">
        <v>0.55000000000000004</v>
      </c>
      <c r="F295" t="s">
        <v>1830</v>
      </c>
      <c r="G295">
        <v>327999</v>
      </c>
      <c r="H295" s="6" t="e">
        <f>VLOOKUP(G295,useeio_results!#REF!,2,FALSE)*E295</f>
        <v>#REF!</v>
      </c>
    </row>
    <row r="296" spans="1:8" x14ac:dyDescent="0.25">
      <c r="A296" t="s">
        <v>460</v>
      </c>
      <c r="B296" t="s">
        <v>27</v>
      </c>
      <c r="C296" t="s">
        <v>1001</v>
      </c>
      <c r="D296" t="s">
        <v>448</v>
      </c>
      <c r="E296" s="5">
        <v>0.56499999999999995</v>
      </c>
      <c r="F296" t="s">
        <v>1830</v>
      </c>
      <c r="G296">
        <v>327999</v>
      </c>
      <c r="H296" s="6" t="e">
        <f>VLOOKUP(G296,useeio_results!#REF!,2,FALSE)*E296</f>
        <v>#REF!</v>
      </c>
    </row>
    <row r="297" spans="1:8" x14ac:dyDescent="0.25">
      <c r="A297" t="s">
        <v>460</v>
      </c>
      <c r="B297" t="s">
        <v>27</v>
      </c>
      <c r="C297" t="s">
        <v>1001</v>
      </c>
      <c r="D297" t="s">
        <v>448</v>
      </c>
      <c r="E297" s="5">
        <v>0.57999999999999996</v>
      </c>
      <c r="F297" t="s">
        <v>1830</v>
      </c>
      <c r="G297">
        <v>327999</v>
      </c>
      <c r="H297" s="6" t="e">
        <f>VLOOKUP(G297,useeio_results!#REF!,2,FALSE)*E297</f>
        <v>#REF!</v>
      </c>
    </row>
    <row r="298" spans="1:8" x14ac:dyDescent="0.25">
      <c r="A298" t="s">
        <v>460</v>
      </c>
      <c r="B298" t="s">
        <v>27</v>
      </c>
      <c r="C298" t="s">
        <v>1007</v>
      </c>
      <c r="D298" t="s">
        <v>448</v>
      </c>
      <c r="E298" s="5">
        <v>4.0925465839999999</v>
      </c>
      <c r="F298" t="s">
        <v>1816</v>
      </c>
      <c r="G298">
        <v>326190</v>
      </c>
      <c r="H298" s="6" t="e">
        <f>VLOOKUP(G298,useeio_results!#REF!,2,FALSE)*E298</f>
        <v>#REF!</v>
      </c>
    </row>
    <row r="299" spans="1:8" x14ac:dyDescent="0.25">
      <c r="A299" t="s">
        <v>460</v>
      </c>
      <c r="B299" t="s">
        <v>27</v>
      </c>
      <c r="C299" t="s">
        <v>1007</v>
      </c>
      <c r="D299" t="s">
        <v>448</v>
      </c>
      <c r="E299" s="5">
        <v>3.9285714289999998</v>
      </c>
      <c r="F299" t="s">
        <v>1816</v>
      </c>
      <c r="G299">
        <v>326190</v>
      </c>
      <c r="H299" s="6" t="e">
        <f>VLOOKUP(G299,useeio_results!#REF!,2,FALSE)*E299</f>
        <v>#REF!</v>
      </c>
    </row>
    <row r="300" spans="1:8" x14ac:dyDescent="0.25">
      <c r="A300" t="s">
        <v>460</v>
      </c>
      <c r="B300" t="s">
        <v>27</v>
      </c>
      <c r="C300" t="s">
        <v>1007</v>
      </c>
      <c r="D300" t="s">
        <v>448</v>
      </c>
      <c r="E300" s="5">
        <v>3.8217213110000001</v>
      </c>
      <c r="F300" t="s">
        <v>1816</v>
      </c>
      <c r="G300">
        <v>326190</v>
      </c>
      <c r="H300" s="6" t="e">
        <f>VLOOKUP(G300,useeio_results!#REF!,2,FALSE)*E300</f>
        <v>#REF!</v>
      </c>
    </row>
    <row r="301" spans="1:8" x14ac:dyDescent="0.25">
      <c r="A301" t="s">
        <v>235</v>
      </c>
      <c r="B301" t="s">
        <v>27</v>
      </c>
      <c r="C301" t="s">
        <v>1229</v>
      </c>
      <c r="D301" t="s">
        <v>448</v>
      </c>
      <c r="E301" s="5">
        <v>0.86062499999999997</v>
      </c>
      <c r="F301" t="s">
        <v>1812</v>
      </c>
      <c r="G301">
        <v>321200</v>
      </c>
      <c r="H301" s="6" t="e">
        <f>VLOOKUP(G301,useeio_results!#REF!,2,FALSE)*E301</f>
        <v>#REF!</v>
      </c>
    </row>
    <row r="302" spans="1:8" x14ac:dyDescent="0.25">
      <c r="A302" t="s">
        <v>235</v>
      </c>
      <c r="B302" t="s">
        <v>27</v>
      </c>
      <c r="C302" t="s">
        <v>1229</v>
      </c>
      <c r="D302" t="s">
        <v>448</v>
      </c>
      <c r="E302" s="5">
        <v>0.984375</v>
      </c>
      <c r="F302" t="s">
        <v>1812</v>
      </c>
      <c r="G302">
        <v>321200</v>
      </c>
      <c r="H302" s="6" t="e">
        <f>VLOOKUP(G302,useeio_results!#REF!,2,FALSE)*E302</f>
        <v>#REF!</v>
      </c>
    </row>
    <row r="303" spans="1:8" x14ac:dyDescent="0.25">
      <c r="A303" t="s">
        <v>235</v>
      </c>
      <c r="B303" t="s">
        <v>27</v>
      </c>
      <c r="C303" t="s">
        <v>1229</v>
      </c>
      <c r="D303" t="s">
        <v>448</v>
      </c>
      <c r="E303" s="5">
        <v>1.2918750000000001</v>
      </c>
      <c r="F303" t="s">
        <v>1812</v>
      </c>
      <c r="G303">
        <v>321200</v>
      </c>
      <c r="H303" s="6" t="e">
        <f>VLOOKUP(G303,useeio_results!#REF!,2,FALSE)*E303</f>
        <v>#REF!</v>
      </c>
    </row>
    <row r="304" spans="1:8" x14ac:dyDescent="0.25">
      <c r="A304" t="s">
        <v>235</v>
      </c>
      <c r="B304" t="s">
        <v>27</v>
      </c>
      <c r="C304" t="s">
        <v>1229</v>
      </c>
      <c r="D304" t="s">
        <v>448</v>
      </c>
      <c r="E304" s="5">
        <v>1.7943750000000001</v>
      </c>
      <c r="F304" t="s">
        <v>1812</v>
      </c>
      <c r="G304">
        <v>321200</v>
      </c>
      <c r="H304" s="6" t="e">
        <f>VLOOKUP(G304,useeio_results!#REF!,2,FALSE)*E304</f>
        <v>#REF!</v>
      </c>
    </row>
    <row r="305" spans="1:8" x14ac:dyDescent="0.25">
      <c r="A305" t="s">
        <v>235</v>
      </c>
      <c r="B305" t="s">
        <v>27</v>
      </c>
      <c r="C305" t="s">
        <v>1242</v>
      </c>
      <c r="D305" t="s">
        <v>448</v>
      </c>
      <c r="E305" s="5">
        <v>1.2093750000000001</v>
      </c>
      <c r="F305" t="s">
        <v>1812</v>
      </c>
      <c r="G305">
        <v>321200</v>
      </c>
      <c r="H305" s="6" t="e">
        <f>VLOOKUP(G305,useeio_results!#REF!,2,FALSE)*E305</f>
        <v>#REF!</v>
      </c>
    </row>
    <row r="306" spans="1:8" x14ac:dyDescent="0.25">
      <c r="A306" t="s">
        <v>235</v>
      </c>
      <c r="B306" t="s">
        <v>27</v>
      </c>
      <c r="C306" t="s">
        <v>1242</v>
      </c>
      <c r="D306" t="s">
        <v>448</v>
      </c>
      <c r="E306" s="5">
        <v>1.5587500000000001</v>
      </c>
      <c r="F306" t="s">
        <v>1812</v>
      </c>
      <c r="G306">
        <v>321200</v>
      </c>
      <c r="H306" s="6" t="e">
        <f>VLOOKUP(G306,useeio_results!#REF!,2,FALSE)*E306</f>
        <v>#REF!</v>
      </c>
    </row>
    <row r="307" spans="1:8" x14ac:dyDescent="0.25">
      <c r="A307" t="s">
        <v>235</v>
      </c>
      <c r="B307" t="s">
        <v>27</v>
      </c>
      <c r="C307" t="s">
        <v>1242</v>
      </c>
      <c r="D307" t="s">
        <v>448</v>
      </c>
      <c r="E307" s="5">
        <v>1.203125</v>
      </c>
      <c r="F307" t="s">
        <v>1812</v>
      </c>
      <c r="G307">
        <v>321200</v>
      </c>
      <c r="H307" s="6" t="e">
        <f>VLOOKUP(G307,useeio_results!#REF!,2,FALSE)*E307</f>
        <v>#REF!</v>
      </c>
    </row>
    <row r="308" spans="1:8" x14ac:dyDescent="0.25">
      <c r="A308" t="s">
        <v>235</v>
      </c>
      <c r="B308" t="s">
        <v>27</v>
      </c>
      <c r="C308" t="s">
        <v>1242</v>
      </c>
      <c r="D308" t="s">
        <v>448</v>
      </c>
      <c r="E308" s="5">
        <v>1.6031249999999999</v>
      </c>
      <c r="F308" t="s">
        <v>1812</v>
      </c>
      <c r="G308">
        <v>321200</v>
      </c>
      <c r="H308" s="6" t="e">
        <f>VLOOKUP(G308,useeio_results!#REF!,2,FALSE)*E308</f>
        <v>#REF!</v>
      </c>
    </row>
    <row r="309" spans="1:8" x14ac:dyDescent="0.25">
      <c r="A309" t="s">
        <v>235</v>
      </c>
      <c r="B309" t="s">
        <v>27</v>
      </c>
      <c r="C309" t="s">
        <v>1242</v>
      </c>
      <c r="D309" t="s">
        <v>448</v>
      </c>
      <c r="E309" s="5">
        <v>1.65625</v>
      </c>
      <c r="F309" t="s">
        <v>1812</v>
      </c>
      <c r="G309">
        <v>321200</v>
      </c>
      <c r="H309" s="6" t="e">
        <f>VLOOKUP(G309,useeio_results!#REF!,2,FALSE)*E309</f>
        <v>#REF!</v>
      </c>
    </row>
    <row r="310" spans="1:8" x14ac:dyDescent="0.25">
      <c r="A310" t="s">
        <v>235</v>
      </c>
      <c r="B310" t="s">
        <v>27</v>
      </c>
      <c r="C310" t="s">
        <v>1242</v>
      </c>
      <c r="D310" t="s">
        <v>448</v>
      </c>
      <c r="E310" s="5">
        <v>1.6743749999999999</v>
      </c>
      <c r="F310" t="s">
        <v>1812</v>
      </c>
      <c r="G310">
        <v>321200</v>
      </c>
      <c r="H310" s="6" t="e">
        <f>VLOOKUP(G310,useeio_results!#REF!,2,FALSE)*E310</f>
        <v>#REF!</v>
      </c>
    </row>
    <row r="311" spans="1:8" x14ac:dyDescent="0.25">
      <c r="A311" t="s">
        <v>238</v>
      </c>
      <c r="B311" t="s">
        <v>239</v>
      </c>
      <c r="H311" s="6" t="e">
        <f>VLOOKUP(G311,useeio_results!#REF!,2,FALSE)*E311</f>
        <v>#REF!</v>
      </c>
    </row>
    <row r="312" spans="1:8" x14ac:dyDescent="0.25">
      <c r="A312" t="s">
        <v>245</v>
      </c>
      <c r="B312" t="s">
        <v>239</v>
      </c>
      <c r="H312" s="6" t="e">
        <f>VLOOKUP(G312,useeio_results!#REF!,2,FALSE)*E312</f>
        <v>#REF!</v>
      </c>
    </row>
    <row r="313" spans="1:8" x14ac:dyDescent="0.25">
      <c r="A313" t="s">
        <v>250</v>
      </c>
      <c r="B313" t="s">
        <v>239</v>
      </c>
      <c r="H313" s="6" t="e">
        <f>VLOOKUP(G313,useeio_results!#REF!,2,FALSE)*E313</f>
        <v>#REF!</v>
      </c>
    </row>
    <row r="314" spans="1:8" x14ac:dyDescent="0.25">
      <c r="A314" t="s">
        <v>253</v>
      </c>
      <c r="B314" t="s">
        <v>239</v>
      </c>
      <c r="H314" s="6" t="e">
        <f>VLOOKUP(G314,useeio_results!#REF!,2,FALSE)*E314</f>
        <v>#REF!</v>
      </c>
    </row>
    <row r="315" spans="1:8" x14ac:dyDescent="0.25">
      <c r="A315" t="s">
        <v>257</v>
      </c>
      <c r="B315" t="s">
        <v>239</v>
      </c>
      <c r="H315" s="6" t="e">
        <f>VLOOKUP(G315,useeio_results!#REF!,2,FALSE)*E315</f>
        <v>#REF!</v>
      </c>
    </row>
    <row r="316" spans="1:8" x14ac:dyDescent="0.25">
      <c r="A316" t="s">
        <v>260</v>
      </c>
      <c r="B316" t="s">
        <v>239</v>
      </c>
      <c r="H316" s="6" t="e">
        <f>VLOOKUP(G316,useeio_results!#REF!,2,FALSE)*E316</f>
        <v>#REF!</v>
      </c>
    </row>
    <row r="317" spans="1:8" x14ac:dyDescent="0.25">
      <c r="A317" t="s">
        <v>266</v>
      </c>
      <c r="B317" t="s">
        <v>239</v>
      </c>
      <c r="H317" s="6" t="e">
        <f>VLOOKUP(G317,useeio_results!#REF!,2,FALSE)*E317</f>
        <v>#REF!</v>
      </c>
    </row>
    <row r="318" spans="1:8" x14ac:dyDescent="0.25">
      <c r="A318" t="s">
        <v>271</v>
      </c>
      <c r="B318" t="s">
        <v>239</v>
      </c>
      <c r="H318" s="6" t="e">
        <f>VLOOKUP(G318,useeio_results!#REF!,2,FALSE)*E318</f>
        <v>#REF!</v>
      </c>
    </row>
    <row r="319" spans="1:8" x14ac:dyDescent="0.25">
      <c r="A319" t="s">
        <v>275</v>
      </c>
      <c r="B319" t="s">
        <v>239</v>
      </c>
      <c r="H319" s="6" t="e">
        <f>VLOOKUP(G319,useeio_results!#REF!,2,FALSE)*E319</f>
        <v>#REF!</v>
      </c>
    </row>
    <row r="320" spans="1:8" x14ac:dyDescent="0.25">
      <c r="A320" t="s">
        <v>280</v>
      </c>
      <c r="B320" t="s">
        <v>239</v>
      </c>
      <c r="H320" s="6" t="e">
        <f>VLOOKUP(G320,useeio_results!#REF!,2,FALSE)*E320</f>
        <v>#REF!</v>
      </c>
    </row>
    <row r="321" spans="1:8" x14ac:dyDescent="0.25">
      <c r="A321" t="s">
        <v>283</v>
      </c>
      <c r="B321" t="s">
        <v>239</v>
      </c>
      <c r="H321" s="6" t="e">
        <f>VLOOKUP(G321,useeio_results!#REF!,2,FALSE)*E321</f>
        <v>#REF!</v>
      </c>
    </row>
    <row r="322" spans="1:8" x14ac:dyDescent="0.25">
      <c r="A322" t="s">
        <v>288</v>
      </c>
      <c r="B322" t="s">
        <v>239</v>
      </c>
      <c r="H322" s="6" t="e">
        <f>VLOOKUP(G322,useeio_results!#REF!,2,FALSE)*E322</f>
        <v>#REF!</v>
      </c>
    </row>
    <row r="323" spans="1:8" x14ac:dyDescent="0.25">
      <c r="A323" t="s">
        <v>292</v>
      </c>
      <c r="B323" t="s">
        <v>239</v>
      </c>
      <c r="H323" s="6" t="e">
        <f>VLOOKUP(G323,useeio_results!#REF!,2,FALSE)*E323</f>
        <v>#REF!</v>
      </c>
    </row>
    <row r="324" spans="1:8" x14ac:dyDescent="0.25">
      <c r="A324" t="s">
        <v>295</v>
      </c>
      <c r="B324" t="s">
        <v>239</v>
      </c>
      <c r="H324" s="6" t="e">
        <f>VLOOKUP(G324,useeio_results!#REF!,2,FALSE)*E324</f>
        <v>#REF!</v>
      </c>
    </row>
    <row r="325" spans="1:8" x14ac:dyDescent="0.25">
      <c r="A325" t="s">
        <v>301</v>
      </c>
      <c r="B325" t="s">
        <v>239</v>
      </c>
      <c r="H325" s="6" t="e">
        <f>VLOOKUP(G325,useeio_results!#REF!,2,FALSE)*E325</f>
        <v>#REF!</v>
      </c>
    </row>
    <row r="326" spans="1:8" x14ac:dyDescent="0.25">
      <c r="A326" t="s">
        <v>306</v>
      </c>
      <c r="B326" t="s">
        <v>239</v>
      </c>
      <c r="H326" s="6" t="e">
        <f>VLOOKUP(G326,useeio_results!#REF!,2,FALSE)*E326</f>
        <v>#REF!</v>
      </c>
    </row>
    <row r="327" spans="1:8" x14ac:dyDescent="0.25">
      <c r="A327" t="s">
        <v>309</v>
      </c>
      <c r="B327" t="s">
        <v>239</v>
      </c>
      <c r="H327" s="6" t="e">
        <f>VLOOKUP(G327,useeio_results!#REF!,2,FALSE)*E327</f>
        <v>#REF!</v>
      </c>
    </row>
    <row r="328" spans="1:8" x14ac:dyDescent="0.25">
      <c r="A328" t="s">
        <v>312</v>
      </c>
      <c r="B328" t="s">
        <v>239</v>
      </c>
      <c r="H328" s="6" t="e">
        <f>VLOOKUP(G328,useeio_results!#REF!,2,FALSE)*E328</f>
        <v>#REF!</v>
      </c>
    </row>
    <row r="329" spans="1:8" x14ac:dyDescent="0.25">
      <c r="A329" t="s">
        <v>315</v>
      </c>
      <c r="B329" t="s">
        <v>239</v>
      </c>
      <c r="H329" s="6" t="e">
        <f>VLOOKUP(G329,useeio_results!#REF!,2,FALSE)*E329</f>
        <v>#REF!</v>
      </c>
    </row>
    <row r="330" spans="1:8" x14ac:dyDescent="0.25">
      <c r="A330" t="s">
        <v>318</v>
      </c>
      <c r="B330" t="s">
        <v>239</v>
      </c>
      <c r="H330" s="6" t="e">
        <f>VLOOKUP(G330,useeio_results!#REF!,2,FALSE)*E330</f>
        <v>#REF!</v>
      </c>
    </row>
    <row r="331" spans="1:8" x14ac:dyDescent="0.25">
      <c r="A331" t="s">
        <v>321</v>
      </c>
      <c r="B331" t="s">
        <v>239</v>
      </c>
      <c r="H331" s="6" t="e">
        <f>VLOOKUP(G331,useeio_results!#REF!,2,FALSE)*E331</f>
        <v>#REF!</v>
      </c>
    </row>
    <row r="332" spans="1:8" x14ac:dyDescent="0.25">
      <c r="A332" t="s">
        <v>324</v>
      </c>
      <c r="B332" t="s">
        <v>239</v>
      </c>
      <c r="H332" s="6" t="e">
        <f>VLOOKUP(G332,useeio_results!#REF!,2,FALSE)*E332</f>
        <v>#REF!</v>
      </c>
    </row>
    <row r="333" spans="1:8" x14ac:dyDescent="0.25">
      <c r="A333" t="s">
        <v>328</v>
      </c>
      <c r="B333" t="s">
        <v>239</v>
      </c>
      <c r="H333" s="6" t="e">
        <f>VLOOKUP(G333,useeio_results!#REF!,2,FALSE)*E333</f>
        <v>#REF!</v>
      </c>
    </row>
    <row r="334" spans="1:8" x14ac:dyDescent="0.25">
      <c r="A334" t="s">
        <v>334</v>
      </c>
      <c r="B334" t="s">
        <v>239</v>
      </c>
      <c r="H334" s="6" t="e">
        <f>VLOOKUP(G334,useeio_results!#REF!,2,FALSE)*E334</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80C2B-94F0-0C49-AC81-6239D354D197}">
  <dimension ref="A1:R310"/>
  <sheetViews>
    <sheetView workbookViewId="0">
      <selection activeCell="G12" sqref="G12"/>
    </sheetView>
  </sheetViews>
  <sheetFormatPr defaultColWidth="11" defaultRowHeight="15.75" x14ac:dyDescent="0.25"/>
  <sheetData>
    <row r="1" spans="1:18" x14ac:dyDescent="0.25">
      <c r="A1" t="s">
        <v>446</v>
      </c>
      <c r="B1" t="s">
        <v>3</v>
      </c>
      <c r="C1" t="s">
        <v>1020</v>
      </c>
      <c r="D1" t="s">
        <v>447</v>
      </c>
      <c r="E1" t="s">
        <v>461</v>
      </c>
      <c r="F1" t="s">
        <v>1802</v>
      </c>
      <c r="G1" t="s">
        <v>464</v>
      </c>
      <c r="H1" t="s">
        <v>1803</v>
      </c>
      <c r="I1" t="s">
        <v>1838</v>
      </c>
      <c r="J1" t="s">
        <v>1839</v>
      </c>
      <c r="K1" t="s">
        <v>1840</v>
      </c>
      <c r="L1" t="s">
        <v>1841</v>
      </c>
      <c r="M1" t="s">
        <v>1842</v>
      </c>
      <c r="N1" t="s">
        <v>1843</v>
      </c>
      <c r="O1" t="s">
        <v>1844</v>
      </c>
      <c r="P1" t="s">
        <v>1845</v>
      </c>
      <c r="Q1" t="s">
        <v>1846</v>
      </c>
      <c r="R1" t="s">
        <v>1847</v>
      </c>
    </row>
    <row r="2" spans="1:18" x14ac:dyDescent="0.25">
      <c r="A2" t="s">
        <v>37</v>
      </c>
      <c r="B2" t="s">
        <v>27</v>
      </c>
      <c r="C2" t="s">
        <v>864</v>
      </c>
      <c r="D2" t="s">
        <v>448</v>
      </c>
      <c r="E2">
        <v>0.53</v>
      </c>
      <c r="F2" t="s">
        <v>1807</v>
      </c>
      <c r="G2" t="s">
        <v>1848</v>
      </c>
      <c r="H2">
        <v>0.35876150987757399</v>
      </c>
      <c r="I2">
        <v>0.35876150987757399</v>
      </c>
      <c r="J2">
        <v>8.8240706704406798E-4</v>
      </c>
      <c r="K2">
        <v>2.4707889241553602E-4</v>
      </c>
      <c r="L2">
        <v>8.4228813661005902E-2</v>
      </c>
      <c r="M2" s="4">
        <v>3.29124797354134E-10</v>
      </c>
      <c r="N2" s="4">
        <v>4.2050960793341004E-9</v>
      </c>
      <c r="O2" s="4">
        <v>4.5342208766882301E-9</v>
      </c>
      <c r="P2">
        <v>2.2799247389056101E-4</v>
      </c>
      <c r="Q2" s="4">
        <v>1.07557381765786E-7</v>
      </c>
      <c r="R2">
        <v>1.3044515259085201E-2</v>
      </c>
    </row>
    <row r="3" spans="1:18" x14ac:dyDescent="0.25">
      <c r="A3" t="s">
        <v>37</v>
      </c>
      <c r="B3" t="s">
        <v>27</v>
      </c>
      <c r="C3" t="s">
        <v>867</v>
      </c>
      <c r="D3" t="s">
        <v>448</v>
      </c>
      <c r="E3">
        <v>0.74</v>
      </c>
      <c r="F3" t="s">
        <v>1807</v>
      </c>
      <c r="G3" t="s">
        <v>1848</v>
      </c>
      <c r="H3">
        <v>0.500912296810198</v>
      </c>
      <c r="I3">
        <v>0.500912296810198</v>
      </c>
      <c r="J3">
        <v>1.23204005587285E-3</v>
      </c>
      <c r="K3">
        <v>3.4497807620282299E-4</v>
      </c>
      <c r="L3">
        <v>0.11760249454555501</v>
      </c>
      <c r="M3" s="4">
        <v>4.5953273592841299E-10</v>
      </c>
      <c r="N3" s="4">
        <v>5.87126622397592E-9</v>
      </c>
      <c r="O3" s="4">
        <v>6.33079895990433E-9</v>
      </c>
      <c r="P3">
        <v>3.1832911448870802E-4</v>
      </c>
      <c r="Q3" s="4">
        <v>1.5017445755977699E-7</v>
      </c>
      <c r="R3">
        <v>1.8213096776836E-2</v>
      </c>
    </row>
    <row r="4" spans="1:18" x14ac:dyDescent="0.25">
      <c r="A4" t="s">
        <v>37</v>
      </c>
      <c r="B4" t="s">
        <v>27</v>
      </c>
      <c r="C4" t="s">
        <v>869</v>
      </c>
      <c r="D4" t="s">
        <v>448</v>
      </c>
      <c r="E4">
        <v>1.02</v>
      </c>
      <c r="F4" t="s">
        <v>1807</v>
      </c>
      <c r="G4" t="s">
        <v>1848</v>
      </c>
      <c r="H4">
        <v>0.69044667938702897</v>
      </c>
      <c r="I4">
        <v>0.69044667938702897</v>
      </c>
      <c r="J4">
        <v>1.6982173743112299E-3</v>
      </c>
      <c r="K4">
        <v>4.7551032125253998E-4</v>
      </c>
      <c r="L4">
        <v>0.16210073572495501</v>
      </c>
      <c r="M4" s="4">
        <v>6.33409987360786E-10</v>
      </c>
      <c r="N4" s="4">
        <v>8.0928264168316706E-9</v>
      </c>
      <c r="O4" s="4">
        <v>8.7262364041924499E-9</v>
      </c>
      <c r="P4">
        <v>4.3877796861957003E-4</v>
      </c>
      <c r="Q4" s="4">
        <v>2.0699722528509801E-7</v>
      </c>
      <c r="R4">
        <v>2.5104538800503701E-2</v>
      </c>
    </row>
    <row r="5" spans="1:18" x14ac:dyDescent="0.25">
      <c r="A5" t="s">
        <v>37</v>
      </c>
      <c r="B5" t="s">
        <v>27</v>
      </c>
      <c r="C5" t="s">
        <v>871</v>
      </c>
      <c r="D5" t="s">
        <v>448</v>
      </c>
      <c r="E5">
        <v>1.31</v>
      </c>
      <c r="F5" t="s">
        <v>1807</v>
      </c>
      <c r="G5" t="s">
        <v>1848</v>
      </c>
      <c r="H5">
        <v>0.88675014705589095</v>
      </c>
      <c r="I5">
        <v>0.88675014705589095</v>
      </c>
      <c r="J5">
        <v>2.1810438826938301E-3</v>
      </c>
      <c r="K5">
        <v>6.1070443219689004E-4</v>
      </c>
      <c r="L5">
        <v>0.208188199803618</v>
      </c>
      <c r="M5" s="4">
        <v>8.1349714063002895E-10</v>
      </c>
      <c r="N5" s="4">
        <v>1.0393728045146599E-8</v>
      </c>
      <c r="O5" s="4">
        <v>1.1207225185776599E-8</v>
      </c>
      <c r="P5">
        <v>5.6352856754082097E-4</v>
      </c>
      <c r="Q5" s="4">
        <v>2.6584937757203801E-7</v>
      </c>
      <c r="R5">
        <v>3.2242103753587999E-2</v>
      </c>
    </row>
    <row r="6" spans="1:18" x14ac:dyDescent="0.25">
      <c r="A6" t="s">
        <v>37</v>
      </c>
      <c r="B6" t="s">
        <v>27</v>
      </c>
      <c r="C6" t="s">
        <v>864</v>
      </c>
      <c r="D6" t="s">
        <v>448</v>
      </c>
      <c r="E6">
        <v>0.85</v>
      </c>
      <c r="F6" t="s">
        <v>1807</v>
      </c>
      <c r="G6" t="s">
        <v>1848</v>
      </c>
      <c r="H6">
        <v>0.57537223282252403</v>
      </c>
      <c r="I6">
        <v>0.57537223282252403</v>
      </c>
      <c r="J6">
        <v>1.4151811452593501E-3</v>
      </c>
      <c r="K6">
        <v>3.96258601043784E-4</v>
      </c>
      <c r="L6">
        <v>0.13508394643746199</v>
      </c>
      <c r="M6" s="4">
        <v>5.2784165613398804E-10</v>
      </c>
      <c r="N6" s="4">
        <v>6.7440220140263902E-9</v>
      </c>
      <c r="O6" s="4">
        <v>7.2718636701603702E-9</v>
      </c>
      <c r="P6">
        <v>3.6564830718297501E-4</v>
      </c>
      <c r="Q6" s="4">
        <v>1.7249768773758199E-7</v>
      </c>
      <c r="R6">
        <v>2.09204490004197E-2</v>
      </c>
    </row>
    <row r="7" spans="1:18" x14ac:dyDescent="0.25">
      <c r="A7" t="s">
        <v>37</v>
      </c>
      <c r="B7" t="s">
        <v>27</v>
      </c>
      <c r="C7" t="s">
        <v>867</v>
      </c>
      <c r="D7" t="s">
        <v>448</v>
      </c>
      <c r="E7">
        <v>1.1000000000000001</v>
      </c>
      <c r="F7" t="s">
        <v>1807</v>
      </c>
      <c r="G7" t="s">
        <v>1848</v>
      </c>
      <c r="H7">
        <v>0.744599360123267</v>
      </c>
      <c r="I7">
        <v>0.744599360123267</v>
      </c>
      <c r="J7">
        <v>1.83141089386505E-3</v>
      </c>
      <c r="K7">
        <v>5.1280524840960199E-4</v>
      </c>
      <c r="L7">
        <v>0.17481451891906899</v>
      </c>
      <c r="M7" s="4">
        <v>6.8308920205574898E-10</v>
      </c>
      <c r="N7" s="4">
        <v>8.7275579005047408E-9</v>
      </c>
      <c r="O7" s="4">
        <v>9.4106471025604903E-9</v>
      </c>
      <c r="P7">
        <v>4.7319192694267402E-4</v>
      </c>
      <c r="Q7" s="4">
        <v>2.2323230177804699E-7</v>
      </c>
      <c r="R7">
        <v>2.70735222358373E-2</v>
      </c>
    </row>
    <row r="8" spans="1:18" x14ac:dyDescent="0.25">
      <c r="A8" t="s">
        <v>37</v>
      </c>
      <c r="B8" t="s">
        <v>27</v>
      </c>
      <c r="C8" t="s">
        <v>869</v>
      </c>
      <c r="D8" t="s">
        <v>448</v>
      </c>
      <c r="E8">
        <v>1.42</v>
      </c>
      <c r="F8" t="s">
        <v>1807</v>
      </c>
      <c r="G8" t="s">
        <v>1848</v>
      </c>
      <c r="H8">
        <v>0.96121008306821698</v>
      </c>
      <c r="I8">
        <v>0.96121008306821698</v>
      </c>
      <c r="J8">
        <v>2.3641849720803299E-3</v>
      </c>
      <c r="K8">
        <v>6.6198495703785002E-4</v>
      </c>
      <c r="L8">
        <v>0.225669651695525</v>
      </c>
      <c r="M8" s="4">
        <v>8.81806060835604E-10</v>
      </c>
      <c r="N8" s="4">
        <v>1.1266483835197E-8</v>
      </c>
      <c r="O8" s="4">
        <v>1.2148289896032601E-8</v>
      </c>
      <c r="P8">
        <v>6.1084776023508796E-4</v>
      </c>
      <c r="Q8" s="4">
        <v>2.88172607749842E-7</v>
      </c>
      <c r="R8">
        <v>3.4949455977171799E-2</v>
      </c>
    </row>
    <row r="9" spans="1:18" x14ac:dyDescent="0.25">
      <c r="A9" t="s">
        <v>37</v>
      </c>
      <c r="B9" t="s">
        <v>27</v>
      </c>
      <c r="C9" t="s">
        <v>871</v>
      </c>
      <c r="D9" t="s">
        <v>448</v>
      </c>
      <c r="E9">
        <v>1.75</v>
      </c>
      <c r="F9" t="s">
        <v>1807</v>
      </c>
      <c r="G9" t="s">
        <v>1848</v>
      </c>
      <c r="H9">
        <v>1.1845898911052</v>
      </c>
      <c r="I9">
        <v>1.1845898911052</v>
      </c>
      <c r="J9">
        <v>2.91360824023985E-3</v>
      </c>
      <c r="K9">
        <v>8.1582653156073105E-4</v>
      </c>
      <c r="L9">
        <v>0.27811400737124597</v>
      </c>
      <c r="M9" s="4">
        <v>1.08673282145233E-9</v>
      </c>
      <c r="N9" s="4">
        <v>1.38847512053485E-8</v>
      </c>
      <c r="O9" s="4">
        <v>1.4971484026800798E-8</v>
      </c>
      <c r="P9">
        <v>7.5280533831789003E-4</v>
      </c>
      <c r="Q9" s="4">
        <v>3.5514229828325598E-7</v>
      </c>
      <c r="R9">
        <v>4.3071512647922999E-2</v>
      </c>
    </row>
    <row r="10" spans="1:18" x14ac:dyDescent="0.25">
      <c r="A10" t="s">
        <v>37</v>
      </c>
      <c r="B10" t="s">
        <v>27</v>
      </c>
      <c r="C10" t="s">
        <v>873</v>
      </c>
      <c r="D10" t="s">
        <v>448</v>
      </c>
      <c r="E10">
        <v>1.47</v>
      </c>
      <c r="F10" t="s">
        <v>1806</v>
      </c>
      <c r="G10" t="s">
        <v>1849</v>
      </c>
      <c r="H10">
        <v>1.1271980804986801</v>
      </c>
      <c r="I10">
        <v>1.1271980804986801</v>
      </c>
      <c r="J10">
        <v>2.7969247497910401E-3</v>
      </c>
      <c r="K10">
        <v>5.9290377565143705E-4</v>
      </c>
      <c r="L10">
        <v>0.147444809870002</v>
      </c>
      <c r="M10" s="4">
        <v>1.1746249392112001E-9</v>
      </c>
      <c r="N10" s="4">
        <v>8.3026046781309904E-9</v>
      </c>
      <c r="O10" s="4">
        <v>9.4772296173421904E-9</v>
      </c>
      <c r="P10">
        <v>1.19341578345546E-3</v>
      </c>
      <c r="Q10" s="4">
        <v>1.7817348118909901E-7</v>
      </c>
      <c r="R10">
        <v>3.0117314787342999E-2</v>
      </c>
    </row>
    <row r="11" spans="1:18" x14ac:dyDescent="0.25">
      <c r="A11" t="s">
        <v>37</v>
      </c>
      <c r="B11" t="s">
        <v>27</v>
      </c>
      <c r="C11" t="s">
        <v>873</v>
      </c>
      <c r="D11" t="s">
        <v>448</v>
      </c>
      <c r="E11">
        <v>1.25</v>
      </c>
      <c r="F11" t="s">
        <v>1806</v>
      </c>
      <c r="G11" t="s">
        <v>1849</v>
      </c>
      <c r="H11">
        <v>0.95850176913152896</v>
      </c>
      <c r="I11">
        <v>0.95850176913152796</v>
      </c>
      <c r="J11">
        <v>2.3783373722712901E-3</v>
      </c>
      <c r="K11">
        <v>5.0416987725462295E-4</v>
      </c>
      <c r="L11">
        <v>0.12537823968537601</v>
      </c>
      <c r="M11" s="4">
        <v>9.9883073062176592E-10</v>
      </c>
      <c r="N11" s="4">
        <v>7.0600379916079902E-9</v>
      </c>
      <c r="O11" s="4">
        <v>8.05886872222976E-9</v>
      </c>
      <c r="P11">
        <v>1.01480933967301E-3</v>
      </c>
      <c r="Q11" s="4">
        <v>1.5150806223562799E-7</v>
      </c>
      <c r="R11">
        <v>2.5609961553863098E-2</v>
      </c>
    </row>
    <row r="12" spans="1:18" x14ac:dyDescent="0.25">
      <c r="A12" t="s">
        <v>37</v>
      </c>
      <c r="B12" t="s">
        <v>27</v>
      </c>
      <c r="C12" t="s">
        <v>875</v>
      </c>
      <c r="D12" t="s">
        <v>448</v>
      </c>
      <c r="E12">
        <v>1.65</v>
      </c>
      <c r="F12" t="s">
        <v>1806</v>
      </c>
      <c r="G12" t="s">
        <v>1849</v>
      </c>
      <c r="H12">
        <v>1.26522233525362</v>
      </c>
      <c r="I12">
        <v>1.26522233525362</v>
      </c>
      <c r="J12">
        <v>3.13940533139811E-3</v>
      </c>
      <c r="K12">
        <v>6.6550423797610196E-4</v>
      </c>
      <c r="L12">
        <v>0.165499276384696</v>
      </c>
      <c r="M12" s="4">
        <v>1.3184565644207301E-9</v>
      </c>
      <c r="N12" s="4">
        <v>9.3192501489225394E-9</v>
      </c>
      <c r="O12" s="4">
        <v>1.06377067133433E-8</v>
      </c>
      <c r="P12">
        <v>1.3395483283683699E-3</v>
      </c>
      <c r="Q12" s="4">
        <v>1.99990642151029E-7</v>
      </c>
      <c r="R12">
        <v>3.3805149251099301E-2</v>
      </c>
    </row>
    <row r="13" spans="1:18" x14ac:dyDescent="0.25">
      <c r="A13" t="s">
        <v>37</v>
      </c>
      <c r="B13" t="s">
        <v>27</v>
      </c>
      <c r="C13" t="s">
        <v>875</v>
      </c>
      <c r="D13" t="s">
        <v>448</v>
      </c>
      <c r="E13">
        <v>1.6</v>
      </c>
      <c r="F13" t="s">
        <v>1806</v>
      </c>
      <c r="G13" t="s">
        <v>1849</v>
      </c>
      <c r="H13">
        <v>1.2268822644883599</v>
      </c>
      <c r="I13">
        <v>1.2268822644883599</v>
      </c>
      <c r="J13">
        <v>3.0442718365072501E-3</v>
      </c>
      <c r="K13">
        <v>6.4533744288591702E-4</v>
      </c>
      <c r="L13">
        <v>0.16048414679728101</v>
      </c>
      <c r="M13" s="4">
        <v>1.27850333519586E-9</v>
      </c>
      <c r="N13" s="4">
        <v>9.0368486292582202E-9</v>
      </c>
      <c r="O13" s="4">
        <v>1.03153519644541E-8</v>
      </c>
      <c r="P13">
        <v>1.2989559547814499E-3</v>
      </c>
      <c r="Q13" s="4">
        <v>1.93930319661604E-7</v>
      </c>
      <c r="R13">
        <v>3.2780750788944803E-2</v>
      </c>
    </row>
    <row r="14" spans="1:18" x14ac:dyDescent="0.25">
      <c r="A14" t="s">
        <v>37</v>
      </c>
      <c r="B14" t="s">
        <v>27</v>
      </c>
      <c r="C14" t="s">
        <v>877</v>
      </c>
      <c r="D14" t="s">
        <v>448</v>
      </c>
      <c r="E14">
        <v>2.37</v>
      </c>
      <c r="F14" t="s">
        <v>1806</v>
      </c>
      <c r="G14" t="s">
        <v>1849</v>
      </c>
      <c r="H14">
        <v>1.8173193542733801</v>
      </c>
      <c r="I14">
        <v>1.8173193542733801</v>
      </c>
      <c r="J14">
        <v>4.5093276578263702E-3</v>
      </c>
      <c r="K14">
        <v>9.5590608727476496E-4</v>
      </c>
      <c r="L14">
        <v>0.237717142443472</v>
      </c>
      <c r="M14" s="4">
        <v>1.8937830652588698E-9</v>
      </c>
      <c r="N14" s="4">
        <v>1.3385832032088699E-8</v>
      </c>
      <c r="O14" s="4">
        <v>1.5279615097347599E-8</v>
      </c>
      <c r="P14">
        <v>1.92407850802003E-3</v>
      </c>
      <c r="Q14" s="4">
        <v>2.8725928599875099E-7</v>
      </c>
      <c r="R14">
        <v>4.8556487106124403E-2</v>
      </c>
    </row>
    <row r="15" spans="1:18" x14ac:dyDescent="0.25">
      <c r="A15" t="s">
        <v>37</v>
      </c>
      <c r="B15" t="s">
        <v>27</v>
      </c>
      <c r="C15" t="s">
        <v>879</v>
      </c>
      <c r="D15" t="s">
        <v>448</v>
      </c>
      <c r="E15">
        <v>2.94</v>
      </c>
      <c r="F15" t="s">
        <v>1806</v>
      </c>
      <c r="G15" t="s">
        <v>1849</v>
      </c>
      <c r="H15">
        <v>2.2543961609973602</v>
      </c>
      <c r="I15">
        <v>2.25439616099735</v>
      </c>
      <c r="J15">
        <v>5.5938494995820803E-3</v>
      </c>
      <c r="K15">
        <v>1.18580755130287E-3</v>
      </c>
      <c r="L15">
        <v>0.294889619740003</v>
      </c>
      <c r="M15" s="4">
        <v>2.3492498784223902E-9</v>
      </c>
      <c r="N15" s="4">
        <v>1.6605209356262001E-8</v>
      </c>
      <c r="O15" s="4">
        <v>1.8954459234684401E-8</v>
      </c>
      <c r="P15">
        <v>2.38683156691092E-3</v>
      </c>
      <c r="Q15" s="4">
        <v>3.5634696237819802E-7</v>
      </c>
      <c r="R15">
        <v>6.0234629574685998E-2</v>
      </c>
    </row>
    <row r="16" spans="1:18" x14ac:dyDescent="0.25">
      <c r="A16" t="s">
        <v>37</v>
      </c>
      <c r="B16" t="s">
        <v>27</v>
      </c>
      <c r="C16" t="s">
        <v>879</v>
      </c>
      <c r="D16" t="s">
        <v>448</v>
      </c>
      <c r="E16">
        <v>2.5</v>
      </c>
      <c r="F16" t="s">
        <v>1806</v>
      </c>
      <c r="G16" t="s">
        <v>1849</v>
      </c>
      <c r="H16">
        <v>1.9170035382630599</v>
      </c>
      <c r="I16">
        <v>1.9170035382630599</v>
      </c>
      <c r="J16">
        <v>4.7566747445425897E-3</v>
      </c>
      <c r="K16">
        <v>1.00833975450925E-3</v>
      </c>
      <c r="L16">
        <v>0.25075647937075102</v>
      </c>
      <c r="M16" s="4">
        <v>1.9976614612435302E-9</v>
      </c>
      <c r="N16" s="4">
        <v>1.4120075983216E-8</v>
      </c>
      <c r="O16" s="4">
        <v>1.61177374444595E-8</v>
      </c>
      <c r="P16">
        <v>2.0296186793460199E-3</v>
      </c>
      <c r="Q16" s="4">
        <v>3.0301612447125699E-7</v>
      </c>
      <c r="R16">
        <v>5.1219923107726197E-2</v>
      </c>
    </row>
    <row r="17" spans="1:18" x14ac:dyDescent="0.25">
      <c r="A17" t="s">
        <v>37</v>
      </c>
      <c r="B17" t="s">
        <v>27</v>
      </c>
      <c r="C17" t="s">
        <v>881</v>
      </c>
      <c r="D17" t="s">
        <v>448</v>
      </c>
      <c r="E17">
        <v>0.94</v>
      </c>
      <c r="F17" t="s">
        <v>1806</v>
      </c>
      <c r="G17" t="s">
        <v>1849</v>
      </c>
      <c r="H17">
        <v>0.72079333038690996</v>
      </c>
      <c r="I17">
        <v>0.72079333038690896</v>
      </c>
      <c r="J17">
        <v>1.7885097039480101E-3</v>
      </c>
      <c r="K17">
        <v>3.7913574769547602E-4</v>
      </c>
      <c r="L17">
        <v>9.4284436243402395E-2</v>
      </c>
      <c r="M17" s="4">
        <v>7.5112070942756801E-10</v>
      </c>
      <c r="N17" s="4">
        <v>5.3091485696892097E-9</v>
      </c>
      <c r="O17" s="4">
        <v>6.0602692791167799E-9</v>
      </c>
      <c r="P17">
        <v>7.6313662343410402E-4</v>
      </c>
      <c r="Q17" s="4">
        <v>1.1393406280119199E-7</v>
      </c>
      <c r="R17">
        <v>1.92586910885051E-2</v>
      </c>
    </row>
    <row r="18" spans="1:18" x14ac:dyDescent="0.25">
      <c r="A18" t="s">
        <v>37</v>
      </c>
      <c r="B18" t="s">
        <v>27</v>
      </c>
      <c r="C18" t="s">
        <v>883</v>
      </c>
      <c r="D18" t="s">
        <v>448</v>
      </c>
      <c r="E18">
        <v>1.17</v>
      </c>
      <c r="F18" t="s">
        <v>1806</v>
      </c>
      <c r="G18" t="s">
        <v>1849</v>
      </c>
      <c r="H18">
        <v>0.89715765590711105</v>
      </c>
      <c r="I18">
        <v>0.89715765590711005</v>
      </c>
      <c r="J18">
        <v>2.2261237804459301E-3</v>
      </c>
      <c r="K18">
        <v>4.7190300511032701E-4</v>
      </c>
      <c r="L18">
        <v>0.11735403234551101</v>
      </c>
      <c r="M18" s="4">
        <v>9.34905563861973E-10</v>
      </c>
      <c r="N18" s="4">
        <v>6.6081955601450797E-9</v>
      </c>
      <c r="O18" s="4">
        <v>7.5431011240070504E-9</v>
      </c>
      <c r="P18">
        <v>9.4986154193393705E-4</v>
      </c>
      <c r="Q18" s="4">
        <v>1.41811546252548E-7</v>
      </c>
      <c r="R18">
        <v>2.39709240144159E-2</v>
      </c>
    </row>
    <row r="19" spans="1:18" x14ac:dyDescent="0.25">
      <c r="A19" t="s">
        <v>37</v>
      </c>
      <c r="B19" t="s">
        <v>27</v>
      </c>
      <c r="C19" t="s">
        <v>885</v>
      </c>
      <c r="D19" t="s">
        <v>448</v>
      </c>
      <c r="E19">
        <v>1.62</v>
      </c>
      <c r="F19" t="s">
        <v>1806</v>
      </c>
      <c r="G19" t="s">
        <v>1849</v>
      </c>
      <c r="H19">
        <v>1.2422182927944601</v>
      </c>
      <c r="I19">
        <v>1.2422182927944601</v>
      </c>
      <c r="J19">
        <v>3.0823252344635999E-3</v>
      </c>
      <c r="K19">
        <v>6.5340416092199102E-4</v>
      </c>
      <c r="L19">
        <v>0.16249019863224701</v>
      </c>
      <c r="M19" s="4">
        <v>1.29448462688581E-9</v>
      </c>
      <c r="N19" s="4">
        <v>9.1498092371239499E-9</v>
      </c>
      <c r="O19" s="4">
        <v>1.04442938640098E-8</v>
      </c>
      <c r="P19">
        <v>1.3151929042162201E-3</v>
      </c>
      <c r="Q19" s="4">
        <v>1.9635444865737401E-7</v>
      </c>
      <c r="R19">
        <v>3.3190510173806601E-2</v>
      </c>
    </row>
    <row r="20" spans="1:18" x14ac:dyDescent="0.25">
      <c r="A20" t="s">
        <v>37</v>
      </c>
      <c r="B20" t="s">
        <v>27</v>
      </c>
      <c r="C20" t="s">
        <v>887</v>
      </c>
      <c r="D20" t="s">
        <v>448</v>
      </c>
      <c r="E20">
        <v>1.87</v>
      </c>
      <c r="F20" t="s">
        <v>1806</v>
      </c>
      <c r="G20" t="s">
        <v>1849</v>
      </c>
      <c r="H20">
        <v>1.4339186466207701</v>
      </c>
      <c r="I20">
        <v>1.4339186466207701</v>
      </c>
      <c r="J20">
        <v>3.55799270891785E-3</v>
      </c>
      <c r="K20">
        <v>7.5423813637291596E-4</v>
      </c>
      <c r="L20">
        <v>0.18756584656932199</v>
      </c>
      <c r="M20" s="4">
        <v>1.4942507730101601E-9</v>
      </c>
      <c r="N20" s="4">
        <v>1.05618168354455E-8</v>
      </c>
      <c r="O20" s="4">
        <v>1.2056067608455701E-8</v>
      </c>
      <c r="P20">
        <v>1.5181547721508199E-3</v>
      </c>
      <c r="Q20" s="4">
        <v>2.2665606110449999E-7</v>
      </c>
      <c r="R20">
        <v>3.8312502484579201E-2</v>
      </c>
    </row>
    <row r="21" spans="1:18" x14ac:dyDescent="0.25">
      <c r="A21" t="s">
        <v>37</v>
      </c>
      <c r="B21" t="s">
        <v>27</v>
      </c>
      <c r="C21" t="s">
        <v>889</v>
      </c>
      <c r="D21" t="s">
        <v>448</v>
      </c>
      <c r="E21">
        <v>1.34</v>
      </c>
      <c r="F21" t="s">
        <v>1806</v>
      </c>
      <c r="G21" t="s">
        <v>1849</v>
      </c>
      <c r="H21">
        <v>1.027513896509</v>
      </c>
      <c r="I21">
        <v>1.027513896509</v>
      </c>
      <c r="J21">
        <v>2.5495776630748302E-3</v>
      </c>
      <c r="K21">
        <v>5.40470108416956E-4</v>
      </c>
      <c r="L21">
        <v>0.13440547294272301</v>
      </c>
      <c r="M21" s="4">
        <v>1.07074654322653E-9</v>
      </c>
      <c r="N21" s="4">
        <v>7.5683607270037606E-9</v>
      </c>
      <c r="O21" s="4">
        <v>8.6391072702303007E-9</v>
      </c>
      <c r="P21">
        <v>1.08787561212947E-3</v>
      </c>
      <c r="Q21" s="4">
        <v>1.6241664271659399E-7</v>
      </c>
      <c r="R21">
        <v>2.7453878785741299E-2</v>
      </c>
    </row>
    <row r="22" spans="1:18" x14ac:dyDescent="0.25">
      <c r="A22" t="s">
        <v>37</v>
      </c>
      <c r="B22" t="s">
        <v>27</v>
      </c>
      <c r="C22" t="s">
        <v>891</v>
      </c>
      <c r="D22" t="s">
        <v>448</v>
      </c>
      <c r="E22">
        <v>1.69</v>
      </c>
      <c r="F22" t="s">
        <v>1806</v>
      </c>
      <c r="G22" t="s">
        <v>1849</v>
      </c>
      <c r="H22">
        <v>1.2958943918658301</v>
      </c>
      <c r="I22">
        <v>1.2958943918658301</v>
      </c>
      <c r="J22">
        <v>3.2155121273107902E-3</v>
      </c>
      <c r="K22">
        <v>6.8163767404824996E-4</v>
      </c>
      <c r="L22">
        <v>0.16951138005462801</v>
      </c>
      <c r="M22" s="4">
        <v>1.3504191478006301E-9</v>
      </c>
      <c r="N22" s="4">
        <v>9.5451713646540005E-9</v>
      </c>
      <c r="O22" s="4">
        <v>1.0895590512454599E-8</v>
      </c>
      <c r="P22">
        <v>1.37202222723791E-3</v>
      </c>
      <c r="Q22" s="4">
        <v>2.0483890014256899E-7</v>
      </c>
      <c r="R22">
        <v>3.4624668020822903E-2</v>
      </c>
    </row>
    <row r="23" spans="1:18" x14ac:dyDescent="0.25">
      <c r="A23" t="s">
        <v>37</v>
      </c>
      <c r="B23" t="s">
        <v>27</v>
      </c>
      <c r="C23" t="s">
        <v>893</v>
      </c>
      <c r="D23" t="s">
        <v>448</v>
      </c>
      <c r="E23">
        <v>2.19</v>
      </c>
      <c r="F23" t="s">
        <v>1806</v>
      </c>
      <c r="G23" t="s">
        <v>1849</v>
      </c>
      <c r="H23">
        <v>1.6792950995184399</v>
      </c>
      <c r="I23">
        <v>1.6792950995184399</v>
      </c>
      <c r="J23">
        <v>4.1668470762193004E-3</v>
      </c>
      <c r="K23">
        <v>8.8330562495009897E-4</v>
      </c>
      <c r="L23">
        <v>0.219662675928778</v>
      </c>
      <c r="M23" s="4">
        <v>1.7499514400493301E-9</v>
      </c>
      <c r="N23" s="4">
        <v>1.23691865612972E-8</v>
      </c>
      <c r="O23" s="4">
        <v>1.4119138001346499E-8</v>
      </c>
      <c r="P23">
        <v>1.7779459631071101E-3</v>
      </c>
      <c r="Q23" s="4">
        <v>2.65442125036821E-7</v>
      </c>
      <c r="R23">
        <v>4.4868652642368202E-2</v>
      </c>
    </row>
    <row r="24" spans="1:18" x14ac:dyDescent="0.25">
      <c r="A24" t="s">
        <v>37</v>
      </c>
      <c r="B24" t="s">
        <v>27</v>
      </c>
      <c r="C24" t="s">
        <v>895</v>
      </c>
      <c r="D24" t="s">
        <v>448</v>
      </c>
      <c r="E24">
        <v>2.68</v>
      </c>
      <c r="F24" t="s">
        <v>1806</v>
      </c>
      <c r="G24" t="s">
        <v>1849</v>
      </c>
      <c r="H24">
        <v>2.0550277930180001</v>
      </c>
      <c r="I24">
        <v>2.0550277930180001</v>
      </c>
      <c r="J24">
        <v>5.09915532614965E-3</v>
      </c>
      <c r="K24">
        <v>1.0809402168339101E-3</v>
      </c>
      <c r="L24">
        <v>0.26881094588544502</v>
      </c>
      <c r="M24" s="4">
        <v>2.1414930864530699E-9</v>
      </c>
      <c r="N24" s="4">
        <v>1.5136721454007501E-8</v>
      </c>
      <c r="O24" s="4">
        <v>1.7278214540460601E-8</v>
      </c>
      <c r="P24">
        <v>2.1757512242589301E-3</v>
      </c>
      <c r="Q24" s="4">
        <v>3.2483328543318698E-7</v>
      </c>
      <c r="R24">
        <v>5.4907757571482502E-2</v>
      </c>
    </row>
    <row r="25" spans="1:18" x14ac:dyDescent="0.25">
      <c r="A25" t="s">
        <v>37</v>
      </c>
      <c r="B25" t="s">
        <v>27</v>
      </c>
      <c r="C25" t="s">
        <v>1028</v>
      </c>
      <c r="D25" t="s">
        <v>448</v>
      </c>
      <c r="E25">
        <v>0.92</v>
      </c>
      <c r="F25" t="s">
        <v>1804</v>
      </c>
      <c r="G25" t="s">
        <v>1850</v>
      </c>
      <c r="H25">
        <v>0.84871163783043302</v>
      </c>
      <c r="I25">
        <v>0.84871163783043302</v>
      </c>
      <c r="J25">
        <v>1.0973733449501401E-3</v>
      </c>
      <c r="K25">
        <v>6.0829524269322003E-4</v>
      </c>
      <c r="L25">
        <v>0.26924321074721003</v>
      </c>
      <c r="M25" s="4">
        <v>2.24945814827711E-10</v>
      </c>
      <c r="N25" s="4">
        <v>4.5274430705811796E-9</v>
      </c>
      <c r="O25" s="4">
        <v>4.7523888854088897E-9</v>
      </c>
      <c r="P25">
        <v>2.7372092364170601E-4</v>
      </c>
      <c r="Q25" s="4">
        <v>3.9419289248418099E-7</v>
      </c>
      <c r="R25">
        <v>2.0888155796113202E-2</v>
      </c>
    </row>
    <row r="26" spans="1:18" x14ac:dyDescent="0.25">
      <c r="A26" t="s">
        <v>37</v>
      </c>
      <c r="B26" t="s">
        <v>27</v>
      </c>
      <c r="C26" t="s">
        <v>1032</v>
      </c>
      <c r="D26" t="s">
        <v>448</v>
      </c>
      <c r="E26">
        <v>1.35</v>
      </c>
      <c r="F26" t="s">
        <v>1804</v>
      </c>
      <c r="G26" t="s">
        <v>1850</v>
      </c>
      <c r="H26">
        <v>1.24539207725118</v>
      </c>
      <c r="I26">
        <v>1.24539207725118</v>
      </c>
      <c r="J26">
        <v>1.6102761040029201E-3</v>
      </c>
      <c r="K26">
        <v>8.9260714960418203E-4</v>
      </c>
      <c r="L26">
        <v>0.39508514620514601</v>
      </c>
      <c r="M26" s="4">
        <v>3.3008353262761901E-10</v>
      </c>
      <c r="N26" s="4">
        <v>6.6435305927006496E-9</v>
      </c>
      <c r="O26" s="4">
        <v>6.97361412532826E-9</v>
      </c>
      <c r="P26">
        <v>4.01655703169894E-4</v>
      </c>
      <c r="Q26" s="4">
        <v>5.78435222667005E-7</v>
      </c>
      <c r="R26">
        <v>3.06510981790791E-2</v>
      </c>
    </row>
    <row r="27" spans="1:18" x14ac:dyDescent="0.25">
      <c r="A27" t="s">
        <v>37</v>
      </c>
      <c r="B27" t="s">
        <v>27</v>
      </c>
      <c r="C27" t="s">
        <v>1035</v>
      </c>
      <c r="D27" t="s">
        <v>448</v>
      </c>
      <c r="E27">
        <v>1.48</v>
      </c>
      <c r="F27" t="s">
        <v>1805</v>
      </c>
      <c r="G27" t="s">
        <v>1851</v>
      </c>
      <c r="H27">
        <v>1.2674028167089599</v>
      </c>
      <c r="I27">
        <v>1.2674028167089599</v>
      </c>
      <c r="J27">
        <v>1.66689124170311E-3</v>
      </c>
      <c r="K27">
        <v>9.6162422362641904E-4</v>
      </c>
      <c r="L27">
        <v>0.37696950493793402</v>
      </c>
      <c r="M27" s="4">
        <v>3.6305528066997302E-10</v>
      </c>
      <c r="N27" s="4">
        <v>1.0550720310766799E-8</v>
      </c>
      <c r="O27" s="4">
        <v>1.09137755914368E-8</v>
      </c>
      <c r="P27">
        <v>4.2507814821347899E-4</v>
      </c>
      <c r="Q27" s="4">
        <v>5.2784514053000101E-7</v>
      </c>
      <c r="R27">
        <v>2.7073623221747199E-2</v>
      </c>
    </row>
    <row r="28" spans="1:18" x14ac:dyDescent="0.25">
      <c r="A28" t="s">
        <v>44</v>
      </c>
      <c r="B28" t="s">
        <v>27</v>
      </c>
      <c r="C28" t="s">
        <v>750</v>
      </c>
      <c r="D28" t="s">
        <v>449</v>
      </c>
      <c r="E28">
        <v>2.08</v>
      </c>
      <c r="F28" t="s">
        <v>1809</v>
      </c>
      <c r="G28" t="s">
        <v>1852</v>
      </c>
      <c r="H28">
        <v>2.0207011923553799</v>
      </c>
      <c r="I28">
        <v>2.0207011923553799</v>
      </c>
      <c r="J28">
        <v>2.51891135879954E-3</v>
      </c>
      <c r="K28">
        <v>5.6554408609355998E-4</v>
      </c>
      <c r="L28">
        <v>0.21969586706994501</v>
      </c>
      <c r="M28" s="4">
        <v>5.4306959939659598E-10</v>
      </c>
      <c r="N28" s="4">
        <v>2.6356300521010099E-8</v>
      </c>
      <c r="O28" s="4">
        <v>2.68993701204067E-8</v>
      </c>
      <c r="P28">
        <v>6.6615325737232902E-4</v>
      </c>
      <c r="Q28" s="4">
        <v>1.3876732040965201E-7</v>
      </c>
      <c r="R28">
        <v>3.5275011596576998E-2</v>
      </c>
    </row>
    <row r="29" spans="1:18" x14ac:dyDescent="0.25">
      <c r="A29" t="s">
        <v>44</v>
      </c>
      <c r="B29" t="s">
        <v>27</v>
      </c>
      <c r="C29" t="s">
        <v>750</v>
      </c>
      <c r="D29" t="s">
        <v>449</v>
      </c>
      <c r="E29">
        <v>2.21</v>
      </c>
      <c r="F29" t="s">
        <v>1809</v>
      </c>
      <c r="G29" t="s">
        <v>1852</v>
      </c>
      <c r="H29">
        <v>2.14699501687759</v>
      </c>
      <c r="I29">
        <v>2.14699501687759</v>
      </c>
      <c r="J29">
        <v>2.6763433187245102E-3</v>
      </c>
      <c r="K29">
        <v>6.0089059147440697E-4</v>
      </c>
      <c r="L29">
        <v>0.23342685876181701</v>
      </c>
      <c r="M29" s="4">
        <v>5.7701144935888302E-10</v>
      </c>
      <c r="N29" s="4">
        <v>2.8003569303573302E-8</v>
      </c>
      <c r="O29" s="4">
        <v>2.8580580752932101E-8</v>
      </c>
      <c r="P29">
        <v>7.0778783595809905E-4</v>
      </c>
      <c r="Q29" s="4">
        <v>1.47440277935255E-7</v>
      </c>
      <c r="R29">
        <v>3.7479699821362997E-2</v>
      </c>
    </row>
    <row r="30" spans="1:18" x14ac:dyDescent="0.25">
      <c r="A30" t="s">
        <v>44</v>
      </c>
      <c r="B30" t="s">
        <v>27</v>
      </c>
      <c r="C30" t="s">
        <v>750</v>
      </c>
      <c r="D30" t="s">
        <v>449</v>
      </c>
      <c r="E30">
        <v>2.08</v>
      </c>
      <c r="F30" t="s">
        <v>1809</v>
      </c>
      <c r="G30" t="s">
        <v>1852</v>
      </c>
      <c r="H30">
        <v>2.0207011923553799</v>
      </c>
      <c r="I30">
        <v>2.0207011923553799</v>
      </c>
      <c r="J30">
        <v>2.51891135879954E-3</v>
      </c>
      <c r="K30">
        <v>5.6554408609355998E-4</v>
      </c>
      <c r="L30">
        <v>0.21969586706994501</v>
      </c>
      <c r="M30" s="4">
        <v>5.4306959939659598E-10</v>
      </c>
      <c r="N30" s="4">
        <v>2.6356300521010099E-8</v>
      </c>
      <c r="O30" s="4">
        <v>2.68993701204067E-8</v>
      </c>
      <c r="P30">
        <v>6.6615325737232902E-4</v>
      </c>
      <c r="Q30" s="4">
        <v>1.3876732040965201E-7</v>
      </c>
      <c r="R30">
        <v>3.5275011596576998E-2</v>
      </c>
    </row>
    <row r="31" spans="1:18" x14ac:dyDescent="0.25">
      <c r="A31" t="s">
        <v>44</v>
      </c>
      <c r="B31" t="s">
        <v>27</v>
      </c>
      <c r="C31" t="s">
        <v>756</v>
      </c>
      <c r="D31" t="s">
        <v>449</v>
      </c>
      <c r="E31">
        <v>3.2</v>
      </c>
      <c r="F31" t="s">
        <v>1808</v>
      </c>
      <c r="G31" t="s">
        <v>1853</v>
      </c>
      <c r="H31">
        <v>2.3755784707653702</v>
      </c>
      <c r="I31">
        <v>2.3755784707653702</v>
      </c>
      <c r="J31">
        <v>3.3250244319467902E-3</v>
      </c>
      <c r="K31">
        <v>7.1346031337160901E-4</v>
      </c>
      <c r="L31">
        <v>0.45744962976449299</v>
      </c>
      <c r="M31" s="4">
        <v>1.25357914984789E-9</v>
      </c>
      <c r="N31" s="4">
        <v>1.18916147915558E-7</v>
      </c>
      <c r="O31" s="4">
        <v>1.2016972706540501E-7</v>
      </c>
      <c r="P31">
        <v>9.2029703807946595E-4</v>
      </c>
      <c r="Q31" s="4">
        <v>2.8949290336521898E-7</v>
      </c>
      <c r="R31">
        <v>5.2175600549753703E-2</v>
      </c>
    </row>
    <row r="32" spans="1:18" x14ac:dyDescent="0.25">
      <c r="A32" t="s">
        <v>44</v>
      </c>
      <c r="B32" t="s">
        <v>27</v>
      </c>
      <c r="C32" t="s">
        <v>756</v>
      </c>
      <c r="D32" t="s">
        <v>449</v>
      </c>
      <c r="E32">
        <v>2.5633333330000001</v>
      </c>
      <c r="F32" t="s">
        <v>1808</v>
      </c>
      <c r="G32" t="s">
        <v>1853</v>
      </c>
      <c r="H32">
        <v>1.9029373372718901</v>
      </c>
      <c r="I32">
        <v>1.9029373372718901</v>
      </c>
      <c r="J32">
        <v>2.66348311232769E-3</v>
      </c>
      <c r="K32">
        <v>5.7151143844939704E-4</v>
      </c>
      <c r="L32">
        <v>0.36643621379494801</v>
      </c>
      <c r="M32" s="4">
        <v>1.0041691313621501E-9</v>
      </c>
      <c r="N32" s="4">
        <v>9.5256789307470994E-8</v>
      </c>
      <c r="O32" s="4">
        <v>9.6260958438833103E-8</v>
      </c>
      <c r="P32">
        <v>7.3719627311570797E-4</v>
      </c>
      <c r="Q32" s="4">
        <v>2.3189587776969199E-7</v>
      </c>
      <c r="R32">
        <v>4.1794830018273998E-2</v>
      </c>
    </row>
    <row r="33" spans="1:18" x14ac:dyDescent="0.25">
      <c r="A33" t="s">
        <v>48</v>
      </c>
      <c r="B33" t="s">
        <v>27</v>
      </c>
      <c r="C33" t="s">
        <v>1193</v>
      </c>
      <c r="D33" t="s">
        <v>450</v>
      </c>
      <c r="E33">
        <v>1843</v>
      </c>
      <c r="F33" t="s">
        <v>1811</v>
      </c>
      <c r="G33" t="s">
        <v>1854</v>
      </c>
      <c r="H33">
        <v>1308.97375843649</v>
      </c>
      <c r="I33">
        <v>1308.97375843649</v>
      </c>
      <c r="J33">
        <v>0.80938378213383999</v>
      </c>
      <c r="K33">
        <v>0.24161515825804</v>
      </c>
      <c r="L33">
        <v>123.193620377496</v>
      </c>
      <c r="M33" s="4">
        <v>2.2996983026766401E-7</v>
      </c>
      <c r="N33" s="4">
        <v>9.7079295481276901E-6</v>
      </c>
      <c r="O33" s="4">
        <v>9.9378993783953393E-6</v>
      </c>
      <c r="P33">
        <v>0.20133150979296</v>
      </c>
      <c r="Q33">
        <v>1.07721058740808E-4</v>
      </c>
      <c r="R33">
        <v>12.451826473483299</v>
      </c>
    </row>
    <row r="34" spans="1:18" x14ac:dyDescent="0.25">
      <c r="A34" t="s">
        <v>48</v>
      </c>
      <c r="B34" t="s">
        <v>27</v>
      </c>
      <c r="C34" t="s">
        <v>1196</v>
      </c>
      <c r="D34" t="s">
        <v>450</v>
      </c>
      <c r="E34">
        <v>1776</v>
      </c>
      <c r="F34" t="s">
        <v>1811</v>
      </c>
      <c r="G34" t="s">
        <v>1854</v>
      </c>
      <c r="H34">
        <v>1261.3876261439</v>
      </c>
      <c r="I34">
        <v>1261.3876261439</v>
      </c>
      <c r="J34">
        <v>0.77995962944639197</v>
      </c>
      <c r="K34">
        <v>0.23283153611843699</v>
      </c>
      <c r="L34">
        <v>118.71506771049</v>
      </c>
      <c r="M34" s="4">
        <v>2.2160955971534E-7</v>
      </c>
      <c r="N34" s="4">
        <v>9.3550097002033508E-6</v>
      </c>
      <c r="O34" s="4">
        <v>9.5766192599186797E-6</v>
      </c>
      <c r="P34">
        <v>0.19401235018572899</v>
      </c>
      <c r="Q34">
        <v>1.0380499203671999E-4</v>
      </c>
      <c r="R34">
        <v>11.999155625017099</v>
      </c>
    </row>
    <row r="35" spans="1:18" x14ac:dyDescent="0.25">
      <c r="A35" t="s">
        <v>48</v>
      </c>
      <c r="B35" t="s">
        <v>27</v>
      </c>
      <c r="C35" t="s">
        <v>1199</v>
      </c>
      <c r="D35" t="s">
        <v>450</v>
      </c>
      <c r="E35">
        <v>3583</v>
      </c>
      <c r="F35" t="s">
        <v>1811</v>
      </c>
      <c r="G35" t="s">
        <v>1854</v>
      </c>
      <c r="H35">
        <v>2544.7927164828898</v>
      </c>
      <c r="I35">
        <v>2544.7927164828898</v>
      </c>
      <c r="J35">
        <v>1.5735334190914501</v>
      </c>
      <c r="K35">
        <v>0.46972713621191398</v>
      </c>
      <c r="L35">
        <v>239.502301580341</v>
      </c>
      <c r="M35" s="4">
        <v>4.4708730431309898E-7</v>
      </c>
      <c r="N35" s="4">
        <v>1.8873310673326902E-5</v>
      </c>
      <c r="O35" s="4">
        <v>1.9320397977640001E-5</v>
      </c>
      <c r="P35">
        <v>0.39141117720465401</v>
      </c>
      <c r="Q35">
        <v>2.0942189553354101E-4</v>
      </c>
      <c r="R35">
        <v>24.2077559709663</v>
      </c>
    </row>
    <row r="36" spans="1:18" x14ac:dyDescent="0.25">
      <c r="A36" t="s">
        <v>48</v>
      </c>
      <c r="B36" t="s">
        <v>27</v>
      </c>
      <c r="C36" t="s">
        <v>1202</v>
      </c>
      <c r="D36" t="s">
        <v>450</v>
      </c>
      <c r="E36">
        <v>2576</v>
      </c>
      <c r="F36" t="s">
        <v>1811</v>
      </c>
      <c r="G36" t="s">
        <v>1854</v>
      </c>
      <c r="H36">
        <v>1829.58025053305</v>
      </c>
      <c r="I36">
        <v>1829.58025053305</v>
      </c>
      <c r="J36">
        <v>1.13129279586369</v>
      </c>
      <c r="K36">
        <v>0.33771060644205703</v>
      </c>
      <c r="L36">
        <v>172.19032343593599</v>
      </c>
      <c r="M36" s="4">
        <v>3.2143368571324098E-7</v>
      </c>
      <c r="N36" s="4">
        <v>1.3568978033628301E-5</v>
      </c>
      <c r="O36" s="4">
        <v>1.3890411719341501E-5</v>
      </c>
      <c r="P36">
        <v>0.28140530071983999</v>
      </c>
      <c r="Q36">
        <v>1.50563997458666E-4</v>
      </c>
      <c r="R36">
        <v>17.404180681330999</v>
      </c>
    </row>
    <row r="37" spans="1:18" x14ac:dyDescent="0.25">
      <c r="A37" t="s">
        <v>48</v>
      </c>
      <c r="B37" t="s">
        <v>27</v>
      </c>
      <c r="C37" t="s">
        <v>1205</v>
      </c>
      <c r="D37" t="s">
        <v>450</v>
      </c>
      <c r="E37">
        <v>1647</v>
      </c>
      <c r="F37" t="s">
        <v>1811</v>
      </c>
      <c r="G37" t="s">
        <v>1854</v>
      </c>
      <c r="H37">
        <v>1169.7665654611501</v>
      </c>
      <c r="I37">
        <v>1169.7665654611501</v>
      </c>
      <c r="J37">
        <v>0.72330715636160303</v>
      </c>
      <c r="K37">
        <v>0.215919786028753</v>
      </c>
      <c r="L37">
        <v>110.092182724762</v>
      </c>
      <c r="M37" s="4">
        <v>2.0551291939817901E-7</v>
      </c>
      <c r="N37" s="4">
        <v>8.6755073064385795E-6</v>
      </c>
      <c r="O37" s="4">
        <v>8.8810202258367493E-6</v>
      </c>
      <c r="P37">
        <v>0.17992023691210299</v>
      </c>
      <c r="Q37" s="4">
        <v>9.6265102412431495E-5</v>
      </c>
      <c r="R37">
        <v>11.127595334686401</v>
      </c>
    </row>
    <row r="38" spans="1:18" x14ac:dyDescent="0.25">
      <c r="A38" t="s">
        <v>48</v>
      </c>
      <c r="B38" t="s">
        <v>27</v>
      </c>
      <c r="C38" t="s">
        <v>1208</v>
      </c>
      <c r="D38" t="s">
        <v>450</v>
      </c>
      <c r="E38">
        <v>1952</v>
      </c>
      <c r="F38" t="s">
        <v>1811</v>
      </c>
      <c r="G38" t="s">
        <v>1854</v>
      </c>
      <c r="H38">
        <v>1386.3900035095201</v>
      </c>
      <c r="I38">
        <v>1386.3900035095201</v>
      </c>
      <c r="J38">
        <v>0.85725292605819603</v>
      </c>
      <c r="K38">
        <v>0.25590493158963301</v>
      </c>
      <c r="L38">
        <v>130.479623970088</v>
      </c>
      <c r="M38" s="4">
        <v>2.4357086743487802E-7</v>
      </c>
      <c r="N38" s="4">
        <v>1.0282082733556801E-5</v>
      </c>
      <c r="O38" s="4">
        <v>1.05256536009917E-5</v>
      </c>
      <c r="P38">
        <v>0.213238799303233</v>
      </c>
      <c r="Q38">
        <v>1.1409197322954801E-4</v>
      </c>
      <c r="R38">
        <v>13.1882611374061</v>
      </c>
    </row>
    <row r="39" spans="1:18" x14ac:dyDescent="0.25">
      <c r="A39" t="s">
        <v>48</v>
      </c>
      <c r="B39" t="s">
        <v>27</v>
      </c>
      <c r="C39" t="s">
        <v>1211</v>
      </c>
      <c r="D39" t="s">
        <v>450</v>
      </c>
      <c r="E39">
        <v>1727</v>
      </c>
      <c r="F39" t="s">
        <v>1811</v>
      </c>
      <c r="G39" t="s">
        <v>1854</v>
      </c>
      <c r="H39">
        <v>1226.5858279000699</v>
      </c>
      <c r="I39">
        <v>1226.5858279000699</v>
      </c>
      <c r="J39">
        <v>0.75844047300333295</v>
      </c>
      <c r="K39">
        <v>0.226407693061115</v>
      </c>
      <c r="L39">
        <v>115.43970829730701</v>
      </c>
      <c r="M39" s="4">
        <v>2.15495331997969E-7</v>
      </c>
      <c r="N39" s="4">
        <v>9.0969041397810702E-6</v>
      </c>
      <c r="O39" s="4">
        <v>9.31239947177903E-6</v>
      </c>
      <c r="P39">
        <v>0.18865953196551399</v>
      </c>
      <c r="Q39">
        <v>1.00941002954626E-4</v>
      </c>
      <c r="R39">
        <v>11.668097840317801</v>
      </c>
    </row>
    <row r="40" spans="1:18" x14ac:dyDescent="0.25">
      <c r="A40" t="s">
        <v>48</v>
      </c>
      <c r="B40" t="s">
        <v>27</v>
      </c>
      <c r="C40" t="s">
        <v>1214</v>
      </c>
      <c r="D40" t="s">
        <v>450</v>
      </c>
      <c r="E40">
        <v>1677</v>
      </c>
      <c r="F40" t="s">
        <v>1811</v>
      </c>
      <c r="G40" t="s">
        <v>1854</v>
      </c>
      <c r="H40">
        <v>1191.0737888757501</v>
      </c>
      <c r="I40">
        <v>1191.0737888757501</v>
      </c>
      <c r="J40">
        <v>0.73648215010225204</v>
      </c>
      <c r="K40">
        <v>0.21985275116588901</v>
      </c>
      <c r="L40">
        <v>112.09750481446601</v>
      </c>
      <c r="M40" s="4">
        <v>2.092563241231E-7</v>
      </c>
      <c r="N40" s="4">
        <v>8.8335311189420207E-6</v>
      </c>
      <c r="O40" s="4">
        <v>9.0427874430650999E-6</v>
      </c>
      <c r="P40">
        <v>0.18319747255713201</v>
      </c>
      <c r="Q40" s="4">
        <v>9.8018565115754494E-5</v>
      </c>
      <c r="R40">
        <v>11.3302837742982</v>
      </c>
    </row>
    <row r="41" spans="1:18" x14ac:dyDescent="0.25">
      <c r="A41" t="s">
        <v>48</v>
      </c>
      <c r="B41" t="s">
        <v>27</v>
      </c>
      <c r="C41" t="s">
        <v>1217</v>
      </c>
      <c r="D41" t="s">
        <v>450</v>
      </c>
      <c r="E41">
        <v>1630</v>
      </c>
      <c r="F41" t="s">
        <v>1811</v>
      </c>
      <c r="G41" t="s">
        <v>1854</v>
      </c>
      <c r="H41">
        <v>1157.6924721928799</v>
      </c>
      <c r="I41">
        <v>1157.6924721928799</v>
      </c>
      <c r="J41">
        <v>0.71584132657523603</v>
      </c>
      <c r="K41">
        <v>0.213691105784376</v>
      </c>
      <c r="L41">
        <v>108.955833540596</v>
      </c>
      <c r="M41" s="4">
        <v>2.0339165672072299E-7</v>
      </c>
      <c r="N41" s="4">
        <v>8.5859604793532999E-6</v>
      </c>
      <c r="O41" s="4">
        <v>8.7893521360740096E-6</v>
      </c>
      <c r="P41">
        <v>0.178063136713253</v>
      </c>
      <c r="Q41" s="4">
        <v>9.5271473547215102E-5</v>
      </c>
      <c r="R41">
        <v>11.0127385522397</v>
      </c>
    </row>
    <row r="42" spans="1:18" x14ac:dyDescent="0.25">
      <c r="A42" t="s">
        <v>48</v>
      </c>
      <c r="B42" t="s">
        <v>27</v>
      </c>
      <c r="C42" t="s">
        <v>1220</v>
      </c>
      <c r="D42" t="s">
        <v>450</v>
      </c>
      <c r="E42">
        <v>3724</v>
      </c>
      <c r="F42" t="s">
        <v>1811</v>
      </c>
      <c r="G42" t="s">
        <v>1854</v>
      </c>
      <c r="H42">
        <v>2644.9366665314701</v>
      </c>
      <c r="I42">
        <v>2644.9366665314701</v>
      </c>
      <c r="J42">
        <v>1.6354558896725</v>
      </c>
      <c r="K42">
        <v>0.48821207235645198</v>
      </c>
      <c r="L42">
        <v>248.92731540195101</v>
      </c>
      <c r="M42" s="4">
        <v>4.6468130652022898E-7</v>
      </c>
      <c r="N42" s="4">
        <v>1.96160225920931E-5</v>
      </c>
      <c r="O42" s="4">
        <v>2.00807038986133E-5</v>
      </c>
      <c r="P42">
        <v>0.406814184736291</v>
      </c>
      <c r="Q42">
        <v>2.17663170239159E-4</v>
      </c>
      <c r="R42">
        <v>25.160391637141601</v>
      </c>
    </row>
    <row r="43" spans="1:18" x14ac:dyDescent="0.25">
      <c r="A43" t="s">
        <v>48</v>
      </c>
      <c r="B43" t="s">
        <v>27</v>
      </c>
      <c r="C43" t="s">
        <v>1223</v>
      </c>
      <c r="D43" t="s">
        <v>450</v>
      </c>
      <c r="E43">
        <v>2885</v>
      </c>
      <c r="F43" t="s">
        <v>1811</v>
      </c>
      <c r="G43" t="s">
        <v>1854</v>
      </c>
      <c r="H43">
        <v>2049.0446517033602</v>
      </c>
      <c r="I43">
        <v>2049.0446517033602</v>
      </c>
      <c r="J43">
        <v>1.26699523139237</v>
      </c>
      <c r="K43">
        <v>0.378220147354556</v>
      </c>
      <c r="L43">
        <v>192.84514095988999</v>
      </c>
      <c r="M43" s="4">
        <v>3.5999075437993098E-7</v>
      </c>
      <c r="N43" s="4">
        <v>1.5196623302413701E-5</v>
      </c>
      <c r="O43" s="4">
        <v>1.5556614056793601E-5</v>
      </c>
      <c r="P43">
        <v>0.31516082786364102</v>
      </c>
      <c r="Q43">
        <v>1.68624663302893E-4</v>
      </c>
      <c r="R43">
        <v>19.4918716093323</v>
      </c>
    </row>
    <row r="44" spans="1:18" x14ac:dyDescent="0.25">
      <c r="A44" t="s">
        <v>48</v>
      </c>
      <c r="B44" t="s">
        <v>27</v>
      </c>
      <c r="C44" t="s">
        <v>1226</v>
      </c>
      <c r="D44" t="s">
        <v>450</v>
      </c>
      <c r="E44">
        <v>3087</v>
      </c>
      <c r="F44" t="s">
        <v>1811</v>
      </c>
      <c r="G44" t="s">
        <v>1854</v>
      </c>
      <c r="H44">
        <v>2192.5132893616201</v>
      </c>
      <c r="I44">
        <v>2192.5132893616201</v>
      </c>
      <c r="J44">
        <v>1.3557068559127301</v>
      </c>
      <c r="K44">
        <v>0.40470211261126998</v>
      </c>
      <c r="L44">
        <v>206.347643030565</v>
      </c>
      <c r="M44" s="4">
        <v>3.8519634619440101E-7</v>
      </c>
      <c r="N44" s="4">
        <v>1.6260650306603499E-5</v>
      </c>
      <c r="O44" s="4">
        <v>1.6645846652797801E-5</v>
      </c>
      <c r="P44">
        <v>0.33722754787350501</v>
      </c>
      <c r="Q44">
        <v>1.8043131217193399E-4</v>
      </c>
      <c r="R44">
        <v>20.856640436051599</v>
      </c>
    </row>
    <row r="45" spans="1:18" x14ac:dyDescent="0.25">
      <c r="A45" t="s">
        <v>55</v>
      </c>
      <c r="B45" t="s">
        <v>27</v>
      </c>
      <c r="C45" t="s">
        <v>1855</v>
      </c>
      <c r="D45" t="s">
        <v>448</v>
      </c>
      <c r="E45">
        <v>0.86062499999999997</v>
      </c>
      <c r="F45" t="s">
        <v>1812</v>
      </c>
      <c r="G45" t="s">
        <v>1856</v>
      </c>
      <c r="H45">
        <v>0.52693881716906599</v>
      </c>
      <c r="I45">
        <v>0.52693881716906499</v>
      </c>
      <c r="J45">
        <v>1.31656347143275E-3</v>
      </c>
      <c r="K45">
        <v>3.3064139601644501E-4</v>
      </c>
      <c r="L45">
        <v>0.198574667170412</v>
      </c>
      <c r="M45" s="4">
        <v>7.2347195938504801E-10</v>
      </c>
      <c r="N45" s="4">
        <v>9.6203339452343503E-9</v>
      </c>
      <c r="O45" s="4">
        <v>1.0343805904619399E-8</v>
      </c>
      <c r="P45">
        <v>6.6997948524858005E-4</v>
      </c>
      <c r="Q45" s="4">
        <v>2.1824297055593499E-7</v>
      </c>
      <c r="R45">
        <v>2.5392593194814701E-2</v>
      </c>
    </row>
    <row r="46" spans="1:18" x14ac:dyDescent="0.25">
      <c r="A46" t="s">
        <v>55</v>
      </c>
      <c r="B46" t="s">
        <v>27</v>
      </c>
      <c r="C46" t="s">
        <v>1855</v>
      </c>
      <c r="D46" t="s">
        <v>448</v>
      </c>
      <c r="E46">
        <v>0.984375</v>
      </c>
      <c r="F46" t="s">
        <v>1812</v>
      </c>
      <c r="G46" t="s">
        <v>1856</v>
      </c>
      <c r="H46">
        <v>0.60270779741559799</v>
      </c>
      <c r="I46">
        <v>0.60270779741559799</v>
      </c>
      <c r="J46">
        <v>1.50587325163877E-3</v>
      </c>
      <c r="K46">
        <v>3.7818460328678299E-4</v>
      </c>
      <c r="L46">
        <v>0.227127887286419</v>
      </c>
      <c r="M46" s="4">
        <v>8.2750060713976104E-10</v>
      </c>
      <c r="N46" s="4">
        <v>1.10036499373596E-8</v>
      </c>
      <c r="O46" s="4">
        <v>1.18311505444993E-8</v>
      </c>
      <c r="P46">
        <v>7.6631640469608899E-4</v>
      </c>
      <c r="Q46" s="4">
        <v>2.49624312727377E-7</v>
      </c>
      <c r="R46">
        <v>2.9043815745703101E-2</v>
      </c>
    </row>
    <row r="47" spans="1:18" x14ac:dyDescent="0.25">
      <c r="A47" t="s">
        <v>55</v>
      </c>
      <c r="B47" t="s">
        <v>27</v>
      </c>
      <c r="C47" t="s">
        <v>1855</v>
      </c>
      <c r="D47" t="s">
        <v>448</v>
      </c>
      <c r="E47">
        <v>1.2918750000000001</v>
      </c>
      <c r="F47" t="s">
        <v>1812</v>
      </c>
      <c r="G47" t="s">
        <v>1856</v>
      </c>
      <c r="H47">
        <v>0.79098223317970895</v>
      </c>
      <c r="I47">
        <v>0.79098223317970795</v>
      </c>
      <c r="J47">
        <v>1.9762793721506901E-3</v>
      </c>
      <c r="K47">
        <v>4.9632226983732197E-4</v>
      </c>
      <c r="L47">
        <v>0.298078313029224</v>
      </c>
      <c r="M47" s="4">
        <v>1.0859960348939E-9</v>
      </c>
      <c r="N47" s="4">
        <v>1.4440980584458499E-8</v>
      </c>
      <c r="O47" s="4">
        <v>1.55269766193524E-8</v>
      </c>
      <c r="P47">
        <v>1.0056990530202001E-3</v>
      </c>
      <c r="Q47" s="4">
        <v>3.2760219327459501E-7</v>
      </c>
      <c r="R47">
        <v>3.8116550569122699E-2</v>
      </c>
    </row>
    <row r="48" spans="1:18" x14ac:dyDescent="0.25">
      <c r="A48" t="s">
        <v>55</v>
      </c>
      <c r="B48" t="s">
        <v>27</v>
      </c>
      <c r="C48" t="s">
        <v>1855</v>
      </c>
      <c r="D48" t="s">
        <v>448</v>
      </c>
      <c r="E48">
        <v>1.7943750000000001</v>
      </c>
      <c r="F48" t="s">
        <v>1812</v>
      </c>
      <c r="G48" t="s">
        <v>1856</v>
      </c>
      <c r="H48">
        <v>1.09865021357472</v>
      </c>
      <c r="I48">
        <v>1.09865021357472</v>
      </c>
      <c r="J48">
        <v>2.74499181298724E-3</v>
      </c>
      <c r="K48">
        <v>6.8937650541990797E-4</v>
      </c>
      <c r="L48">
        <v>0.41402169168210101</v>
      </c>
      <c r="M48" s="4">
        <v>1.5084153924433399E-9</v>
      </c>
      <c r="N48" s="4">
        <v>2.0058081885815399E-8</v>
      </c>
      <c r="O48" s="4">
        <v>2.15664972782587E-8</v>
      </c>
      <c r="P48">
        <v>1.39688533198887E-3</v>
      </c>
      <c r="Q48" s="4">
        <v>4.5502946148590402E-7</v>
      </c>
      <c r="R48">
        <v>5.2942726987881598E-2</v>
      </c>
    </row>
    <row r="49" spans="1:18" x14ac:dyDescent="0.25">
      <c r="A49" t="s">
        <v>55</v>
      </c>
      <c r="B49" t="s">
        <v>27</v>
      </c>
      <c r="C49" t="s">
        <v>1242</v>
      </c>
      <c r="D49" t="s">
        <v>448</v>
      </c>
      <c r="E49">
        <v>1.2093750000000001</v>
      </c>
      <c r="F49" t="s">
        <v>1812</v>
      </c>
      <c r="G49" t="s">
        <v>1856</v>
      </c>
      <c r="H49">
        <v>0.74046957968201998</v>
      </c>
      <c r="I49">
        <v>0.74046957968201998</v>
      </c>
      <c r="J49">
        <v>1.85007285201335E-3</v>
      </c>
      <c r="K49">
        <v>4.6462679832376299E-4</v>
      </c>
      <c r="L49">
        <v>0.27904283295188598</v>
      </c>
      <c r="M49" s="4">
        <v>1.01664360305742E-9</v>
      </c>
      <c r="N49" s="4">
        <v>1.35187699230417E-8</v>
      </c>
      <c r="O49" s="4">
        <v>1.45354135260992E-8</v>
      </c>
      <c r="P49">
        <v>9.4147444005519495E-4</v>
      </c>
      <c r="Q49" s="4">
        <v>3.0668129849363401E-7</v>
      </c>
      <c r="R49">
        <v>3.5682402201863798E-2</v>
      </c>
    </row>
    <row r="50" spans="1:18" x14ac:dyDescent="0.25">
      <c r="A50" t="s">
        <v>55</v>
      </c>
      <c r="B50" t="s">
        <v>27</v>
      </c>
      <c r="C50" t="s">
        <v>1242</v>
      </c>
      <c r="D50" t="s">
        <v>448</v>
      </c>
      <c r="E50">
        <v>1.5587500000000001</v>
      </c>
      <c r="F50" t="s">
        <v>1812</v>
      </c>
      <c r="G50" t="s">
        <v>1856</v>
      </c>
      <c r="H50">
        <v>0.954383013812382</v>
      </c>
      <c r="I50">
        <v>0.954383013812381</v>
      </c>
      <c r="J50">
        <v>2.38453834259498E-3</v>
      </c>
      <c r="K50">
        <v>5.9885231783951597E-4</v>
      </c>
      <c r="L50">
        <v>0.35965520691576502</v>
      </c>
      <c r="M50" s="4">
        <v>1.31034064394068E-9</v>
      </c>
      <c r="N50" s="4">
        <v>1.7424192345253798E-8</v>
      </c>
      <c r="O50" s="4">
        <v>1.8734532989194499E-8</v>
      </c>
      <c r="P50">
        <v>1.2134559449600299E-3</v>
      </c>
      <c r="Q50" s="4">
        <v>3.9527811805846198E-7</v>
      </c>
      <c r="R50">
        <v>4.5990651726846701E-2</v>
      </c>
    </row>
    <row r="51" spans="1:18" x14ac:dyDescent="0.25">
      <c r="A51" t="s">
        <v>55</v>
      </c>
      <c r="B51" t="s">
        <v>27</v>
      </c>
      <c r="C51" t="s">
        <v>1242</v>
      </c>
      <c r="D51" t="s">
        <v>448</v>
      </c>
      <c r="E51">
        <v>1.203125</v>
      </c>
      <c r="F51" t="s">
        <v>1812</v>
      </c>
      <c r="G51" t="s">
        <v>1856</v>
      </c>
      <c r="H51">
        <v>0.73664286350795305</v>
      </c>
      <c r="I51">
        <v>0.73664286350795305</v>
      </c>
      <c r="J51">
        <v>1.8405117520029399E-3</v>
      </c>
      <c r="K51">
        <v>4.62225626239402E-4</v>
      </c>
      <c r="L51">
        <v>0.27760075112784599</v>
      </c>
      <c r="M51" s="4">
        <v>1.0113896309485999E-9</v>
      </c>
      <c r="N51" s="4">
        <v>1.3448905478995001E-8</v>
      </c>
      <c r="O51" s="4">
        <v>1.4460295109943599E-8</v>
      </c>
      <c r="P51">
        <v>9.3660893907299798E-4</v>
      </c>
      <c r="Q51" s="4">
        <v>3.0509638222234901E-7</v>
      </c>
      <c r="R51">
        <v>3.5497997022525998E-2</v>
      </c>
    </row>
    <row r="52" spans="1:18" x14ac:dyDescent="0.25">
      <c r="A52" t="s">
        <v>55</v>
      </c>
      <c r="B52" t="s">
        <v>27</v>
      </c>
      <c r="C52" t="s">
        <v>1242</v>
      </c>
      <c r="D52" t="s">
        <v>448</v>
      </c>
      <c r="E52">
        <v>1.6031249999999999</v>
      </c>
      <c r="F52" t="s">
        <v>1812</v>
      </c>
      <c r="G52" t="s">
        <v>1856</v>
      </c>
      <c r="H52">
        <v>0.981552698648259</v>
      </c>
      <c r="I52">
        <v>0.981552698648259</v>
      </c>
      <c r="J52">
        <v>2.4524221526688499E-3</v>
      </c>
      <c r="K52">
        <v>6.1590063963847604E-4</v>
      </c>
      <c r="L52">
        <v>0.369893987866454</v>
      </c>
      <c r="M52" s="4">
        <v>1.34764384591333E-9</v>
      </c>
      <c r="N52" s="4">
        <v>1.79202298979856E-8</v>
      </c>
      <c r="O52" s="4">
        <v>1.9267873743898901E-8</v>
      </c>
      <c r="P52">
        <v>1.24800100193363E-3</v>
      </c>
      <c r="Q52" s="4">
        <v>4.0653102358458501E-7</v>
      </c>
      <c r="R52">
        <v>4.7299928500145E-2</v>
      </c>
    </row>
    <row r="53" spans="1:18" x14ac:dyDescent="0.25">
      <c r="A53" t="s">
        <v>55</v>
      </c>
      <c r="B53" t="s">
        <v>27</v>
      </c>
      <c r="C53" t="s">
        <v>1242</v>
      </c>
      <c r="D53" t="s">
        <v>448</v>
      </c>
      <c r="E53">
        <v>1.65625</v>
      </c>
      <c r="F53" t="s">
        <v>1812</v>
      </c>
      <c r="G53" t="s">
        <v>1856</v>
      </c>
      <c r="H53">
        <v>1.0140797861278299</v>
      </c>
      <c r="I53">
        <v>1.0140797861278299</v>
      </c>
      <c r="J53">
        <v>2.5336915027573E-3</v>
      </c>
      <c r="K53">
        <v>6.3631060235553997E-4</v>
      </c>
      <c r="L53">
        <v>0.38215168337080002</v>
      </c>
      <c r="M53" s="4">
        <v>1.39230260883833E-9</v>
      </c>
      <c r="N53" s="4">
        <v>1.8514077672382699E-8</v>
      </c>
      <c r="O53" s="4">
        <v>1.9906380281221101E-8</v>
      </c>
      <c r="P53">
        <v>1.2893577602823101E-3</v>
      </c>
      <c r="Q53" s="4">
        <v>4.20002811890507E-7</v>
      </c>
      <c r="R53">
        <v>4.8867372524516298E-2</v>
      </c>
    </row>
    <row r="54" spans="1:18" x14ac:dyDescent="0.25">
      <c r="A54" t="s">
        <v>55</v>
      </c>
      <c r="B54" t="s">
        <v>27</v>
      </c>
      <c r="C54" t="s">
        <v>1242</v>
      </c>
      <c r="D54" t="s">
        <v>448</v>
      </c>
      <c r="E54">
        <v>1.6743749999999999</v>
      </c>
      <c r="F54" t="s">
        <v>1812</v>
      </c>
      <c r="G54" t="s">
        <v>1856</v>
      </c>
      <c r="H54">
        <v>1.0251772630326299</v>
      </c>
      <c r="I54">
        <v>1.0251772630326299</v>
      </c>
      <c r="J54">
        <v>2.56141869278747E-3</v>
      </c>
      <c r="K54">
        <v>6.4327400140018595E-4</v>
      </c>
      <c r="L54">
        <v>0.38633372066051902</v>
      </c>
      <c r="M54" s="4">
        <v>1.4075391279539201E-9</v>
      </c>
      <c r="N54" s="4">
        <v>1.8716684560118202E-8</v>
      </c>
      <c r="O54" s="4">
        <v>2.01242236880722E-8</v>
      </c>
      <c r="P54">
        <v>1.3034677131306799E-3</v>
      </c>
      <c r="Q54" s="4">
        <v>4.2459906907723298E-7</v>
      </c>
      <c r="R54">
        <v>4.9402147544595897E-2</v>
      </c>
    </row>
    <row r="55" spans="1:18" x14ac:dyDescent="0.25">
      <c r="A55" t="s">
        <v>59</v>
      </c>
      <c r="B55" t="s">
        <v>27</v>
      </c>
      <c r="C55" t="s">
        <v>1855</v>
      </c>
      <c r="D55" t="s">
        <v>448</v>
      </c>
      <c r="E55">
        <v>0.86062499999999997</v>
      </c>
      <c r="F55" t="s">
        <v>1812</v>
      </c>
      <c r="G55" t="s">
        <v>1856</v>
      </c>
      <c r="H55">
        <v>0.52693881716906599</v>
      </c>
      <c r="I55">
        <v>0.52693881716906499</v>
      </c>
      <c r="J55">
        <v>1.31656347143275E-3</v>
      </c>
      <c r="K55">
        <v>3.3064139601644501E-4</v>
      </c>
      <c r="L55">
        <v>0.198574667170412</v>
      </c>
      <c r="M55" s="4">
        <v>7.2347195938504801E-10</v>
      </c>
      <c r="N55" s="4">
        <v>9.6203339452343503E-9</v>
      </c>
      <c r="O55" s="4">
        <v>1.0343805904619399E-8</v>
      </c>
      <c r="P55">
        <v>6.6997948524858005E-4</v>
      </c>
      <c r="Q55" s="4">
        <v>2.1824297055593499E-7</v>
      </c>
      <c r="R55">
        <v>2.5392593194814701E-2</v>
      </c>
    </row>
    <row r="56" spans="1:18" x14ac:dyDescent="0.25">
      <c r="A56" t="s">
        <v>59</v>
      </c>
      <c r="B56" t="s">
        <v>27</v>
      </c>
      <c r="C56" t="s">
        <v>1855</v>
      </c>
      <c r="D56" t="s">
        <v>448</v>
      </c>
      <c r="E56">
        <v>0.984375</v>
      </c>
      <c r="F56" t="s">
        <v>1812</v>
      </c>
      <c r="G56" t="s">
        <v>1856</v>
      </c>
      <c r="H56">
        <v>0.60270779741559799</v>
      </c>
      <c r="I56">
        <v>0.60270779741559799</v>
      </c>
      <c r="J56">
        <v>1.50587325163877E-3</v>
      </c>
      <c r="K56">
        <v>3.7818460328678299E-4</v>
      </c>
      <c r="L56">
        <v>0.227127887286419</v>
      </c>
      <c r="M56" s="4">
        <v>8.2750060713976104E-10</v>
      </c>
      <c r="N56" s="4">
        <v>1.10036499373596E-8</v>
      </c>
      <c r="O56" s="4">
        <v>1.18311505444993E-8</v>
      </c>
      <c r="P56">
        <v>7.6631640469608899E-4</v>
      </c>
      <c r="Q56" s="4">
        <v>2.49624312727377E-7</v>
      </c>
      <c r="R56">
        <v>2.9043815745703101E-2</v>
      </c>
    </row>
    <row r="57" spans="1:18" x14ac:dyDescent="0.25">
      <c r="A57" t="s">
        <v>59</v>
      </c>
      <c r="B57" t="s">
        <v>27</v>
      </c>
      <c r="C57" t="s">
        <v>1855</v>
      </c>
      <c r="D57" t="s">
        <v>448</v>
      </c>
      <c r="E57">
        <v>1.2918750000000001</v>
      </c>
      <c r="F57" t="s">
        <v>1812</v>
      </c>
      <c r="G57" t="s">
        <v>1856</v>
      </c>
      <c r="H57">
        <v>0.79098223317970895</v>
      </c>
      <c r="I57">
        <v>0.79098223317970795</v>
      </c>
      <c r="J57">
        <v>1.9762793721506901E-3</v>
      </c>
      <c r="K57">
        <v>4.9632226983732197E-4</v>
      </c>
      <c r="L57">
        <v>0.298078313029224</v>
      </c>
      <c r="M57" s="4">
        <v>1.0859960348939E-9</v>
      </c>
      <c r="N57" s="4">
        <v>1.4440980584458499E-8</v>
      </c>
      <c r="O57" s="4">
        <v>1.55269766193524E-8</v>
      </c>
      <c r="P57">
        <v>1.0056990530202001E-3</v>
      </c>
      <c r="Q57" s="4">
        <v>3.2760219327459501E-7</v>
      </c>
      <c r="R57">
        <v>3.8116550569122699E-2</v>
      </c>
    </row>
    <row r="58" spans="1:18" x14ac:dyDescent="0.25">
      <c r="A58" t="s">
        <v>59</v>
      </c>
      <c r="B58" t="s">
        <v>27</v>
      </c>
      <c r="C58" t="s">
        <v>1855</v>
      </c>
      <c r="D58" t="s">
        <v>448</v>
      </c>
      <c r="E58">
        <v>1.7943750000000001</v>
      </c>
      <c r="F58" t="s">
        <v>1812</v>
      </c>
      <c r="G58" t="s">
        <v>1856</v>
      </c>
      <c r="H58">
        <v>1.09865021357472</v>
      </c>
      <c r="I58">
        <v>1.09865021357472</v>
      </c>
      <c r="J58">
        <v>2.74499181298724E-3</v>
      </c>
      <c r="K58">
        <v>6.8937650541990797E-4</v>
      </c>
      <c r="L58">
        <v>0.41402169168210101</v>
      </c>
      <c r="M58" s="4">
        <v>1.5084153924433399E-9</v>
      </c>
      <c r="N58" s="4">
        <v>2.0058081885815399E-8</v>
      </c>
      <c r="O58" s="4">
        <v>2.15664972782587E-8</v>
      </c>
      <c r="P58">
        <v>1.39688533198887E-3</v>
      </c>
      <c r="Q58" s="4">
        <v>4.5502946148590402E-7</v>
      </c>
      <c r="R58">
        <v>5.2942726987881598E-2</v>
      </c>
    </row>
    <row r="59" spans="1:18" x14ac:dyDescent="0.25">
      <c r="A59" t="s">
        <v>59</v>
      </c>
      <c r="B59" t="s">
        <v>27</v>
      </c>
      <c r="C59" t="s">
        <v>1242</v>
      </c>
      <c r="D59" t="s">
        <v>448</v>
      </c>
      <c r="E59">
        <v>1.2093750000000001</v>
      </c>
      <c r="F59" t="s">
        <v>1812</v>
      </c>
      <c r="G59" t="s">
        <v>1856</v>
      </c>
      <c r="H59">
        <v>0.74046957968201998</v>
      </c>
      <c r="I59">
        <v>0.74046957968201998</v>
      </c>
      <c r="J59">
        <v>1.85007285201335E-3</v>
      </c>
      <c r="K59">
        <v>4.6462679832376299E-4</v>
      </c>
      <c r="L59">
        <v>0.27904283295188598</v>
      </c>
      <c r="M59" s="4">
        <v>1.01664360305742E-9</v>
      </c>
      <c r="N59" s="4">
        <v>1.35187699230417E-8</v>
      </c>
      <c r="O59" s="4">
        <v>1.45354135260992E-8</v>
      </c>
      <c r="P59">
        <v>9.4147444005519495E-4</v>
      </c>
      <c r="Q59" s="4">
        <v>3.0668129849363401E-7</v>
      </c>
      <c r="R59">
        <v>3.5682402201863798E-2</v>
      </c>
    </row>
    <row r="60" spans="1:18" x14ac:dyDescent="0.25">
      <c r="A60" t="s">
        <v>59</v>
      </c>
      <c r="B60" t="s">
        <v>27</v>
      </c>
      <c r="C60" t="s">
        <v>1242</v>
      </c>
      <c r="D60" t="s">
        <v>448</v>
      </c>
      <c r="E60">
        <v>1.5587500000000001</v>
      </c>
      <c r="F60" t="s">
        <v>1812</v>
      </c>
      <c r="G60" t="s">
        <v>1856</v>
      </c>
      <c r="H60">
        <v>0.954383013812382</v>
      </c>
      <c r="I60">
        <v>0.954383013812381</v>
      </c>
      <c r="J60">
        <v>2.38453834259498E-3</v>
      </c>
      <c r="K60">
        <v>5.9885231783951597E-4</v>
      </c>
      <c r="L60">
        <v>0.35965520691576502</v>
      </c>
      <c r="M60" s="4">
        <v>1.31034064394068E-9</v>
      </c>
      <c r="N60" s="4">
        <v>1.7424192345253798E-8</v>
      </c>
      <c r="O60" s="4">
        <v>1.8734532989194499E-8</v>
      </c>
      <c r="P60">
        <v>1.2134559449600299E-3</v>
      </c>
      <c r="Q60" s="4">
        <v>3.9527811805846198E-7</v>
      </c>
      <c r="R60">
        <v>4.5990651726846701E-2</v>
      </c>
    </row>
    <row r="61" spans="1:18" x14ac:dyDescent="0.25">
      <c r="A61" t="s">
        <v>59</v>
      </c>
      <c r="B61" t="s">
        <v>27</v>
      </c>
      <c r="C61" t="s">
        <v>1242</v>
      </c>
      <c r="D61" t="s">
        <v>448</v>
      </c>
      <c r="E61">
        <v>1.203125</v>
      </c>
      <c r="F61" t="s">
        <v>1812</v>
      </c>
      <c r="G61" t="s">
        <v>1856</v>
      </c>
      <c r="H61">
        <v>0.73664286350795305</v>
      </c>
      <c r="I61">
        <v>0.73664286350795305</v>
      </c>
      <c r="J61">
        <v>1.8405117520029399E-3</v>
      </c>
      <c r="K61">
        <v>4.62225626239402E-4</v>
      </c>
      <c r="L61">
        <v>0.27760075112784599</v>
      </c>
      <c r="M61" s="4">
        <v>1.0113896309485999E-9</v>
      </c>
      <c r="N61" s="4">
        <v>1.3448905478995001E-8</v>
      </c>
      <c r="O61" s="4">
        <v>1.4460295109943599E-8</v>
      </c>
      <c r="P61">
        <v>9.3660893907299798E-4</v>
      </c>
      <c r="Q61" s="4">
        <v>3.0509638222234901E-7</v>
      </c>
      <c r="R61">
        <v>3.5497997022525998E-2</v>
      </c>
    </row>
    <row r="62" spans="1:18" x14ac:dyDescent="0.25">
      <c r="A62" t="s">
        <v>59</v>
      </c>
      <c r="B62" t="s">
        <v>27</v>
      </c>
      <c r="C62" t="s">
        <v>1242</v>
      </c>
      <c r="D62" t="s">
        <v>448</v>
      </c>
      <c r="E62">
        <v>1.6031249999999999</v>
      </c>
      <c r="F62" t="s">
        <v>1812</v>
      </c>
      <c r="G62" t="s">
        <v>1856</v>
      </c>
      <c r="H62">
        <v>0.981552698648259</v>
      </c>
      <c r="I62">
        <v>0.981552698648259</v>
      </c>
      <c r="J62">
        <v>2.4524221526688499E-3</v>
      </c>
      <c r="K62">
        <v>6.1590063963847604E-4</v>
      </c>
      <c r="L62">
        <v>0.369893987866454</v>
      </c>
      <c r="M62" s="4">
        <v>1.34764384591333E-9</v>
      </c>
      <c r="N62" s="4">
        <v>1.79202298979856E-8</v>
      </c>
      <c r="O62" s="4">
        <v>1.9267873743898901E-8</v>
      </c>
      <c r="P62">
        <v>1.24800100193363E-3</v>
      </c>
      <c r="Q62" s="4">
        <v>4.0653102358458501E-7</v>
      </c>
      <c r="R62">
        <v>4.7299928500145E-2</v>
      </c>
    </row>
    <row r="63" spans="1:18" x14ac:dyDescent="0.25">
      <c r="A63" t="s">
        <v>59</v>
      </c>
      <c r="B63" t="s">
        <v>27</v>
      </c>
      <c r="C63" t="s">
        <v>1242</v>
      </c>
      <c r="D63" t="s">
        <v>448</v>
      </c>
      <c r="E63">
        <v>1.65625</v>
      </c>
      <c r="F63" t="s">
        <v>1812</v>
      </c>
      <c r="G63" t="s">
        <v>1856</v>
      </c>
      <c r="H63">
        <v>1.0140797861278299</v>
      </c>
      <c r="I63">
        <v>1.0140797861278299</v>
      </c>
      <c r="J63">
        <v>2.5336915027573E-3</v>
      </c>
      <c r="K63">
        <v>6.3631060235553997E-4</v>
      </c>
      <c r="L63">
        <v>0.38215168337080002</v>
      </c>
      <c r="M63" s="4">
        <v>1.39230260883833E-9</v>
      </c>
      <c r="N63" s="4">
        <v>1.8514077672382699E-8</v>
      </c>
      <c r="O63" s="4">
        <v>1.9906380281221101E-8</v>
      </c>
      <c r="P63">
        <v>1.2893577602823101E-3</v>
      </c>
      <c r="Q63" s="4">
        <v>4.20002811890507E-7</v>
      </c>
      <c r="R63">
        <v>4.8867372524516298E-2</v>
      </c>
    </row>
    <row r="64" spans="1:18" x14ac:dyDescent="0.25">
      <c r="A64" t="s">
        <v>59</v>
      </c>
      <c r="B64" t="s">
        <v>27</v>
      </c>
      <c r="C64" t="s">
        <v>1242</v>
      </c>
      <c r="D64" t="s">
        <v>448</v>
      </c>
      <c r="E64">
        <v>1.6743749999999999</v>
      </c>
      <c r="F64" t="s">
        <v>1812</v>
      </c>
      <c r="G64" t="s">
        <v>1856</v>
      </c>
      <c r="H64">
        <v>1.0251772630326299</v>
      </c>
      <c r="I64">
        <v>1.0251772630326299</v>
      </c>
      <c r="J64">
        <v>2.56141869278747E-3</v>
      </c>
      <c r="K64">
        <v>6.4327400140018595E-4</v>
      </c>
      <c r="L64">
        <v>0.38633372066051902</v>
      </c>
      <c r="M64" s="4">
        <v>1.4075391279539201E-9</v>
      </c>
      <c r="N64" s="4">
        <v>1.8716684560118202E-8</v>
      </c>
      <c r="O64" s="4">
        <v>2.01242236880722E-8</v>
      </c>
      <c r="P64">
        <v>1.3034677131306799E-3</v>
      </c>
      <c r="Q64" s="4">
        <v>4.2459906907723298E-7</v>
      </c>
      <c r="R64">
        <v>4.9402147544595897E-2</v>
      </c>
    </row>
    <row r="65" spans="1:18" x14ac:dyDescent="0.25">
      <c r="A65" t="s">
        <v>59</v>
      </c>
      <c r="B65" t="s">
        <v>27</v>
      </c>
      <c r="C65" t="s">
        <v>1061</v>
      </c>
      <c r="D65" t="s">
        <v>448</v>
      </c>
      <c r="E65">
        <v>0.41714975799999998</v>
      </c>
      <c r="F65" t="s">
        <v>1833</v>
      </c>
      <c r="G65" t="s">
        <v>1857</v>
      </c>
      <c r="H65">
        <v>0.17712111980718701</v>
      </c>
      <c r="I65">
        <v>0.177121136740445</v>
      </c>
      <c r="J65">
        <v>3.8834019553829501E-4</v>
      </c>
      <c r="K65">
        <v>1.02190990560451E-4</v>
      </c>
      <c r="L65">
        <v>7.1293964930743095E-2</v>
      </c>
      <c r="M65" s="4">
        <v>1.21061114059931E-10</v>
      </c>
      <c r="N65" s="4">
        <v>2.75282512563328E-9</v>
      </c>
      <c r="O65" s="4">
        <v>2.8738862396932199E-9</v>
      </c>
      <c r="P65">
        <v>1.4091511099783099E-4</v>
      </c>
      <c r="Q65" s="4">
        <v>4.23376057421268E-8</v>
      </c>
      <c r="R65">
        <v>6.6242077112021701E-3</v>
      </c>
    </row>
    <row r="66" spans="1:18" x14ac:dyDescent="0.25">
      <c r="A66" t="s">
        <v>59</v>
      </c>
      <c r="B66" t="s">
        <v>27</v>
      </c>
      <c r="C66" t="s">
        <v>1061</v>
      </c>
      <c r="D66" t="s">
        <v>448</v>
      </c>
      <c r="E66">
        <v>0.53333333299999997</v>
      </c>
      <c r="F66" t="s">
        <v>1833</v>
      </c>
      <c r="G66" t="s">
        <v>1857</v>
      </c>
      <c r="H66">
        <v>0.226452479858467</v>
      </c>
      <c r="I66">
        <v>0.226452501507937</v>
      </c>
      <c r="J66">
        <v>4.9649979857907696E-4</v>
      </c>
      <c r="K66">
        <v>1.3065298625482299E-4</v>
      </c>
      <c r="L66">
        <v>9.1150593306345201E-2</v>
      </c>
      <c r="M66" s="4">
        <v>1.54778772419367E-10</v>
      </c>
      <c r="N66" s="4">
        <v>3.51953554152642E-9</v>
      </c>
      <c r="O66" s="4">
        <v>3.6743143139457899E-9</v>
      </c>
      <c r="P66">
        <v>1.80162458151392E-4</v>
      </c>
      <c r="Q66" s="4">
        <v>5.4129376677448397E-8</v>
      </c>
      <c r="R66">
        <v>8.4691665507324893E-3</v>
      </c>
    </row>
    <row r="67" spans="1:18" x14ac:dyDescent="0.25">
      <c r="A67" t="s">
        <v>59</v>
      </c>
      <c r="B67" t="s">
        <v>27</v>
      </c>
      <c r="C67" t="s">
        <v>1063</v>
      </c>
      <c r="D67" t="s">
        <v>448</v>
      </c>
      <c r="E67">
        <v>0.86134259300000005</v>
      </c>
      <c r="F67" t="s">
        <v>1833</v>
      </c>
      <c r="G67" t="s">
        <v>1857</v>
      </c>
      <c r="H67">
        <v>0.36572468683965098</v>
      </c>
      <c r="I67">
        <v>0.36572472180392002</v>
      </c>
      <c r="J67">
        <v>8.01855795373809E-4</v>
      </c>
      <c r="K67">
        <v>2.1100684131423501E-4</v>
      </c>
      <c r="L67">
        <v>0.14720979082696101</v>
      </c>
      <c r="M67" s="4">
        <v>2.49970404863209E-10</v>
      </c>
      <c r="N67" s="4">
        <v>5.6841110088538597E-9</v>
      </c>
      <c r="O67" s="4">
        <v>5.9340814137170797E-9</v>
      </c>
      <c r="P67">
        <v>2.9096549805442899E-4</v>
      </c>
      <c r="Q67" s="4">
        <v>8.7419883176188303E-8</v>
      </c>
      <c r="R67">
        <v>1.36778510285926E-2</v>
      </c>
    </row>
    <row r="68" spans="1:18" x14ac:dyDescent="0.25">
      <c r="A68" t="s">
        <v>451</v>
      </c>
      <c r="B68" t="s">
        <v>27</v>
      </c>
      <c r="C68" t="s">
        <v>902</v>
      </c>
      <c r="D68" t="s">
        <v>448</v>
      </c>
      <c r="E68">
        <v>6.99</v>
      </c>
      <c r="F68" t="s">
        <v>1813</v>
      </c>
      <c r="G68" t="s">
        <v>1858</v>
      </c>
      <c r="H68">
        <v>2.72500207404059</v>
      </c>
      <c r="I68">
        <v>2.72500207404059</v>
      </c>
      <c r="J68">
        <v>6.0896505293153297E-3</v>
      </c>
      <c r="K68">
        <v>1.6615434412886299E-3</v>
      </c>
      <c r="L68">
        <v>0.96931419548540998</v>
      </c>
      <c r="M68" s="4">
        <v>1.86967890909269E-9</v>
      </c>
      <c r="N68" s="4">
        <v>4.21079679825216E-8</v>
      </c>
      <c r="O68" s="4">
        <v>4.3977646891614301E-8</v>
      </c>
      <c r="P68">
        <v>2.56944195160264E-3</v>
      </c>
      <c r="Q68" s="4">
        <v>7.1055911339984004E-7</v>
      </c>
      <c r="R68">
        <v>0.108944036092317</v>
      </c>
    </row>
    <row r="69" spans="1:18" x14ac:dyDescent="0.25">
      <c r="A69" t="s">
        <v>451</v>
      </c>
      <c r="B69" t="s">
        <v>27</v>
      </c>
      <c r="C69" t="s">
        <v>902</v>
      </c>
      <c r="D69" t="s">
        <v>448</v>
      </c>
      <c r="E69">
        <v>5.99</v>
      </c>
      <c r="F69" t="s">
        <v>1813</v>
      </c>
      <c r="G69" t="s">
        <v>1858</v>
      </c>
      <c r="H69">
        <v>2.3351591449933</v>
      </c>
      <c r="I69">
        <v>2.3351591449933</v>
      </c>
      <c r="J69">
        <v>5.2184558899282998E-3</v>
      </c>
      <c r="K69">
        <v>1.42384051692688E-3</v>
      </c>
      <c r="L69">
        <v>0.83064263676074501</v>
      </c>
      <c r="M69" s="4">
        <v>1.60219980907943E-9</v>
      </c>
      <c r="N69" s="4">
        <v>3.6083938228226702E-8</v>
      </c>
      <c r="O69" s="4">
        <v>3.7686138037306099E-8</v>
      </c>
      <c r="P69">
        <v>2.2018536895707899E-3</v>
      </c>
      <c r="Q69" s="4">
        <v>6.0890544910801796E-7</v>
      </c>
      <c r="R69">
        <v>9.3358337080540393E-2</v>
      </c>
    </row>
    <row r="70" spans="1:18" x14ac:dyDescent="0.25">
      <c r="A70" t="s">
        <v>451</v>
      </c>
      <c r="B70" t="s">
        <v>27</v>
      </c>
      <c r="C70" t="s">
        <v>902</v>
      </c>
      <c r="D70" t="s">
        <v>448</v>
      </c>
      <c r="E70">
        <v>5.29</v>
      </c>
      <c r="F70" t="s">
        <v>1813</v>
      </c>
      <c r="G70" t="s">
        <v>1858</v>
      </c>
      <c r="H70">
        <v>2.06226909466019</v>
      </c>
      <c r="I70">
        <v>2.06226909466019</v>
      </c>
      <c r="J70">
        <v>4.6086196423573804E-3</v>
      </c>
      <c r="K70">
        <v>1.2574484698736599E-3</v>
      </c>
      <c r="L70">
        <v>0.73357254565347896</v>
      </c>
      <c r="M70" s="4">
        <v>1.4149644390701499E-9</v>
      </c>
      <c r="N70" s="4">
        <v>3.18671174002202E-8</v>
      </c>
      <c r="O70" s="4">
        <v>3.32820818392904E-8</v>
      </c>
      <c r="P70">
        <v>1.9445419061484899E-3</v>
      </c>
      <c r="Q70" s="4">
        <v>5.3774788410374196E-7</v>
      </c>
      <c r="R70">
        <v>8.2448347772296995E-2</v>
      </c>
    </row>
    <row r="71" spans="1:18" x14ac:dyDescent="0.25">
      <c r="A71" t="s">
        <v>451</v>
      </c>
      <c r="B71" t="s">
        <v>27</v>
      </c>
      <c r="C71" t="s">
        <v>906</v>
      </c>
      <c r="D71" t="s">
        <v>448</v>
      </c>
      <c r="E71">
        <v>4.4000000000000004</v>
      </c>
      <c r="F71" t="s">
        <v>1813</v>
      </c>
      <c r="G71" t="s">
        <v>1858</v>
      </c>
      <c r="H71">
        <v>1.7153088878081</v>
      </c>
      <c r="I71">
        <v>1.7153088878081</v>
      </c>
      <c r="J71">
        <v>3.8332564133029298E-3</v>
      </c>
      <c r="K71">
        <v>1.0458928671917E-3</v>
      </c>
      <c r="L71">
        <v>0.61015485838852701</v>
      </c>
      <c r="M71" s="4">
        <v>1.17690804005834E-9</v>
      </c>
      <c r="N71" s="4">
        <v>2.65057309188977E-8</v>
      </c>
      <c r="O71" s="4">
        <v>2.76826389589561E-8</v>
      </c>
      <c r="P71">
        <v>1.61738835294014E-3</v>
      </c>
      <c r="Q71" s="4">
        <v>4.4727612288402E-7</v>
      </c>
      <c r="R71">
        <v>6.8577075651816005E-2</v>
      </c>
    </row>
    <row r="72" spans="1:18" x14ac:dyDescent="0.25">
      <c r="A72" t="s">
        <v>451</v>
      </c>
      <c r="B72" t="s">
        <v>27</v>
      </c>
      <c r="C72" t="s">
        <v>906</v>
      </c>
      <c r="D72" t="s">
        <v>448</v>
      </c>
      <c r="E72">
        <v>6.29</v>
      </c>
      <c r="F72" t="s">
        <v>1813</v>
      </c>
      <c r="G72" t="s">
        <v>1858</v>
      </c>
      <c r="H72">
        <v>2.4521120237074898</v>
      </c>
      <c r="I72">
        <v>2.4521120237074898</v>
      </c>
      <c r="J72">
        <v>5.4798142817444103E-3</v>
      </c>
      <c r="K72">
        <v>1.4951513942354101E-3</v>
      </c>
      <c r="L72">
        <v>0.87224410437814404</v>
      </c>
      <c r="M72" s="4">
        <v>1.6824435390834099E-9</v>
      </c>
      <c r="N72" s="4">
        <v>3.7891147154515203E-8</v>
      </c>
      <c r="O72" s="4">
        <v>3.9573590693598603E-8</v>
      </c>
      <c r="P72">
        <v>2.3121301681803398E-3</v>
      </c>
      <c r="Q72" s="4">
        <v>6.3940154839556404E-7</v>
      </c>
      <c r="R72">
        <v>9.8034046784073306E-2</v>
      </c>
    </row>
    <row r="73" spans="1:18" x14ac:dyDescent="0.25">
      <c r="A73" t="s">
        <v>451</v>
      </c>
      <c r="B73" t="s">
        <v>27</v>
      </c>
      <c r="C73" t="s">
        <v>906</v>
      </c>
      <c r="D73" t="s">
        <v>448</v>
      </c>
      <c r="E73">
        <v>5.99</v>
      </c>
      <c r="F73" t="s">
        <v>1813</v>
      </c>
      <c r="G73" t="s">
        <v>1858</v>
      </c>
      <c r="H73">
        <v>2.3351591449933</v>
      </c>
      <c r="I73">
        <v>2.3351591449933</v>
      </c>
      <c r="J73">
        <v>5.2184558899282998E-3</v>
      </c>
      <c r="K73">
        <v>1.42384051692688E-3</v>
      </c>
      <c r="L73">
        <v>0.83064263676074501</v>
      </c>
      <c r="M73" s="4">
        <v>1.60219980907943E-9</v>
      </c>
      <c r="N73" s="4">
        <v>3.6083938228226702E-8</v>
      </c>
      <c r="O73" s="4">
        <v>3.7686138037306099E-8</v>
      </c>
      <c r="P73">
        <v>2.2018536895707899E-3</v>
      </c>
      <c r="Q73" s="4">
        <v>6.0890544910801796E-7</v>
      </c>
      <c r="R73">
        <v>9.3358337080540393E-2</v>
      </c>
    </row>
    <row r="74" spans="1:18" x14ac:dyDescent="0.25">
      <c r="A74" t="s">
        <v>451</v>
      </c>
      <c r="B74" t="s">
        <v>27</v>
      </c>
      <c r="C74" t="s">
        <v>909</v>
      </c>
      <c r="D74" t="s">
        <v>448</v>
      </c>
      <c r="E74">
        <v>7.66</v>
      </c>
      <c r="F74" t="s">
        <v>1815</v>
      </c>
      <c r="G74" t="s">
        <v>1859</v>
      </c>
      <c r="H74">
        <v>3.3737513039086302</v>
      </c>
      <c r="I74">
        <v>3.3737513039086302</v>
      </c>
      <c r="J74">
        <v>9.9138702448925194E-3</v>
      </c>
      <c r="K74">
        <v>2.0299198519919699E-3</v>
      </c>
      <c r="L74">
        <v>0.68439158909902398</v>
      </c>
      <c r="M74" s="4">
        <v>1.4012375450631899E-9</v>
      </c>
      <c r="N74" s="4">
        <v>3.7502335853240301E-8</v>
      </c>
      <c r="O74" s="4">
        <v>3.8903573398303501E-8</v>
      </c>
      <c r="P74">
        <v>2.83422578234554E-3</v>
      </c>
      <c r="Q74" s="4">
        <v>7.2594783063057302E-7</v>
      </c>
      <c r="R74">
        <v>0.128807185332691</v>
      </c>
    </row>
    <row r="75" spans="1:18" x14ac:dyDescent="0.25">
      <c r="A75" t="s">
        <v>451</v>
      </c>
      <c r="B75" t="s">
        <v>27</v>
      </c>
      <c r="C75" t="s">
        <v>909</v>
      </c>
      <c r="D75" t="s">
        <v>448</v>
      </c>
      <c r="E75">
        <v>5.49</v>
      </c>
      <c r="F75" t="s">
        <v>1815</v>
      </c>
      <c r="G75" t="s">
        <v>1859</v>
      </c>
      <c r="H75">
        <v>2.4180019136368598</v>
      </c>
      <c r="I75">
        <v>2.4180019136368598</v>
      </c>
      <c r="J75">
        <v>7.1053717551514302E-3</v>
      </c>
      <c r="K75">
        <v>1.45486422812479E-3</v>
      </c>
      <c r="L75">
        <v>0.49051042090778602</v>
      </c>
      <c r="M75" s="4">
        <v>1.0042812170231E-9</v>
      </c>
      <c r="N75" s="4">
        <v>2.6878305983588699E-8</v>
      </c>
      <c r="O75" s="4">
        <v>2.7882587200611799E-8</v>
      </c>
      <c r="P75">
        <v>2.0313184784695802E-3</v>
      </c>
      <c r="Q75" s="4">
        <v>5.2029420237099795E-7</v>
      </c>
      <c r="R75">
        <v>9.23174213415765E-2</v>
      </c>
    </row>
    <row r="76" spans="1:18" x14ac:dyDescent="0.25">
      <c r="A76" t="s">
        <v>451</v>
      </c>
      <c r="B76" t="s">
        <v>27</v>
      </c>
      <c r="C76" t="s">
        <v>909</v>
      </c>
      <c r="D76" t="s">
        <v>448</v>
      </c>
      <c r="E76">
        <v>16.989999999999998</v>
      </c>
      <c r="F76" t="s">
        <v>1815</v>
      </c>
      <c r="G76" t="s">
        <v>1859</v>
      </c>
      <c r="H76">
        <v>7.4830332445701799</v>
      </c>
      <c r="I76">
        <v>7.4830332445701799</v>
      </c>
      <c r="J76">
        <v>2.1989119511843899E-2</v>
      </c>
      <c r="K76">
        <v>4.5023940320291804E-3</v>
      </c>
      <c r="L76">
        <v>1.5179912661608901</v>
      </c>
      <c r="M76" s="4">
        <v>3.1079668264521699E-9</v>
      </c>
      <c r="N76" s="4">
        <v>8.3180768426442894E-8</v>
      </c>
      <c r="O76" s="4">
        <v>8.6288735252895097E-8</v>
      </c>
      <c r="P76">
        <v>6.2863571856462998E-3</v>
      </c>
      <c r="Q76" s="4">
        <v>1.61016366088948E-6</v>
      </c>
      <c r="R76">
        <v>0.28569635493504297</v>
      </c>
    </row>
    <row r="77" spans="1:18" x14ac:dyDescent="0.25">
      <c r="A77" t="s">
        <v>451</v>
      </c>
      <c r="B77" t="s">
        <v>27</v>
      </c>
      <c r="C77" t="s">
        <v>911</v>
      </c>
      <c r="D77" t="s">
        <v>448</v>
      </c>
      <c r="E77">
        <v>8.99</v>
      </c>
      <c r="F77" t="s">
        <v>1814</v>
      </c>
      <c r="G77" t="s">
        <v>1860</v>
      </c>
      <c r="H77">
        <v>5.7337266993402203</v>
      </c>
      <c r="I77">
        <v>5.7337266993402203</v>
      </c>
      <c r="J77">
        <v>9.1004463980618993E-3</v>
      </c>
      <c r="K77">
        <v>2.0607407333638099E-3</v>
      </c>
      <c r="L77">
        <v>0.51243577613879798</v>
      </c>
      <c r="M77" s="4">
        <v>2.0582122380908801E-9</v>
      </c>
      <c r="N77" s="4">
        <v>6.8428915137259498E-8</v>
      </c>
      <c r="O77" s="4">
        <v>7.0487127375350394E-8</v>
      </c>
      <c r="P77">
        <v>2.39578440768591E-3</v>
      </c>
      <c r="Q77" s="4">
        <v>4.7066291386943801E-7</v>
      </c>
      <c r="R77">
        <v>0.13770250610366999</v>
      </c>
    </row>
    <row r="78" spans="1:18" x14ac:dyDescent="0.25">
      <c r="A78" t="s">
        <v>451</v>
      </c>
      <c r="B78" t="s">
        <v>27</v>
      </c>
      <c r="C78" t="s">
        <v>911</v>
      </c>
      <c r="D78" t="s">
        <v>448</v>
      </c>
      <c r="E78">
        <v>13.06</v>
      </c>
      <c r="F78" t="s">
        <v>1814</v>
      </c>
      <c r="G78" t="s">
        <v>1860</v>
      </c>
      <c r="H78">
        <v>8.3295295543251608</v>
      </c>
      <c r="I78">
        <v>8.3295295543251608</v>
      </c>
      <c r="J78">
        <v>1.32204482712668E-2</v>
      </c>
      <c r="K78">
        <v>2.99369009763419E-3</v>
      </c>
      <c r="L78">
        <v>0.744428391142681</v>
      </c>
      <c r="M78" s="4">
        <v>2.9900168887059901E-9</v>
      </c>
      <c r="N78" s="4">
        <v>9.9408412869033303E-8</v>
      </c>
      <c r="O78" s="4">
        <v>1.0239842975773899E-7</v>
      </c>
      <c r="P78">
        <v>3.4804165032678502E-3</v>
      </c>
      <c r="Q78" s="4">
        <v>6.8374389934759301E-7</v>
      </c>
      <c r="R78">
        <v>0.20004390764337401</v>
      </c>
    </row>
    <row r="79" spans="1:18" x14ac:dyDescent="0.25">
      <c r="A79" t="s">
        <v>451</v>
      </c>
      <c r="B79" t="s">
        <v>27</v>
      </c>
      <c r="C79" t="s">
        <v>911</v>
      </c>
      <c r="D79" t="s">
        <v>448</v>
      </c>
      <c r="E79">
        <v>1.2</v>
      </c>
      <c r="F79" t="s">
        <v>1814</v>
      </c>
      <c r="G79" t="s">
        <v>1860</v>
      </c>
      <c r="H79">
        <v>0.76534727911104095</v>
      </c>
      <c r="I79">
        <v>0.76534727911104095</v>
      </c>
      <c r="J79">
        <v>1.2147425670383E-3</v>
      </c>
      <c r="K79">
        <v>2.7507106563254502E-4</v>
      </c>
      <c r="L79">
        <v>6.8400771008515798E-2</v>
      </c>
      <c r="M79" s="4">
        <v>2.7473355792091801E-10</v>
      </c>
      <c r="N79" s="4">
        <v>9.1340042452404208E-9</v>
      </c>
      <c r="O79" s="4">
        <v>9.4087378031613396E-9</v>
      </c>
      <c r="P79">
        <v>3.1979324685462601E-4</v>
      </c>
      <c r="Q79" s="4">
        <v>6.2824860583239799E-8</v>
      </c>
      <c r="R79">
        <v>1.8380757210723499E-2</v>
      </c>
    </row>
    <row r="80" spans="1:18" x14ac:dyDescent="0.25">
      <c r="A80" t="s">
        <v>451</v>
      </c>
      <c r="B80" t="s">
        <v>27</v>
      </c>
      <c r="C80" t="s">
        <v>913</v>
      </c>
      <c r="D80" t="s">
        <v>448</v>
      </c>
      <c r="E80">
        <v>5.79</v>
      </c>
      <c r="F80" t="s">
        <v>1815</v>
      </c>
      <c r="G80" t="s">
        <v>1859</v>
      </c>
      <c r="H80">
        <v>2.5501331657481701</v>
      </c>
      <c r="I80">
        <v>2.5501331657481701</v>
      </c>
      <c r="J80">
        <v>7.4936434357608002E-3</v>
      </c>
      <c r="K80">
        <v>1.5343650056179501E-3</v>
      </c>
      <c r="L80">
        <v>0.51731426904482303</v>
      </c>
      <c r="M80" s="4">
        <v>1.05915997205168E-9</v>
      </c>
      <c r="N80" s="4">
        <v>2.83470658734023E-8</v>
      </c>
      <c r="O80" s="4">
        <v>2.9406225845453999E-8</v>
      </c>
      <c r="P80">
        <v>2.1423194882220198E-3</v>
      </c>
      <c r="Q80" s="4">
        <v>5.4872557954974097E-7</v>
      </c>
      <c r="R80">
        <v>9.7362089174449606E-2</v>
      </c>
    </row>
    <row r="81" spans="1:18" x14ac:dyDescent="0.25">
      <c r="A81" t="s">
        <v>451</v>
      </c>
      <c r="B81" t="s">
        <v>27</v>
      </c>
      <c r="C81" t="s">
        <v>913</v>
      </c>
      <c r="D81" t="s">
        <v>448</v>
      </c>
      <c r="E81">
        <v>10.47</v>
      </c>
      <c r="F81" t="s">
        <v>1815</v>
      </c>
      <c r="G81" t="s">
        <v>1859</v>
      </c>
      <c r="H81">
        <v>4.6113806986845098</v>
      </c>
      <c r="I81">
        <v>4.6113806986845098</v>
      </c>
      <c r="J81">
        <v>1.3550681653266901E-2</v>
      </c>
      <c r="K81">
        <v>2.7745771345112102E-3</v>
      </c>
      <c r="L81">
        <v>0.93545429998260798</v>
      </c>
      <c r="M81" s="4">
        <v>1.9152685504976001E-9</v>
      </c>
      <c r="N81" s="4">
        <v>5.1259720154494297E-8</v>
      </c>
      <c r="O81" s="4">
        <v>5.3174988704991902E-8</v>
      </c>
      <c r="P81">
        <v>3.8739352403600199E-3</v>
      </c>
      <c r="Q81" s="4">
        <v>9.922550635381329E-7</v>
      </c>
      <c r="R81">
        <v>0.17605890736726901</v>
      </c>
    </row>
    <row r="82" spans="1:18" x14ac:dyDescent="0.25">
      <c r="A82" t="s">
        <v>451</v>
      </c>
      <c r="B82" t="s">
        <v>27</v>
      </c>
      <c r="C82" t="s">
        <v>913</v>
      </c>
      <c r="D82" t="s">
        <v>448</v>
      </c>
      <c r="E82">
        <v>15.87</v>
      </c>
      <c r="F82" t="s">
        <v>1815</v>
      </c>
      <c r="G82" t="s">
        <v>1859</v>
      </c>
      <c r="H82">
        <v>6.9897432366879801</v>
      </c>
      <c r="I82">
        <v>6.9897432366879801</v>
      </c>
      <c r="J82">
        <v>2.0539571904235599E-2</v>
      </c>
      <c r="K82">
        <v>4.20559112938806E-3</v>
      </c>
      <c r="L82">
        <v>1.41792356644928</v>
      </c>
      <c r="M82" s="4">
        <v>2.9030861410121199E-9</v>
      </c>
      <c r="N82" s="4">
        <v>7.7697398171138903E-8</v>
      </c>
      <c r="O82" s="4">
        <v>8.0600484312151006E-8</v>
      </c>
      <c r="P82">
        <v>5.8719534159038696E-3</v>
      </c>
      <c r="Q82" s="4">
        <v>1.5040198527555099E-6</v>
      </c>
      <c r="R82">
        <v>0.26686292835898401</v>
      </c>
    </row>
    <row r="83" spans="1:18" x14ac:dyDescent="0.25">
      <c r="A83" t="s">
        <v>451</v>
      </c>
      <c r="B83" t="s">
        <v>27</v>
      </c>
      <c r="C83" t="s">
        <v>915</v>
      </c>
      <c r="D83" t="s">
        <v>448</v>
      </c>
      <c r="E83">
        <v>4.29</v>
      </c>
      <c r="F83" t="s">
        <v>1833</v>
      </c>
      <c r="G83" t="s">
        <v>1857</v>
      </c>
      <c r="H83">
        <v>1.821527136</v>
      </c>
      <c r="I83">
        <v>1.8215273101429199</v>
      </c>
      <c r="J83">
        <v>3.9937202573165197E-3</v>
      </c>
      <c r="K83">
        <v>1.05093995884407E-3</v>
      </c>
      <c r="L83">
        <v>0.73319258536616005</v>
      </c>
      <c r="M83" s="4">
        <v>1.24500175142641E-9</v>
      </c>
      <c r="N83" s="4">
        <v>2.8310264029847001E-8</v>
      </c>
      <c r="O83" s="4">
        <v>2.9555265781273499E-8</v>
      </c>
      <c r="P83">
        <v>1.44918177366099E-3</v>
      </c>
      <c r="Q83" s="4">
        <v>4.3540317392135201E-7</v>
      </c>
      <c r="R83">
        <v>6.8123858485031899E-2</v>
      </c>
    </row>
    <row r="84" spans="1:18" x14ac:dyDescent="0.25">
      <c r="A84" t="s">
        <v>451</v>
      </c>
      <c r="B84" t="s">
        <v>27</v>
      </c>
      <c r="C84" t="s">
        <v>915</v>
      </c>
      <c r="D84" t="s">
        <v>448</v>
      </c>
      <c r="E84">
        <v>6.29</v>
      </c>
      <c r="F84" t="s">
        <v>1833</v>
      </c>
      <c r="G84" t="s">
        <v>1857</v>
      </c>
      <c r="H84">
        <v>2.6707239359999999</v>
      </c>
      <c r="I84">
        <v>2.6707241913284299</v>
      </c>
      <c r="J84">
        <v>5.8555945031517299E-3</v>
      </c>
      <c r="K84">
        <v>1.5408886576058799E-3</v>
      </c>
      <c r="L84">
        <v>1.07500731047859</v>
      </c>
      <c r="M84" s="4">
        <v>1.8254221483618E-9</v>
      </c>
      <c r="N84" s="4">
        <v>4.1508522318820003E-8</v>
      </c>
      <c r="O84" s="4">
        <v>4.3333944467181801E-8</v>
      </c>
      <c r="P84">
        <v>2.12479099215097E-3</v>
      </c>
      <c r="Q84" s="4">
        <v>6.3838833658865003E-7</v>
      </c>
      <c r="R84">
        <v>9.9883233070128294E-2</v>
      </c>
    </row>
    <row r="85" spans="1:18" x14ac:dyDescent="0.25">
      <c r="A85" t="s">
        <v>451</v>
      </c>
      <c r="B85" t="s">
        <v>27</v>
      </c>
      <c r="C85" t="s">
        <v>915</v>
      </c>
      <c r="D85" t="s">
        <v>448</v>
      </c>
      <c r="E85">
        <v>5.29</v>
      </c>
      <c r="F85" t="s">
        <v>1833</v>
      </c>
      <c r="G85" t="s">
        <v>1857</v>
      </c>
      <c r="H85">
        <v>2.2461255360000001</v>
      </c>
      <c r="I85">
        <v>2.24612575073568</v>
      </c>
      <c r="J85">
        <v>4.9246573802341296E-3</v>
      </c>
      <c r="K85">
        <v>1.2959143082249801E-3</v>
      </c>
      <c r="L85">
        <v>0.90409994792237403</v>
      </c>
      <c r="M85" s="4">
        <v>1.5352119498940999E-9</v>
      </c>
      <c r="N85" s="4">
        <v>3.4909393174333497E-8</v>
      </c>
      <c r="O85" s="4">
        <v>3.6444605124227602E-8</v>
      </c>
      <c r="P85">
        <v>1.7869863829059801E-3</v>
      </c>
      <c r="Q85" s="4">
        <v>5.3689575525500102E-7</v>
      </c>
      <c r="R85">
        <v>8.4003545777580096E-2</v>
      </c>
    </row>
    <row r="86" spans="1:18" x14ac:dyDescent="0.25">
      <c r="A86" t="s">
        <v>451</v>
      </c>
      <c r="B86" t="s">
        <v>27</v>
      </c>
      <c r="C86" t="s">
        <v>1861</v>
      </c>
      <c r="D86" t="s">
        <v>448</v>
      </c>
      <c r="E86">
        <v>5.15</v>
      </c>
      <c r="F86" t="s">
        <v>1816</v>
      </c>
      <c r="G86" t="s">
        <v>1862</v>
      </c>
      <c r="H86">
        <v>3.7678142011170999</v>
      </c>
      <c r="I86">
        <v>3.7678142011170901</v>
      </c>
      <c r="J86">
        <v>5.7328535707270598E-3</v>
      </c>
      <c r="K86">
        <v>2.72923044021788E-3</v>
      </c>
      <c r="L86">
        <v>1.0343526285028599</v>
      </c>
      <c r="M86" s="4">
        <v>1.2530473899095799E-9</v>
      </c>
      <c r="N86" s="4">
        <v>2.9768437028526798E-8</v>
      </c>
      <c r="O86" s="4">
        <v>3.10214844184363E-8</v>
      </c>
      <c r="P86">
        <v>1.27747672727768E-3</v>
      </c>
      <c r="Q86" s="4">
        <v>1.8726570005112801E-6</v>
      </c>
      <c r="R86">
        <v>8.4378187137418403E-2</v>
      </c>
    </row>
    <row r="87" spans="1:18" x14ac:dyDescent="0.25">
      <c r="A87" t="s">
        <v>451</v>
      </c>
      <c r="B87" t="s">
        <v>27</v>
      </c>
      <c r="C87" t="s">
        <v>1863</v>
      </c>
      <c r="D87" t="s">
        <v>448</v>
      </c>
      <c r="E87">
        <v>4.63</v>
      </c>
      <c r="F87" t="s">
        <v>1816</v>
      </c>
      <c r="G87" t="s">
        <v>1862</v>
      </c>
      <c r="H87">
        <v>3.3873747089654702</v>
      </c>
      <c r="I87">
        <v>3.38737470896546</v>
      </c>
      <c r="J87">
        <v>5.1540023364012198E-3</v>
      </c>
      <c r="K87">
        <v>2.4536576579046198E-3</v>
      </c>
      <c r="L87">
        <v>0.92991313979965795</v>
      </c>
      <c r="M87" s="4">
        <v>1.1265261000546299E-9</v>
      </c>
      <c r="N87" s="4">
        <v>2.6762691930500798E-8</v>
      </c>
      <c r="O87" s="4">
        <v>2.7889218030555399E-8</v>
      </c>
      <c r="P87">
        <v>1.14848878588266E-3</v>
      </c>
      <c r="Q87" s="4">
        <v>1.68357318686742E-6</v>
      </c>
      <c r="R87">
        <v>7.5858447853640307E-2</v>
      </c>
    </row>
    <row r="88" spans="1:18" x14ac:dyDescent="0.25">
      <c r="A88" t="s">
        <v>451</v>
      </c>
      <c r="B88" t="s">
        <v>27</v>
      </c>
      <c r="C88" t="s">
        <v>921</v>
      </c>
      <c r="D88" t="s">
        <v>448</v>
      </c>
      <c r="E88">
        <v>5.99</v>
      </c>
      <c r="F88" t="s">
        <v>1816</v>
      </c>
      <c r="G88" t="s">
        <v>1862</v>
      </c>
      <c r="H88">
        <v>4.3823703038235697</v>
      </c>
      <c r="I88">
        <v>4.3823703038235697</v>
      </c>
      <c r="J88">
        <v>6.6679209492534197E-3</v>
      </c>
      <c r="K88">
        <v>3.17438647318546E-3</v>
      </c>
      <c r="L88">
        <v>1.20306257179265</v>
      </c>
      <c r="M88" s="4">
        <v>1.45742793505988E-9</v>
      </c>
      <c r="N88" s="4">
        <v>3.4623871417645703E-8</v>
      </c>
      <c r="O88" s="4">
        <v>3.6081299352705601E-8</v>
      </c>
      <c r="P88">
        <v>1.48584186337734E-3</v>
      </c>
      <c r="Q88" s="4">
        <v>2.1781000840898201E-6</v>
      </c>
      <c r="R88">
        <v>9.8140842903521597E-2</v>
      </c>
    </row>
    <row r="89" spans="1:18" x14ac:dyDescent="0.25">
      <c r="A89" t="s">
        <v>451</v>
      </c>
      <c r="B89" t="s">
        <v>27</v>
      </c>
      <c r="C89" t="s">
        <v>923</v>
      </c>
      <c r="D89" t="s">
        <v>448</v>
      </c>
      <c r="E89">
        <v>3.49</v>
      </c>
      <c r="F89" t="s">
        <v>1817</v>
      </c>
      <c r="G89" t="s">
        <v>1864</v>
      </c>
      <c r="H89">
        <v>2.5928731770977</v>
      </c>
      <c r="I89">
        <v>2.5928731770977</v>
      </c>
      <c r="J89">
        <v>4.4756345552523398E-3</v>
      </c>
      <c r="K89">
        <v>2.4068529423703598E-3</v>
      </c>
      <c r="L89">
        <v>2.91324371489852</v>
      </c>
      <c r="M89" s="4">
        <v>7.5825107284193104E-10</v>
      </c>
      <c r="N89" s="4">
        <v>1.3974512567563601E-8</v>
      </c>
      <c r="O89" s="4">
        <v>1.4732763640405499E-8</v>
      </c>
      <c r="P89">
        <v>1.62769508391523E-3</v>
      </c>
      <c r="Q89" s="4">
        <v>7.7969983938168795E-7</v>
      </c>
      <c r="R89">
        <v>5.5081044791989997E-2</v>
      </c>
    </row>
    <row r="90" spans="1:18" x14ac:dyDescent="0.25">
      <c r="A90" t="s">
        <v>451</v>
      </c>
      <c r="B90" t="s">
        <v>27</v>
      </c>
      <c r="C90" t="s">
        <v>923</v>
      </c>
      <c r="D90" t="s">
        <v>448</v>
      </c>
      <c r="E90">
        <v>3.79</v>
      </c>
      <c r="F90" t="s">
        <v>1817</v>
      </c>
      <c r="G90" t="s">
        <v>1864</v>
      </c>
      <c r="H90">
        <v>2.8157562582235802</v>
      </c>
      <c r="I90">
        <v>2.8157562582235802</v>
      </c>
      <c r="J90">
        <v>4.8603595886551202E-3</v>
      </c>
      <c r="K90">
        <v>2.61374574543944E-3</v>
      </c>
      <c r="L90">
        <v>3.1636658107350701</v>
      </c>
      <c r="M90" s="4">
        <v>8.2343024815785698E-10</v>
      </c>
      <c r="N90" s="4">
        <v>1.5175760066207999E-8</v>
      </c>
      <c r="O90" s="4">
        <v>1.5999190314365801E-8</v>
      </c>
      <c r="P90">
        <v>1.7676115667732699E-3</v>
      </c>
      <c r="Q90" s="4">
        <v>8.4672274821105998E-7</v>
      </c>
      <c r="R90">
        <v>5.9815805089295702E-2</v>
      </c>
    </row>
    <row r="91" spans="1:18" x14ac:dyDescent="0.25">
      <c r="A91" t="s">
        <v>451</v>
      </c>
      <c r="B91" t="s">
        <v>27</v>
      </c>
      <c r="C91" t="s">
        <v>923</v>
      </c>
      <c r="D91" t="s">
        <v>448</v>
      </c>
      <c r="E91">
        <v>4.99</v>
      </c>
      <c r="F91" t="s">
        <v>1817</v>
      </c>
      <c r="G91" t="s">
        <v>1864</v>
      </c>
      <c r="H91">
        <v>3.7072885827270898</v>
      </c>
      <c r="I91">
        <v>3.7072885827270898</v>
      </c>
      <c r="J91">
        <v>6.3992597222662304E-3</v>
      </c>
      <c r="K91">
        <v>3.4413169577157802E-3</v>
      </c>
      <c r="L91">
        <v>4.1653541940812602</v>
      </c>
      <c r="M91" s="4">
        <v>1.0841469494215599E-9</v>
      </c>
      <c r="N91" s="4">
        <v>1.99807500607857E-8</v>
      </c>
      <c r="O91" s="4">
        <v>2.10648970102073E-8</v>
      </c>
      <c r="P91">
        <v>2.32727749820544E-3</v>
      </c>
      <c r="Q91" s="4">
        <v>1.1148143835285499E-6</v>
      </c>
      <c r="R91">
        <v>7.8754846278518698E-2</v>
      </c>
    </row>
    <row r="92" spans="1:18" x14ac:dyDescent="0.25">
      <c r="A92" t="s">
        <v>451</v>
      </c>
      <c r="B92" t="s">
        <v>27</v>
      </c>
      <c r="C92" t="s">
        <v>926</v>
      </c>
      <c r="D92" t="s">
        <v>448</v>
      </c>
      <c r="E92">
        <v>4.4400000000000004</v>
      </c>
      <c r="F92" t="s">
        <v>1817</v>
      </c>
      <c r="G92" t="s">
        <v>1864</v>
      </c>
      <c r="H92">
        <v>3.2986696006629801</v>
      </c>
      <c r="I92">
        <v>3.2986696006629801</v>
      </c>
      <c r="J92">
        <v>5.6939304943611404E-3</v>
      </c>
      <c r="K92">
        <v>3.0620134854224602E-3</v>
      </c>
      <c r="L92">
        <v>3.7062470183809202</v>
      </c>
      <c r="M92" s="4">
        <v>9.6465179467569496E-10</v>
      </c>
      <c r="N92" s="4">
        <v>1.7778462979937599E-8</v>
      </c>
      <c r="O92" s="4">
        <v>1.8743114774613299E-8</v>
      </c>
      <c r="P92">
        <v>2.0707639462990298E-3</v>
      </c>
      <c r="Q92" s="4">
        <v>9.9193905067469792E-7</v>
      </c>
      <c r="R92">
        <v>7.0074452400124804E-2</v>
      </c>
    </row>
    <row r="93" spans="1:18" x14ac:dyDescent="0.25">
      <c r="A93" t="s">
        <v>451</v>
      </c>
      <c r="B93" t="s">
        <v>27</v>
      </c>
      <c r="C93" t="s">
        <v>926</v>
      </c>
      <c r="D93" t="s">
        <v>448</v>
      </c>
      <c r="E93">
        <v>6.64</v>
      </c>
      <c r="F93" t="s">
        <v>1817</v>
      </c>
      <c r="G93" t="s">
        <v>1864</v>
      </c>
      <c r="H93">
        <v>4.9331455289194102</v>
      </c>
      <c r="I93">
        <v>4.9331455289194102</v>
      </c>
      <c r="J93">
        <v>8.5152474059815193E-3</v>
      </c>
      <c r="K93">
        <v>4.5792273745957502E-3</v>
      </c>
      <c r="L93">
        <v>5.5426757211822801</v>
      </c>
      <c r="M93" s="4">
        <v>1.4426324136591501E-9</v>
      </c>
      <c r="N93" s="4">
        <v>2.65876113033301E-8</v>
      </c>
      <c r="O93" s="4">
        <v>2.8030243716989201E-8</v>
      </c>
      <c r="P93">
        <v>3.0968181539246802E-3</v>
      </c>
      <c r="Q93" s="4">
        <v>1.48344038209009E-6</v>
      </c>
      <c r="R93">
        <v>0.1047960279137</v>
      </c>
    </row>
    <row r="94" spans="1:18" x14ac:dyDescent="0.25">
      <c r="A94" t="s">
        <v>451</v>
      </c>
      <c r="B94" t="s">
        <v>27</v>
      </c>
      <c r="C94" t="s">
        <v>926</v>
      </c>
      <c r="D94" t="s">
        <v>448</v>
      </c>
      <c r="E94">
        <v>8.0399999999999991</v>
      </c>
      <c r="F94" t="s">
        <v>1817</v>
      </c>
      <c r="G94" t="s">
        <v>1864</v>
      </c>
      <c r="H94">
        <v>5.9732665741734996</v>
      </c>
      <c r="I94">
        <v>5.9732665741734996</v>
      </c>
      <c r="J94">
        <v>1.03106308951945E-2</v>
      </c>
      <c r="K94">
        <v>5.5447271222514799E-3</v>
      </c>
      <c r="L94">
        <v>6.7113121684195098</v>
      </c>
      <c r="M94" s="4">
        <v>1.7468018984668E-9</v>
      </c>
      <c r="N94" s="4">
        <v>3.2193432963670801E-8</v>
      </c>
      <c r="O94" s="4">
        <v>3.3940234862137497E-8</v>
      </c>
      <c r="P94">
        <v>3.7497617405955401E-3</v>
      </c>
      <c r="Q94" s="4">
        <v>1.79621395662716E-6</v>
      </c>
      <c r="R94">
        <v>0.12689157596779399</v>
      </c>
    </row>
    <row r="95" spans="1:18" x14ac:dyDescent="0.25">
      <c r="A95" t="s">
        <v>451</v>
      </c>
      <c r="B95" t="s">
        <v>27</v>
      </c>
      <c r="C95" t="s">
        <v>929</v>
      </c>
      <c r="D95" t="s">
        <v>448</v>
      </c>
      <c r="E95">
        <v>1</v>
      </c>
      <c r="F95" t="s">
        <v>1817</v>
      </c>
      <c r="G95" t="s">
        <v>1864</v>
      </c>
      <c r="H95">
        <v>0.74294360375292301</v>
      </c>
      <c r="I95">
        <v>0.74294360375292301</v>
      </c>
      <c r="J95">
        <v>1.2824167780092701E-3</v>
      </c>
      <c r="K95">
        <v>6.89642676896951E-4</v>
      </c>
      <c r="L95">
        <v>0.83474031945516303</v>
      </c>
      <c r="M95" s="4">
        <v>2.1726391771975101E-10</v>
      </c>
      <c r="N95" s="4">
        <v>4.0041583288147703E-9</v>
      </c>
      <c r="O95" s="4">
        <v>4.2214222465345202E-9</v>
      </c>
      <c r="P95">
        <v>4.66388276193476E-4</v>
      </c>
      <c r="Q95" s="4">
        <v>2.2340969609790499E-7</v>
      </c>
      <c r="R95">
        <v>1.57825343243524E-2</v>
      </c>
    </row>
    <row r="96" spans="1:18" x14ac:dyDescent="0.25">
      <c r="A96" t="s">
        <v>451</v>
      </c>
      <c r="B96" t="s">
        <v>27</v>
      </c>
      <c r="C96" t="s">
        <v>929</v>
      </c>
      <c r="D96" t="s">
        <v>448</v>
      </c>
      <c r="E96">
        <v>2.64</v>
      </c>
      <c r="F96" t="s">
        <v>1817</v>
      </c>
      <c r="G96" t="s">
        <v>1864</v>
      </c>
      <c r="H96">
        <v>1.9613711139077199</v>
      </c>
      <c r="I96">
        <v>1.9613711139077199</v>
      </c>
      <c r="J96">
        <v>3.3855802939444599E-3</v>
      </c>
      <c r="K96">
        <v>1.8206566670079501E-3</v>
      </c>
      <c r="L96">
        <v>2.2037144433616298</v>
      </c>
      <c r="M96" s="4">
        <v>5.7357674278014303E-10</v>
      </c>
      <c r="N96" s="4">
        <v>1.0570977988071001E-8</v>
      </c>
      <c r="O96" s="4">
        <v>1.1144554730851101E-8</v>
      </c>
      <c r="P96">
        <v>1.2312650491507801E-3</v>
      </c>
      <c r="Q96" s="4">
        <v>5.89801597698469E-7</v>
      </c>
      <c r="R96">
        <v>4.1665890616290398E-2</v>
      </c>
    </row>
    <row r="97" spans="1:18" x14ac:dyDescent="0.25">
      <c r="A97" t="s">
        <v>451</v>
      </c>
      <c r="B97" t="s">
        <v>27</v>
      </c>
      <c r="C97" t="s">
        <v>929</v>
      </c>
      <c r="D97" t="s">
        <v>448</v>
      </c>
      <c r="E97">
        <v>3.69</v>
      </c>
      <c r="F97" t="s">
        <v>1817</v>
      </c>
      <c r="G97" t="s">
        <v>1864</v>
      </c>
      <c r="H97">
        <v>2.7414618978482901</v>
      </c>
      <c r="I97">
        <v>2.7414618978482901</v>
      </c>
      <c r="J97">
        <v>4.7321179108541899E-3</v>
      </c>
      <c r="K97">
        <v>2.5447814777497498E-3</v>
      </c>
      <c r="L97">
        <v>3.0801917787895499</v>
      </c>
      <c r="M97" s="4">
        <v>8.0170385638588202E-10</v>
      </c>
      <c r="N97" s="4">
        <v>1.47753442333265E-8</v>
      </c>
      <c r="O97" s="4">
        <v>1.5577048089712399E-8</v>
      </c>
      <c r="P97">
        <v>1.72097273915393E-3</v>
      </c>
      <c r="Q97" s="4">
        <v>8.2438177860126895E-7</v>
      </c>
      <c r="R97">
        <v>5.8237551656860502E-2</v>
      </c>
    </row>
    <row r="98" spans="1:18" x14ac:dyDescent="0.25">
      <c r="A98" t="s">
        <v>72</v>
      </c>
      <c r="B98" t="s">
        <v>27</v>
      </c>
      <c r="C98" t="s">
        <v>1325</v>
      </c>
      <c r="D98" t="s">
        <v>450</v>
      </c>
      <c r="E98">
        <v>400</v>
      </c>
      <c r="F98" t="s">
        <v>1818</v>
      </c>
      <c r="G98" t="s">
        <v>1865</v>
      </c>
      <c r="H98">
        <v>136.466996808781</v>
      </c>
      <c r="I98">
        <v>136.466996808781</v>
      </c>
      <c r="J98">
        <v>0.25277611527084398</v>
      </c>
      <c r="K98">
        <v>8.1086729280187397E-2</v>
      </c>
      <c r="L98">
        <v>34.268385357493997</v>
      </c>
      <c r="M98" s="4">
        <v>8.7740623127607102E-8</v>
      </c>
      <c r="N98" s="4">
        <v>1.69151562991648E-6</v>
      </c>
      <c r="O98" s="4">
        <v>1.77925625304409E-6</v>
      </c>
      <c r="P98">
        <v>9.0385008368075601E-2</v>
      </c>
      <c r="Q98" s="4">
        <v>3.4297728832993802E-5</v>
      </c>
      <c r="R98">
        <v>5.4498143650365902</v>
      </c>
    </row>
    <row r="99" spans="1:18" x14ac:dyDescent="0.25">
      <c r="A99" t="s">
        <v>72</v>
      </c>
      <c r="B99" t="s">
        <v>27</v>
      </c>
      <c r="C99" t="s">
        <v>1328</v>
      </c>
      <c r="D99" t="s">
        <v>450</v>
      </c>
      <c r="E99">
        <v>4500</v>
      </c>
      <c r="F99" t="s">
        <v>1818</v>
      </c>
      <c r="G99" t="s">
        <v>1865</v>
      </c>
      <c r="H99">
        <v>1535.2537140987899</v>
      </c>
      <c r="I99">
        <v>1535.2537140987899</v>
      </c>
      <c r="J99">
        <v>2.8437312967969901</v>
      </c>
      <c r="K99">
        <v>0.91222570440210804</v>
      </c>
      <c r="L99">
        <v>385.51933527180699</v>
      </c>
      <c r="M99" s="4">
        <v>9.8708201018558006E-7</v>
      </c>
      <c r="N99" s="4">
        <v>1.9029550836560399E-5</v>
      </c>
      <c r="O99" s="4">
        <v>2.0016632846746001E-5</v>
      </c>
      <c r="P99">
        <v>1.0168313441408501</v>
      </c>
      <c r="Q99">
        <v>3.8584944937117998E-4</v>
      </c>
      <c r="R99">
        <v>61.310411606661603</v>
      </c>
    </row>
    <row r="100" spans="1:18" x14ac:dyDescent="0.25">
      <c r="A100" t="s">
        <v>72</v>
      </c>
      <c r="B100" t="s">
        <v>27</v>
      </c>
      <c r="C100" t="s">
        <v>1330</v>
      </c>
      <c r="D100" t="s">
        <v>450</v>
      </c>
      <c r="E100">
        <v>10000</v>
      </c>
      <c r="F100" t="s">
        <v>1818</v>
      </c>
      <c r="G100" t="s">
        <v>1865</v>
      </c>
      <c r="H100">
        <v>3411.6749202195301</v>
      </c>
      <c r="I100">
        <v>3411.6749202195301</v>
      </c>
      <c r="J100">
        <v>6.3194028817710901</v>
      </c>
      <c r="K100">
        <v>2.02716823200468</v>
      </c>
      <c r="L100">
        <v>856.70963393734996</v>
      </c>
      <c r="M100" s="4">
        <v>2.1935155781901799E-6</v>
      </c>
      <c r="N100" s="4">
        <v>4.22878907479121E-5</v>
      </c>
      <c r="O100" s="4">
        <v>4.4481406326102203E-5</v>
      </c>
      <c r="P100">
        <v>2.2596252092018898</v>
      </c>
      <c r="Q100">
        <v>8.5744322082484501E-4</v>
      </c>
      <c r="R100">
        <v>136.245359125915</v>
      </c>
    </row>
    <row r="101" spans="1:18" x14ac:dyDescent="0.25">
      <c r="A101" t="s">
        <v>75</v>
      </c>
      <c r="B101" t="s">
        <v>27</v>
      </c>
      <c r="C101" t="s">
        <v>1325</v>
      </c>
      <c r="D101" t="s">
        <v>450</v>
      </c>
      <c r="E101">
        <v>485</v>
      </c>
      <c r="F101" t="s">
        <v>1818</v>
      </c>
      <c r="G101" t="s">
        <v>1865</v>
      </c>
      <c r="H101">
        <v>165.466233630647</v>
      </c>
      <c r="I101">
        <v>165.466233630647</v>
      </c>
      <c r="J101">
        <v>0.30649103976589798</v>
      </c>
      <c r="K101">
        <v>9.8317659252227199E-2</v>
      </c>
      <c r="L101">
        <v>41.550417245961498</v>
      </c>
      <c r="M101" s="4">
        <v>1.06385505542224E-7</v>
      </c>
      <c r="N101" s="4">
        <v>2.0509627012737302E-6</v>
      </c>
      <c r="O101" s="4">
        <v>2.1573482068159598E-6</v>
      </c>
      <c r="P101">
        <v>0.109591822646292</v>
      </c>
      <c r="Q101" s="4">
        <v>4.1585996210005001E-5</v>
      </c>
      <c r="R101">
        <v>6.6078999176068596</v>
      </c>
    </row>
    <row r="102" spans="1:18" x14ac:dyDescent="0.25">
      <c r="A102" t="s">
        <v>75</v>
      </c>
      <c r="B102" t="s">
        <v>27</v>
      </c>
      <c r="C102" t="s">
        <v>1328</v>
      </c>
      <c r="D102" t="s">
        <v>450</v>
      </c>
      <c r="E102">
        <v>4500</v>
      </c>
      <c r="F102" t="s">
        <v>1818</v>
      </c>
      <c r="G102" t="s">
        <v>1865</v>
      </c>
      <c r="H102">
        <v>1535.2537140987899</v>
      </c>
      <c r="I102">
        <v>1535.2537140987899</v>
      </c>
      <c r="J102">
        <v>2.8437312967969901</v>
      </c>
      <c r="K102">
        <v>0.91222570440210804</v>
      </c>
      <c r="L102">
        <v>385.51933527180699</v>
      </c>
      <c r="M102" s="4">
        <v>9.8708201018558006E-7</v>
      </c>
      <c r="N102" s="4">
        <v>1.9029550836560399E-5</v>
      </c>
      <c r="O102" s="4">
        <v>2.0016632846746001E-5</v>
      </c>
      <c r="P102">
        <v>1.0168313441408501</v>
      </c>
      <c r="Q102">
        <v>3.8584944937117998E-4</v>
      </c>
      <c r="R102">
        <v>61.310411606661603</v>
      </c>
    </row>
    <row r="103" spans="1:18" x14ac:dyDescent="0.25">
      <c r="A103" t="s">
        <v>75</v>
      </c>
      <c r="B103" t="s">
        <v>27</v>
      </c>
      <c r="C103" t="s">
        <v>1330</v>
      </c>
      <c r="D103" t="s">
        <v>450</v>
      </c>
      <c r="E103">
        <v>9000</v>
      </c>
      <c r="F103" t="s">
        <v>1818</v>
      </c>
      <c r="G103" t="s">
        <v>1865</v>
      </c>
      <c r="H103">
        <v>3070.5074281975799</v>
      </c>
      <c r="I103">
        <v>3070.5074281975799</v>
      </c>
      <c r="J103">
        <v>5.6874625935939802</v>
      </c>
      <c r="K103">
        <v>1.8244514088042201</v>
      </c>
      <c r="L103">
        <v>771.03867054361501</v>
      </c>
      <c r="M103" s="4">
        <v>1.9741640203711601E-6</v>
      </c>
      <c r="N103" s="4">
        <v>3.80591016731209E-5</v>
      </c>
      <c r="O103" s="4">
        <v>4.0033265693492002E-5</v>
      </c>
      <c r="P103">
        <v>2.0336626882817002</v>
      </c>
      <c r="Q103">
        <v>7.7169889874235996E-4</v>
      </c>
      <c r="R103">
        <v>122.62082321332301</v>
      </c>
    </row>
    <row r="104" spans="1:18" x14ac:dyDescent="0.25">
      <c r="A104" t="s">
        <v>81</v>
      </c>
      <c r="B104" t="s">
        <v>27</v>
      </c>
      <c r="C104" t="s">
        <v>1325</v>
      </c>
      <c r="D104" t="s">
        <v>450</v>
      </c>
      <c r="E104">
        <v>571</v>
      </c>
      <c r="F104" t="s">
        <v>1818</v>
      </c>
      <c r="G104" t="s">
        <v>1865</v>
      </c>
      <c r="H104">
        <v>194.806637944535</v>
      </c>
      <c r="I104">
        <v>194.806637944535</v>
      </c>
      <c r="J104">
        <v>0.36083790454912901</v>
      </c>
      <c r="K104">
        <v>0.115751306047467</v>
      </c>
      <c r="L104">
        <v>48.918120097822701</v>
      </c>
      <c r="M104" s="4">
        <v>1.2524973951465901E-7</v>
      </c>
      <c r="N104" s="4">
        <v>2.4146385617057802E-6</v>
      </c>
      <c r="O104" s="4">
        <v>2.5398883012204402E-6</v>
      </c>
      <c r="P104">
        <v>0.12902459944542799</v>
      </c>
      <c r="Q104" s="4">
        <v>4.89600079090986E-5</v>
      </c>
      <c r="R104">
        <v>7.7796100060897304</v>
      </c>
    </row>
    <row r="105" spans="1:18" x14ac:dyDescent="0.25">
      <c r="A105" t="s">
        <v>81</v>
      </c>
      <c r="B105" t="s">
        <v>27</v>
      </c>
      <c r="C105" t="s">
        <v>1328</v>
      </c>
      <c r="D105" t="s">
        <v>450</v>
      </c>
      <c r="E105">
        <v>2000</v>
      </c>
      <c r="F105" t="s">
        <v>1815</v>
      </c>
      <c r="G105" t="s">
        <v>1859</v>
      </c>
      <c r="H105">
        <v>880.87501407536001</v>
      </c>
      <c r="I105">
        <v>880.87501407536001</v>
      </c>
      <c r="J105">
        <v>2.5884778707291201</v>
      </c>
      <c r="K105">
        <v>0.53000518328771995</v>
      </c>
      <c r="L105">
        <v>178.69232091358299</v>
      </c>
      <c r="M105" s="4">
        <v>3.6585836685722998E-7</v>
      </c>
      <c r="N105" s="4">
        <v>9.7917325987572607E-6</v>
      </c>
      <c r="O105" s="4">
        <v>1.01575909656145E-5</v>
      </c>
      <c r="P105">
        <v>0.74000673168290798</v>
      </c>
      <c r="Q105">
        <v>1.8954251452495401E-4</v>
      </c>
      <c r="R105">
        <v>33.6311188858202</v>
      </c>
    </row>
    <row r="106" spans="1:18" x14ac:dyDescent="0.25">
      <c r="A106" t="s">
        <v>81</v>
      </c>
      <c r="B106" t="s">
        <v>27</v>
      </c>
      <c r="C106" t="s">
        <v>1330</v>
      </c>
      <c r="D106" t="s">
        <v>450</v>
      </c>
      <c r="E106">
        <v>5000</v>
      </c>
      <c r="F106" t="s">
        <v>1815</v>
      </c>
      <c r="G106" t="s">
        <v>1859</v>
      </c>
      <c r="H106">
        <v>2202.1875351884</v>
      </c>
      <c r="I106">
        <v>2202.1875351884</v>
      </c>
      <c r="J106">
        <v>6.4711946768228001</v>
      </c>
      <c r="K106">
        <v>1.3250129582193</v>
      </c>
      <c r="L106">
        <v>446.73080228395798</v>
      </c>
      <c r="M106" s="4">
        <v>9.14645917143075E-7</v>
      </c>
      <c r="N106" s="4">
        <v>2.4479331496893199E-5</v>
      </c>
      <c r="O106" s="4">
        <v>2.5393977414036201E-5</v>
      </c>
      <c r="P106">
        <v>1.8500168292072701</v>
      </c>
      <c r="Q106">
        <v>4.73856286312384E-4</v>
      </c>
      <c r="R106">
        <v>84.0777972145506</v>
      </c>
    </row>
    <row r="107" spans="1:18" x14ac:dyDescent="0.25">
      <c r="A107" t="s">
        <v>452</v>
      </c>
      <c r="B107" t="s">
        <v>27</v>
      </c>
      <c r="C107" t="s">
        <v>1337</v>
      </c>
      <c r="D107" t="s">
        <v>450</v>
      </c>
      <c r="E107">
        <v>158</v>
      </c>
      <c r="F107" t="s">
        <v>1818</v>
      </c>
      <c r="G107" t="s">
        <v>1865</v>
      </c>
      <c r="H107">
        <v>53.904463739468603</v>
      </c>
      <c r="I107">
        <v>53.904463739468603</v>
      </c>
      <c r="J107">
        <v>9.9846565531983206E-2</v>
      </c>
      <c r="K107">
        <v>3.2029258065673999E-2</v>
      </c>
      <c r="L107">
        <v>13.5360122162101</v>
      </c>
      <c r="M107" s="4">
        <v>3.46575461354048E-8</v>
      </c>
      <c r="N107" s="4">
        <v>6.6814867381701099E-7</v>
      </c>
      <c r="O107" s="4">
        <v>7.0280621995241504E-7</v>
      </c>
      <c r="P107">
        <v>3.5702078305389899E-2</v>
      </c>
      <c r="Q107" s="4">
        <v>1.3547602889032499E-5</v>
      </c>
      <c r="R107">
        <v>2.1526766741894501</v>
      </c>
    </row>
    <row r="108" spans="1:18" x14ac:dyDescent="0.25">
      <c r="A108" t="s">
        <v>452</v>
      </c>
      <c r="B108" t="s">
        <v>27</v>
      </c>
      <c r="C108" t="s">
        <v>1340</v>
      </c>
      <c r="D108" t="s">
        <v>450</v>
      </c>
      <c r="E108">
        <v>549</v>
      </c>
      <c r="F108" t="s">
        <v>1818</v>
      </c>
      <c r="G108" t="s">
        <v>1865</v>
      </c>
      <c r="H108">
        <v>187.30095312005199</v>
      </c>
      <c r="I108">
        <v>187.30095312005199</v>
      </c>
      <c r="J108">
        <v>0.34693521820923301</v>
      </c>
      <c r="K108">
        <v>0.111291535937057</v>
      </c>
      <c r="L108">
        <v>47.033358903160497</v>
      </c>
      <c r="M108" s="4">
        <v>1.2042400524264099E-7</v>
      </c>
      <c r="N108" s="4">
        <v>2.3216052020603701E-6</v>
      </c>
      <c r="O108" s="4">
        <v>2.4420292073030102E-6</v>
      </c>
      <c r="P108">
        <v>0.124053423985184</v>
      </c>
      <c r="Q108" s="4">
        <v>4.7073632823283997E-5</v>
      </c>
      <c r="R108">
        <v>7.47987021601271</v>
      </c>
    </row>
    <row r="109" spans="1:18" x14ac:dyDescent="0.25">
      <c r="A109" t="s">
        <v>452</v>
      </c>
      <c r="B109" t="s">
        <v>27</v>
      </c>
      <c r="C109" t="s">
        <v>1343</v>
      </c>
      <c r="D109" t="s">
        <v>450</v>
      </c>
      <c r="E109">
        <v>811</v>
      </c>
      <c r="F109" t="s">
        <v>1818</v>
      </c>
      <c r="G109" t="s">
        <v>1865</v>
      </c>
      <c r="H109">
        <v>276.686836029804</v>
      </c>
      <c r="I109">
        <v>276.686836029804</v>
      </c>
      <c r="J109">
        <v>0.51250357371163502</v>
      </c>
      <c r="K109">
        <v>0.16440334361558001</v>
      </c>
      <c r="L109">
        <v>69.479151312319104</v>
      </c>
      <c r="M109" s="4">
        <v>1.77894113391223E-7</v>
      </c>
      <c r="N109" s="4">
        <v>3.4295479396556699E-6</v>
      </c>
      <c r="O109" s="4">
        <v>3.60744205304689E-6</v>
      </c>
      <c r="P109">
        <v>0.18325560446627301</v>
      </c>
      <c r="Q109" s="4">
        <v>6.9538645208894894E-5</v>
      </c>
      <c r="R109">
        <v>11.049498625111699</v>
      </c>
    </row>
    <row r="110" spans="1:18" x14ac:dyDescent="0.25">
      <c r="A110" t="s">
        <v>453</v>
      </c>
      <c r="B110" t="s">
        <v>27</v>
      </c>
      <c r="C110" t="s">
        <v>1346</v>
      </c>
      <c r="D110" t="s">
        <v>450</v>
      </c>
      <c r="E110">
        <v>90</v>
      </c>
      <c r="F110" t="s">
        <v>1818</v>
      </c>
      <c r="G110" t="s">
        <v>1865</v>
      </c>
      <c r="H110">
        <v>30.705074281975801</v>
      </c>
      <c r="I110">
        <v>30.705074281975801</v>
      </c>
      <c r="J110">
        <v>5.6874625935939803E-2</v>
      </c>
      <c r="K110">
        <v>1.8244514088042198E-2</v>
      </c>
      <c r="L110">
        <v>7.7103867054361501</v>
      </c>
      <c r="M110" s="4">
        <v>1.9741640203711599E-8</v>
      </c>
      <c r="N110" s="4">
        <v>3.80591016731209E-7</v>
      </c>
      <c r="O110" s="4">
        <v>4.0033265693492001E-7</v>
      </c>
      <c r="P110">
        <v>2.0336626882817E-2</v>
      </c>
      <c r="Q110" s="4">
        <v>7.7169889874235994E-6</v>
      </c>
      <c r="R110">
        <v>1.2262082321332299</v>
      </c>
    </row>
    <row r="111" spans="1:18" x14ac:dyDescent="0.25">
      <c r="A111" t="s">
        <v>453</v>
      </c>
      <c r="B111" t="s">
        <v>27</v>
      </c>
      <c r="C111" t="s">
        <v>1348</v>
      </c>
      <c r="D111" t="s">
        <v>450</v>
      </c>
      <c r="E111">
        <v>208</v>
      </c>
      <c r="F111" t="s">
        <v>1818</v>
      </c>
      <c r="G111" t="s">
        <v>1865</v>
      </c>
      <c r="H111">
        <v>70.962838340566194</v>
      </c>
      <c r="I111">
        <v>70.962838340566293</v>
      </c>
      <c r="J111">
        <v>0.13144357994083899</v>
      </c>
      <c r="K111">
        <v>4.2165099225697403E-2</v>
      </c>
      <c r="L111">
        <v>17.819560385896899</v>
      </c>
      <c r="M111" s="4">
        <v>4.5625124026355701E-8</v>
      </c>
      <c r="N111" s="4">
        <v>8.7958812755657099E-7</v>
      </c>
      <c r="O111" s="4">
        <v>9.2521325158292601E-7</v>
      </c>
      <c r="P111">
        <v>4.7000204351399302E-2</v>
      </c>
      <c r="Q111" s="4">
        <v>1.78348189931568E-5</v>
      </c>
      <c r="R111">
        <v>2.83390346981902</v>
      </c>
    </row>
    <row r="112" spans="1:18" x14ac:dyDescent="0.25">
      <c r="A112" t="s">
        <v>453</v>
      </c>
      <c r="B112" t="s">
        <v>27</v>
      </c>
      <c r="C112" t="s">
        <v>1351</v>
      </c>
      <c r="D112" t="s">
        <v>450</v>
      </c>
      <c r="E112">
        <v>297</v>
      </c>
      <c r="F112" t="s">
        <v>1818</v>
      </c>
      <c r="G112" t="s">
        <v>1865</v>
      </c>
      <c r="H112">
        <v>101.32674513052</v>
      </c>
      <c r="I112">
        <v>101.32674513052</v>
      </c>
      <c r="J112">
        <v>0.18768626558860099</v>
      </c>
      <c r="K112">
        <v>6.0206896490539098E-2</v>
      </c>
      <c r="L112">
        <v>25.4442761279393</v>
      </c>
      <c r="M112" s="4">
        <v>6.5147412672248301E-8</v>
      </c>
      <c r="N112" s="4">
        <v>1.25595035521299E-6</v>
      </c>
      <c r="O112" s="4">
        <v>1.3210977678852401E-6</v>
      </c>
      <c r="P112">
        <v>6.7110868713296107E-2</v>
      </c>
      <c r="Q112" s="4">
        <v>2.54660636584979E-5</v>
      </c>
      <c r="R112">
        <v>4.0464871660396602</v>
      </c>
    </row>
    <row r="113" spans="1:18" x14ac:dyDescent="0.25">
      <c r="A113" t="s">
        <v>90</v>
      </c>
      <c r="B113" t="s">
        <v>27</v>
      </c>
      <c r="C113" t="s">
        <v>1354</v>
      </c>
      <c r="D113" t="s">
        <v>450</v>
      </c>
      <c r="E113">
        <v>689</v>
      </c>
      <c r="F113" t="s">
        <v>1819</v>
      </c>
      <c r="G113" t="s">
        <v>1866</v>
      </c>
      <c r="H113">
        <v>251.13538665838101</v>
      </c>
      <c r="I113">
        <v>251.13538665838101</v>
      </c>
      <c r="J113">
        <v>0.368638314472016</v>
      </c>
      <c r="K113">
        <v>0.11144858040262701</v>
      </c>
      <c r="L113">
        <v>47.327717144312999</v>
      </c>
      <c r="M113" s="4">
        <v>1.15790599641326E-7</v>
      </c>
      <c r="N113" s="4">
        <v>3.42069852738388E-6</v>
      </c>
      <c r="O113" s="4">
        <v>3.5364891270252098E-6</v>
      </c>
      <c r="P113">
        <v>8.8809847694798494E-2</v>
      </c>
      <c r="Q113" s="4">
        <v>4.0964221828945698E-5</v>
      </c>
      <c r="R113">
        <v>5.8215674995112403</v>
      </c>
    </row>
    <row r="114" spans="1:18" x14ac:dyDescent="0.25">
      <c r="A114" t="s">
        <v>90</v>
      </c>
      <c r="B114" t="s">
        <v>27</v>
      </c>
      <c r="C114" t="s">
        <v>1354</v>
      </c>
      <c r="D114" t="s">
        <v>450</v>
      </c>
      <c r="E114">
        <v>519</v>
      </c>
      <c r="F114" t="s">
        <v>1819</v>
      </c>
      <c r="G114" t="s">
        <v>1866</v>
      </c>
      <c r="H114">
        <v>189.17164829564601</v>
      </c>
      <c r="I114">
        <v>189.17164829564601</v>
      </c>
      <c r="J114">
        <v>0.27768256198980601</v>
      </c>
      <c r="K114">
        <v>8.3950382044939903E-2</v>
      </c>
      <c r="L114">
        <v>35.6503413612459</v>
      </c>
      <c r="M114" s="4">
        <v>8.7221075782072897E-8</v>
      </c>
      <c r="N114" s="4">
        <v>2.5766945365924999E-6</v>
      </c>
      <c r="O114" s="4">
        <v>2.6639156123745799E-6</v>
      </c>
      <c r="P114">
        <v>6.6897403415965798E-2</v>
      </c>
      <c r="Q114" s="4">
        <v>3.0856939229641202E-5</v>
      </c>
      <c r="R114">
        <v>4.3851865489787096</v>
      </c>
    </row>
    <row r="115" spans="1:18" x14ac:dyDescent="0.25">
      <c r="A115" t="s">
        <v>90</v>
      </c>
      <c r="B115" t="s">
        <v>27</v>
      </c>
      <c r="C115" t="s">
        <v>1359</v>
      </c>
      <c r="D115" t="s">
        <v>450</v>
      </c>
      <c r="E115">
        <v>529</v>
      </c>
      <c r="F115" t="s">
        <v>1819</v>
      </c>
      <c r="G115" t="s">
        <v>1866</v>
      </c>
      <c r="H115">
        <v>192.816574081689</v>
      </c>
      <c r="I115">
        <v>192.816574081689</v>
      </c>
      <c r="J115">
        <v>0.28303290037111301</v>
      </c>
      <c r="K115">
        <v>8.5567923124803894E-2</v>
      </c>
      <c r="L115">
        <v>36.337245819073402</v>
      </c>
      <c r="M115" s="4">
        <v>8.8901636009087804E-8</v>
      </c>
      <c r="N115" s="4">
        <v>2.6263418301684698E-6</v>
      </c>
      <c r="O115" s="4">
        <v>2.7152434661775599E-6</v>
      </c>
      <c r="P115">
        <v>6.8186370726485299E-2</v>
      </c>
      <c r="Q115" s="4">
        <v>3.1451485264894397E-5</v>
      </c>
      <c r="R115">
        <v>4.4696795460688596</v>
      </c>
    </row>
    <row r="116" spans="1:18" x14ac:dyDescent="0.25">
      <c r="A116" t="s">
        <v>90</v>
      </c>
      <c r="B116" t="s">
        <v>27</v>
      </c>
      <c r="C116" t="s">
        <v>1362</v>
      </c>
      <c r="D116" t="s">
        <v>450</v>
      </c>
      <c r="E116">
        <v>669</v>
      </c>
      <c r="F116" t="s">
        <v>1819</v>
      </c>
      <c r="G116" t="s">
        <v>1866</v>
      </c>
      <c r="H116">
        <v>243.845535086295</v>
      </c>
      <c r="I116">
        <v>243.845535086295</v>
      </c>
      <c r="J116">
        <v>0.35793763770940301</v>
      </c>
      <c r="K116">
        <v>0.108213498242899</v>
      </c>
      <c r="L116">
        <v>45.953908228658001</v>
      </c>
      <c r="M116" s="4">
        <v>1.12429479187296E-7</v>
      </c>
      <c r="N116" s="4">
        <v>3.3214039402319502E-6</v>
      </c>
      <c r="O116" s="4">
        <v>3.4338334194192498E-6</v>
      </c>
      <c r="P116">
        <v>8.6231913073759395E-2</v>
      </c>
      <c r="Q116" s="4">
        <v>3.9775129758439302E-5</v>
      </c>
      <c r="R116">
        <v>5.6525815053309403</v>
      </c>
    </row>
    <row r="117" spans="1:18" x14ac:dyDescent="0.25">
      <c r="A117" t="s">
        <v>90</v>
      </c>
      <c r="B117" t="s">
        <v>27</v>
      </c>
      <c r="C117" t="s">
        <v>1362</v>
      </c>
      <c r="D117" t="s">
        <v>450</v>
      </c>
      <c r="E117">
        <v>879</v>
      </c>
      <c r="F117" t="s">
        <v>1819</v>
      </c>
      <c r="G117" t="s">
        <v>1866</v>
      </c>
      <c r="H117">
        <v>320.38897659320298</v>
      </c>
      <c r="I117">
        <v>320.38897659320298</v>
      </c>
      <c r="J117">
        <v>0.47029474371683899</v>
      </c>
      <c r="K117">
        <v>0.14218186092004301</v>
      </c>
      <c r="L117">
        <v>60.378901843035003</v>
      </c>
      <c r="M117" s="4">
        <v>1.47721243954609E-7</v>
      </c>
      <c r="N117" s="4">
        <v>4.3639971053271902E-6</v>
      </c>
      <c r="O117" s="4">
        <v>4.5117183492818001E-6</v>
      </c>
      <c r="P117">
        <v>0.11330022659467</v>
      </c>
      <c r="Q117" s="4">
        <v>5.2260596498756501E-5</v>
      </c>
      <c r="R117">
        <v>7.4269344442240603</v>
      </c>
    </row>
    <row r="118" spans="1:18" x14ac:dyDescent="0.25">
      <c r="A118" t="s">
        <v>90</v>
      </c>
      <c r="B118" t="s">
        <v>27</v>
      </c>
      <c r="C118" t="s">
        <v>1367</v>
      </c>
      <c r="D118" t="s">
        <v>450</v>
      </c>
      <c r="E118">
        <v>719</v>
      </c>
      <c r="F118" t="s">
        <v>1819</v>
      </c>
      <c r="G118" t="s">
        <v>1866</v>
      </c>
      <c r="H118">
        <v>262.070164016511</v>
      </c>
      <c r="I118">
        <v>262.070164016511</v>
      </c>
      <c r="J118">
        <v>0.38468932961593599</v>
      </c>
      <c r="K118">
        <v>0.11630120364221901</v>
      </c>
      <c r="L118">
        <v>49.388430517795399</v>
      </c>
      <c r="M118" s="4">
        <v>1.2083228032237099E-7</v>
      </c>
      <c r="N118" s="4">
        <v>3.5696404081117699E-6</v>
      </c>
      <c r="O118" s="4">
        <v>3.6904726884341401E-6</v>
      </c>
      <c r="P118">
        <v>9.2676749626357205E-2</v>
      </c>
      <c r="Q118" s="4">
        <v>4.2747859934705301E-5</v>
      </c>
      <c r="R118">
        <v>6.0750464907816797</v>
      </c>
    </row>
    <row r="119" spans="1:18" x14ac:dyDescent="0.25">
      <c r="A119" t="s">
        <v>90</v>
      </c>
      <c r="B119" t="s">
        <v>27</v>
      </c>
      <c r="C119" t="s">
        <v>1370</v>
      </c>
      <c r="D119" t="s">
        <v>450</v>
      </c>
      <c r="E119">
        <v>1469</v>
      </c>
      <c r="F119" t="s">
        <v>1819</v>
      </c>
      <c r="G119" t="s">
        <v>1866</v>
      </c>
      <c r="H119">
        <v>535.43959796975605</v>
      </c>
      <c r="I119">
        <v>535.43959796975605</v>
      </c>
      <c r="J119">
        <v>0.78596470821392095</v>
      </c>
      <c r="K119">
        <v>0.23761678463201699</v>
      </c>
      <c r="L119">
        <v>100.906264854856</v>
      </c>
      <c r="M119" s="4">
        <v>2.46874297348488E-7</v>
      </c>
      <c r="N119" s="4">
        <v>7.2931874263090296E-6</v>
      </c>
      <c r="O119" s="4">
        <v>7.5400617236575197E-6</v>
      </c>
      <c r="P119">
        <v>0.18934929791532501</v>
      </c>
      <c r="Q119" s="4">
        <v>8.7338812578695502E-5</v>
      </c>
      <c r="R119">
        <v>12.4120212725428</v>
      </c>
    </row>
    <row r="120" spans="1:18" x14ac:dyDescent="0.25">
      <c r="A120" t="s">
        <v>90</v>
      </c>
      <c r="B120" t="s">
        <v>27</v>
      </c>
      <c r="C120" t="s">
        <v>1370</v>
      </c>
      <c r="D120" t="s">
        <v>450</v>
      </c>
      <c r="E120">
        <v>985</v>
      </c>
      <c r="F120" t="s">
        <v>1819</v>
      </c>
      <c r="G120" t="s">
        <v>1866</v>
      </c>
      <c r="H120">
        <v>359.025189925262</v>
      </c>
      <c r="I120">
        <v>359.025189925262</v>
      </c>
      <c r="J120">
        <v>0.52700833055868801</v>
      </c>
      <c r="K120">
        <v>0.15932779636660099</v>
      </c>
      <c r="L120">
        <v>67.660089096006203</v>
      </c>
      <c r="M120" s="4">
        <v>1.6553518236096701E-7</v>
      </c>
      <c r="N120" s="4">
        <v>4.8902584172324003E-6</v>
      </c>
      <c r="O120" s="4">
        <v>5.0557935995933704E-6</v>
      </c>
      <c r="P120">
        <v>0.12696328008617799</v>
      </c>
      <c r="Q120" s="4">
        <v>5.8562784472440498E-5</v>
      </c>
      <c r="R120">
        <v>8.3225602133796297</v>
      </c>
    </row>
    <row r="121" spans="1:18" x14ac:dyDescent="0.25">
      <c r="A121" t="s">
        <v>90</v>
      </c>
      <c r="B121" t="s">
        <v>27</v>
      </c>
      <c r="C121" t="s">
        <v>1375</v>
      </c>
      <c r="D121" t="s">
        <v>450</v>
      </c>
      <c r="E121">
        <v>1855</v>
      </c>
      <c r="F121" t="s">
        <v>1819</v>
      </c>
      <c r="G121" t="s">
        <v>1866</v>
      </c>
      <c r="H121">
        <v>676.13373331102696</v>
      </c>
      <c r="I121">
        <v>676.13373331102696</v>
      </c>
      <c r="J121">
        <v>0.99248776973235098</v>
      </c>
      <c r="K121">
        <v>0.30005387031476599</v>
      </c>
      <c r="L121">
        <v>127.420776926996</v>
      </c>
      <c r="M121" s="4">
        <v>3.1174392211126302E-7</v>
      </c>
      <c r="N121" s="4">
        <v>9.2095729583412207E-6</v>
      </c>
      <c r="O121" s="4">
        <v>9.5213168804524901E-6</v>
      </c>
      <c r="P121">
        <v>0.23910343610138099</v>
      </c>
      <c r="Q121">
        <v>1.10288289539469E-4</v>
      </c>
      <c r="R121">
        <v>15.673450960222601</v>
      </c>
    </row>
    <row r="122" spans="1:18" x14ac:dyDescent="0.25">
      <c r="A122" t="s">
        <v>90</v>
      </c>
      <c r="B122" t="s">
        <v>27</v>
      </c>
      <c r="C122" t="s">
        <v>1378</v>
      </c>
      <c r="D122" t="s">
        <v>450</v>
      </c>
      <c r="E122">
        <v>459</v>
      </c>
      <c r="F122" t="s">
        <v>1819</v>
      </c>
      <c r="G122" t="s">
        <v>1866</v>
      </c>
      <c r="H122">
        <v>167.302093579386</v>
      </c>
      <c r="I122">
        <v>167.302093579386</v>
      </c>
      <c r="J122">
        <v>0.245580531701967</v>
      </c>
      <c r="K122">
        <v>7.4245135565756099E-2</v>
      </c>
      <c r="L122">
        <v>31.528914614281099</v>
      </c>
      <c r="M122" s="4">
        <v>7.7137714419983599E-8</v>
      </c>
      <c r="N122" s="4">
        <v>2.2788107751367199E-6</v>
      </c>
      <c r="O122" s="4">
        <v>2.3559484895567101E-6</v>
      </c>
      <c r="P122">
        <v>5.9163599552848299E-2</v>
      </c>
      <c r="Q122" s="4">
        <v>2.7289663018122002E-5</v>
      </c>
      <c r="R122">
        <v>3.8782285664378202</v>
      </c>
    </row>
    <row r="123" spans="1:18" x14ac:dyDescent="0.25">
      <c r="A123" t="s">
        <v>90</v>
      </c>
      <c r="B123" t="s">
        <v>27</v>
      </c>
      <c r="C123" t="s">
        <v>1381</v>
      </c>
      <c r="D123" t="s">
        <v>450</v>
      </c>
      <c r="E123">
        <v>559</v>
      </c>
      <c r="F123" t="s">
        <v>1819</v>
      </c>
      <c r="G123" t="s">
        <v>1866</v>
      </c>
      <c r="H123">
        <v>203.75135143981899</v>
      </c>
      <c r="I123">
        <v>203.75135143981899</v>
      </c>
      <c r="J123">
        <v>0.299083915515032</v>
      </c>
      <c r="K123">
        <v>9.0420546364395796E-2</v>
      </c>
      <c r="L123">
        <v>38.397959192555803</v>
      </c>
      <c r="M123" s="4">
        <v>9.3943316690132499E-8</v>
      </c>
      <c r="N123" s="4">
        <v>2.7752837108963598E-6</v>
      </c>
      <c r="O123" s="4">
        <v>2.8692270275864902E-6</v>
      </c>
      <c r="P123">
        <v>7.2053272658044107E-2</v>
      </c>
      <c r="Q123" s="4">
        <v>3.3235123370654E-5</v>
      </c>
      <c r="R123">
        <v>4.7231585373392999</v>
      </c>
    </row>
    <row r="124" spans="1:18" x14ac:dyDescent="0.25">
      <c r="A124" t="s">
        <v>90</v>
      </c>
      <c r="B124" t="s">
        <v>27</v>
      </c>
      <c r="C124" t="s">
        <v>1384</v>
      </c>
      <c r="D124" t="s">
        <v>450</v>
      </c>
      <c r="E124">
        <v>619</v>
      </c>
      <c r="F124" t="s">
        <v>1819</v>
      </c>
      <c r="G124" t="s">
        <v>1866</v>
      </c>
      <c r="H124">
        <v>225.62090615607801</v>
      </c>
      <c r="I124">
        <v>225.62090615607801</v>
      </c>
      <c r="J124">
        <v>0.33118594580287097</v>
      </c>
      <c r="K124">
        <v>0.10012579284358</v>
      </c>
      <c r="L124">
        <v>42.519385939520603</v>
      </c>
      <c r="M124" s="4">
        <v>1.04026678052222E-7</v>
      </c>
      <c r="N124" s="4">
        <v>3.0731674723521402E-6</v>
      </c>
      <c r="O124" s="4">
        <v>3.17719415040436E-6</v>
      </c>
      <c r="P124">
        <v>7.9787076521161501E-2</v>
      </c>
      <c r="Q124" s="4">
        <v>3.6802399582173303E-5</v>
      </c>
      <c r="R124">
        <v>5.2301165198802</v>
      </c>
    </row>
    <row r="125" spans="1:18" x14ac:dyDescent="0.25">
      <c r="A125" t="s">
        <v>94</v>
      </c>
      <c r="B125" t="s">
        <v>27</v>
      </c>
      <c r="C125" t="s">
        <v>1387</v>
      </c>
      <c r="D125" t="s">
        <v>448</v>
      </c>
      <c r="E125">
        <v>7.5999999999999998E-2</v>
      </c>
      <c r="F125" t="s">
        <v>1820</v>
      </c>
      <c r="G125" t="s">
        <v>1867</v>
      </c>
      <c r="H125">
        <v>6.1287316651405702E-2</v>
      </c>
      <c r="I125">
        <v>6.1287316651405702E-2</v>
      </c>
      <c r="J125" s="4">
        <v>8.7323750922682004E-5</v>
      </c>
      <c r="K125" s="4">
        <v>5.5520654613900199E-5</v>
      </c>
      <c r="L125">
        <v>3.51383979817496E-2</v>
      </c>
      <c r="M125" s="4">
        <v>2.11698507926302E-11</v>
      </c>
      <c r="N125" s="4">
        <v>4.7302561798022398E-10</v>
      </c>
      <c r="O125" s="4">
        <v>4.9419546877285398E-10</v>
      </c>
      <c r="P125" s="4">
        <v>2.57611315228848E-5</v>
      </c>
      <c r="Q125" s="4">
        <v>2.83055285899358E-8</v>
      </c>
      <c r="R125">
        <v>1.3140658358872001E-3</v>
      </c>
    </row>
    <row r="126" spans="1:18" x14ac:dyDescent="0.25">
      <c r="A126" t="s">
        <v>102</v>
      </c>
      <c r="B126" t="s">
        <v>27</v>
      </c>
      <c r="C126" t="s">
        <v>1391</v>
      </c>
      <c r="D126" t="s">
        <v>448</v>
      </c>
      <c r="E126">
        <v>0.16750000000000001</v>
      </c>
      <c r="F126" t="s">
        <v>1820</v>
      </c>
      <c r="G126" t="s">
        <v>1867</v>
      </c>
      <c r="H126">
        <v>0.13507402025145299</v>
      </c>
      <c r="I126">
        <v>0.13507402025145299</v>
      </c>
      <c r="J126">
        <v>1.924569510467E-4</v>
      </c>
      <c r="K126">
        <v>1.2236460062932001E-4</v>
      </c>
      <c r="L126">
        <v>7.7443179762408595E-2</v>
      </c>
      <c r="M126" s="4">
        <v>4.66572369442836E-11</v>
      </c>
      <c r="N126" s="4">
        <v>1.04252356594326E-9</v>
      </c>
      <c r="O126" s="4">
        <v>1.0891808028875401E-9</v>
      </c>
      <c r="P126" s="4">
        <v>5.6776178027410501E-5</v>
      </c>
      <c r="Q126" s="4">
        <v>6.2383895247555796E-8</v>
      </c>
      <c r="R126">
        <v>2.8961319409356099E-3</v>
      </c>
    </row>
    <row r="127" spans="1:18" x14ac:dyDescent="0.25">
      <c r="A127" t="s">
        <v>106</v>
      </c>
      <c r="B127" t="s">
        <v>27</v>
      </c>
      <c r="C127" t="s">
        <v>1395</v>
      </c>
      <c r="D127" t="s">
        <v>450</v>
      </c>
      <c r="E127">
        <v>708</v>
      </c>
      <c r="F127" t="s">
        <v>1813</v>
      </c>
      <c r="G127" t="s">
        <v>1858</v>
      </c>
      <c r="H127">
        <v>276.008793765485</v>
      </c>
      <c r="I127">
        <v>276.008793765485</v>
      </c>
      <c r="J127">
        <v>0.61680580468601598</v>
      </c>
      <c r="K127">
        <v>0.16829367044811899</v>
      </c>
      <c r="L127">
        <v>98.179463577063004</v>
      </c>
      <c r="M127" s="4">
        <v>1.89375202809388E-7</v>
      </c>
      <c r="N127" s="4">
        <v>4.2650130660408198E-6</v>
      </c>
      <c r="O127" s="4">
        <v>4.4543882688502096E-6</v>
      </c>
      <c r="P127">
        <v>0.26025248951855001</v>
      </c>
      <c r="Q127" s="4">
        <v>7.1970794318610402E-5</v>
      </c>
      <c r="R127">
        <v>11.0346749003377</v>
      </c>
    </row>
    <row r="128" spans="1:18" x14ac:dyDescent="0.25">
      <c r="A128" t="s">
        <v>106</v>
      </c>
      <c r="B128" t="s">
        <v>27</v>
      </c>
      <c r="C128" t="s">
        <v>1395</v>
      </c>
      <c r="D128" t="s">
        <v>450</v>
      </c>
      <c r="E128">
        <v>855</v>
      </c>
      <c r="F128" t="s">
        <v>1813</v>
      </c>
      <c r="G128" t="s">
        <v>1858</v>
      </c>
      <c r="H128">
        <v>333.31570433543698</v>
      </c>
      <c r="I128">
        <v>333.31570433543698</v>
      </c>
      <c r="J128">
        <v>0.74487141667590995</v>
      </c>
      <c r="K128">
        <v>0.20323600032929701</v>
      </c>
      <c r="L128">
        <v>118.56418270958901</v>
      </c>
      <c r="M128" s="4">
        <v>2.2869463051133699E-7</v>
      </c>
      <c r="N128" s="4">
        <v>5.1505454399221701E-6</v>
      </c>
      <c r="O128" s="4">
        <v>5.3792400704335097E-6</v>
      </c>
      <c r="P128">
        <v>0.31428796403723303</v>
      </c>
      <c r="Q128" s="4">
        <v>8.6913882969508394E-5</v>
      </c>
      <c r="R128">
        <v>13.3257726550688</v>
      </c>
    </row>
    <row r="129" spans="1:18" x14ac:dyDescent="0.25">
      <c r="A129" t="s">
        <v>106</v>
      </c>
      <c r="B129" t="s">
        <v>27</v>
      </c>
      <c r="C129" t="s">
        <v>1395</v>
      </c>
      <c r="D129" t="s">
        <v>450</v>
      </c>
      <c r="E129">
        <v>1350</v>
      </c>
      <c r="F129" t="s">
        <v>1813</v>
      </c>
      <c r="G129" t="s">
        <v>1858</v>
      </c>
      <c r="H129">
        <v>526.28795421384802</v>
      </c>
      <c r="I129">
        <v>526.28795421384905</v>
      </c>
      <c r="J129">
        <v>1.1761127631724899</v>
      </c>
      <c r="K129">
        <v>0.32089894788836298</v>
      </c>
      <c r="L129">
        <v>187.20660427829799</v>
      </c>
      <c r="M129" s="4">
        <v>3.6109678501790099E-7</v>
      </c>
      <c r="N129" s="4">
        <v>8.1324401682981703E-6</v>
      </c>
      <c r="O129" s="4">
        <v>8.4935369533160693E-6</v>
      </c>
      <c r="P129">
        <v>0.49624415374299902</v>
      </c>
      <c r="Q129">
        <v>1.37232446793961E-4</v>
      </c>
      <c r="R129">
        <v>21.0406936658981</v>
      </c>
    </row>
    <row r="130" spans="1:18" x14ac:dyDescent="0.25">
      <c r="A130" t="s">
        <v>106</v>
      </c>
      <c r="B130" t="s">
        <v>27</v>
      </c>
      <c r="C130" t="s">
        <v>1402</v>
      </c>
      <c r="D130" t="s">
        <v>450</v>
      </c>
      <c r="E130">
        <v>597</v>
      </c>
      <c r="F130" t="s">
        <v>1835</v>
      </c>
      <c r="G130" t="s">
        <v>1868</v>
      </c>
      <c r="H130">
        <v>521.48087310000005</v>
      </c>
      <c r="I130">
        <v>521.48087761866498</v>
      </c>
      <c r="J130">
        <v>1.6477429640239101</v>
      </c>
      <c r="K130">
        <v>0.213867437127569</v>
      </c>
      <c r="L130">
        <v>37.764977587037201</v>
      </c>
      <c r="M130" s="4">
        <v>2.5902501834682203E-7</v>
      </c>
      <c r="N130" s="4">
        <v>5.2538955254290598E-6</v>
      </c>
      <c r="O130" s="4">
        <v>5.5129205437758803E-6</v>
      </c>
      <c r="P130">
        <v>0.29300631415642198</v>
      </c>
      <c r="Q130" s="4">
        <v>4.5238693259434101E-5</v>
      </c>
      <c r="R130">
        <v>28.1103951545869</v>
      </c>
    </row>
    <row r="131" spans="1:18" x14ac:dyDescent="0.25">
      <c r="A131" t="s">
        <v>106</v>
      </c>
      <c r="B131" t="s">
        <v>27</v>
      </c>
      <c r="C131" t="s">
        <v>1402</v>
      </c>
      <c r="D131" t="s">
        <v>450</v>
      </c>
      <c r="E131">
        <v>399</v>
      </c>
      <c r="F131" t="s">
        <v>1835</v>
      </c>
      <c r="G131" t="s">
        <v>1868</v>
      </c>
      <c r="H131">
        <v>348.5274177</v>
      </c>
      <c r="I131">
        <v>348.527420720012</v>
      </c>
      <c r="J131">
        <v>1.10125534781497</v>
      </c>
      <c r="K131">
        <v>0.14293652833149101</v>
      </c>
      <c r="L131">
        <v>25.239909643597699</v>
      </c>
      <c r="M131" s="4">
        <v>1.7311722331722301E-7</v>
      </c>
      <c r="N131" s="4">
        <v>3.5113975119701699E-6</v>
      </c>
      <c r="O131" s="4">
        <v>3.6845147352873998E-6</v>
      </c>
      <c r="P131">
        <v>0.19582834061710599</v>
      </c>
      <c r="Q131" s="4">
        <v>3.0234905545249899E-5</v>
      </c>
      <c r="R131">
        <v>18.787349525427398</v>
      </c>
    </row>
    <row r="132" spans="1:18" x14ac:dyDescent="0.25">
      <c r="A132" t="s">
        <v>106</v>
      </c>
      <c r="B132" t="s">
        <v>27</v>
      </c>
      <c r="C132" t="s">
        <v>1402</v>
      </c>
      <c r="D132" t="s">
        <v>450</v>
      </c>
      <c r="E132">
        <v>1048</v>
      </c>
      <c r="F132" t="s">
        <v>1835</v>
      </c>
      <c r="G132" t="s">
        <v>1868</v>
      </c>
      <c r="H132">
        <v>915.43041040000003</v>
      </c>
      <c r="I132">
        <v>915.430418332263</v>
      </c>
      <c r="J132">
        <v>2.8925203120553702</v>
      </c>
      <c r="K132">
        <v>0.37543228494085801</v>
      </c>
      <c r="L132">
        <v>66.294299013760394</v>
      </c>
      <c r="M132" s="4">
        <v>4.5470388480313199E-7</v>
      </c>
      <c r="N132" s="4">
        <v>9.2229187783076199E-6</v>
      </c>
      <c r="O132" s="4">
        <v>9.6776226631107598E-6</v>
      </c>
      <c r="P132">
        <v>0.51435614277375297</v>
      </c>
      <c r="Q132" s="4">
        <v>7.9413987497298105E-5</v>
      </c>
      <c r="R132">
        <v>49.346221309894602</v>
      </c>
    </row>
    <row r="133" spans="1:18" x14ac:dyDescent="0.25">
      <c r="A133" t="s">
        <v>106</v>
      </c>
      <c r="B133" t="s">
        <v>27</v>
      </c>
      <c r="C133" t="s">
        <v>1409</v>
      </c>
      <c r="D133" t="s">
        <v>450</v>
      </c>
      <c r="E133">
        <v>265</v>
      </c>
      <c r="F133" t="s">
        <v>1821</v>
      </c>
      <c r="G133" t="s">
        <v>1869</v>
      </c>
      <c r="H133">
        <v>117.92330593186099</v>
      </c>
      <c r="I133">
        <v>117.92330593186099</v>
      </c>
      <c r="J133">
        <v>0.16322599892287201</v>
      </c>
      <c r="K133">
        <v>5.2702865441062098E-2</v>
      </c>
      <c r="L133">
        <v>20.248534887220099</v>
      </c>
      <c r="M133" s="4">
        <v>4.3122166339414103E-8</v>
      </c>
      <c r="N133" s="4">
        <v>1.8754645923244801E-6</v>
      </c>
      <c r="O133" s="4">
        <v>1.9185867586638999E-6</v>
      </c>
      <c r="P133">
        <v>4.0186815252723197E-2</v>
      </c>
      <c r="Q133" s="4">
        <v>2.6488270628854898E-5</v>
      </c>
      <c r="R133">
        <v>2.57041250701158</v>
      </c>
    </row>
    <row r="134" spans="1:18" x14ac:dyDescent="0.25">
      <c r="A134" t="s">
        <v>106</v>
      </c>
      <c r="B134" t="s">
        <v>27</v>
      </c>
      <c r="C134" t="s">
        <v>1409</v>
      </c>
      <c r="D134" t="s">
        <v>450</v>
      </c>
      <c r="E134">
        <v>349</v>
      </c>
      <c r="F134" t="s">
        <v>1821</v>
      </c>
      <c r="G134" t="s">
        <v>1869</v>
      </c>
      <c r="H134">
        <v>155.30276894422499</v>
      </c>
      <c r="I134">
        <v>155.30276894422499</v>
      </c>
      <c r="J134">
        <v>0.21496556084559301</v>
      </c>
      <c r="K134">
        <v>6.9408679392191197E-2</v>
      </c>
      <c r="L134">
        <v>26.666938398640799</v>
      </c>
      <c r="M134" s="4">
        <v>5.6791079443228298E-8</v>
      </c>
      <c r="N134" s="4">
        <v>2.4699514819669598E-6</v>
      </c>
      <c r="O134" s="4">
        <v>2.5267425614101901E-6</v>
      </c>
      <c r="P134">
        <v>5.2925277446039198E-2</v>
      </c>
      <c r="Q134" s="4">
        <v>3.48845526395108E-5</v>
      </c>
      <c r="R134">
        <v>3.3851847733850602</v>
      </c>
    </row>
    <row r="135" spans="1:18" x14ac:dyDescent="0.25">
      <c r="A135" t="s">
        <v>106</v>
      </c>
      <c r="B135" t="s">
        <v>27</v>
      </c>
      <c r="C135" t="s">
        <v>1409</v>
      </c>
      <c r="D135" t="s">
        <v>450</v>
      </c>
      <c r="E135">
        <v>169</v>
      </c>
      <c r="F135" t="s">
        <v>1821</v>
      </c>
      <c r="G135" t="s">
        <v>1869</v>
      </c>
      <c r="H135">
        <v>75.203919632017104</v>
      </c>
      <c r="I135">
        <v>75.203919632017204</v>
      </c>
      <c r="J135">
        <v>0.10409507101119</v>
      </c>
      <c r="K135">
        <v>3.3610506639771699E-2</v>
      </c>
      <c r="L135">
        <v>12.913216588453601</v>
      </c>
      <c r="M135" s="4">
        <v>2.7500551363626299E-8</v>
      </c>
      <c r="N135" s="4">
        <v>1.1960510041616501E-6</v>
      </c>
      <c r="O135" s="4">
        <v>1.22355155552528E-6</v>
      </c>
      <c r="P135">
        <v>2.56285727460763E-2</v>
      </c>
      <c r="Q135" s="4">
        <v>1.6892519759533902E-5</v>
      </c>
      <c r="R135">
        <v>1.63924420258474</v>
      </c>
    </row>
    <row r="136" spans="1:18" x14ac:dyDescent="0.25">
      <c r="A136" t="s">
        <v>112</v>
      </c>
      <c r="B136" t="s">
        <v>27</v>
      </c>
      <c r="C136" t="s">
        <v>1416</v>
      </c>
      <c r="D136" t="s">
        <v>450</v>
      </c>
      <c r="E136">
        <v>58</v>
      </c>
      <c r="F136" t="s">
        <v>1813</v>
      </c>
      <c r="G136" t="s">
        <v>1858</v>
      </c>
      <c r="H136">
        <v>22.610889884743099</v>
      </c>
      <c r="I136">
        <v>22.610889884743099</v>
      </c>
      <c r="J136">
        <v>5.0529289084447697E-2</v>
      </c>
      <c r="K136">
        <v>1.37867696129815E-2</v>
      </c>
      <c r="L136">
        <v>8.0429504060305792</v>
      </c>
      <c r="M136" s="4">
        <v>1.55137878007691E-8</v>
      </c>
      <c r="N136" s="4">
        <v>3.4939372574910598E-7</v>
      </c>
      <c r="O136" s="4">
        <v>3.6490751354987598E-7</v>
      </c>
      <c r="P136">
        <v>2.13201191978474E-2</v>
      </c>
      <c r="Q136" s="4">
        <v>5.8959125289257099E-6</v>
      </c>
      <c r="R136">
        <v>0.90397054268302901</v>
      </c>
    </row>
    <row r="137" spans="1:18" x14ac:dyDescent="0.25">
      <c r="A137" t="s">
        <v>112</v>
      </c>
      <c r="B137" t="s">
        <v>27</v>
      </c>
      <c r="C137" t="s">
        <v>1416</v>
      </c>
      <c r="D137" t="s">
        <v>450</v>
      </c>
      <c r="E137">
        <v>66</v>
      </c>
      <c r="F137" t="s">
        <v>1813</v>
      </c>
      <c r="G137" t="s">
        <v>1858</v>
      </c>
      <c r="H137">
        <v>25.7296333171215</v>
      </c>
      <c r="I137">
        <v>25.7296333171215</v>
      </c>
      <c r="J137">
        <v>5.7498846199543902E-2</v>
      </c>
      <c r="K137">
        <v>1.5688393007875501E-2</v>
      </c>
      <c r="L137">
        <v>9.1523228758279096</v>
      </c>
      <c r="M137" s="4">
        <v>1.7653620600875199E-8</v>
      </c>
      <c r="N137" s="4">
        <v>3.9758596378346601E-7</v>
      </c>
      <c r="O137" s="4">
        <v>4.1523958438434102E-7</v>
      </c>
      <c r="P137">
        <v>2.4260825294102201E-2</v>
      </c>
      <c r="Q137" s="4">
        <v>6.7091418432603001E-6</v>
      </c>
      <c r="R137">
        <v>1.02865613477724</v>
      </c>
    </row>
    <row r="138" spans="1:18" x14ac:dyDescent="0.25">
      <c r="A138" t="s">
        <v>112</v>
      </c>
      <c r="B138" t="s">
        <v>27</v>
      </c>
      <c r="C138" t="s">
        <v>1416</v>
      </c>
      <c r="D138" t="s">
        <v>450</v>
      </c>
      <c r="E138">
        <v>82</v>
      </c>
      <c r="F138" t="s">
        <v>1813</v>
      </c>
      <c r="G138" t="s">
        <v>1858</v>
      </c>
      <c r="H138">
        <v>31.967120181878201</v>
      </c>
      <c r="I138">
        <v>31.967120181878201</v>
      </c>
      <c r="J138">
        <v>7.1437960429736394E-2</v>
      </c>
      <c r="K138">
        <v>1.9491639797663499E-2</v>
      </c>
      <c r="L138">
        <v>11.371067815422601</v>
      </c>
      <c r="M138" s="4">
        <v>2.19332862010873E-8</v>
      </c>
      <c r="N138" s="4">
        <v>4.93970439852185E-7</v>
      </c>
      <c r="O138" s="4">
        <v>5.1590372605327199E-7</v>
      </c>
      <c r="P138">
        <v>3.0142237486611798E-2</v>
      </c>
      <c r="Q138" s="4">
        <v>8.3356004719294602E-6</v>
      </c>
      <c r="R138">
        <v>1.2780273189656599</v>
      </c>
    </row>
    <row r="139" spans="1:18" x14ac:dyDescent="0.25">
      <c r="A139" t="s">
        <v>117</v>
      </c>
      <c r="B139" t="s">
        <v>27</v>
      </c>
      <c r="C139" t="s">
        <v>940</v>
      </c>
      <c r="D139" t="s">
        <v>448</v>
      </c>
      <c r="E139">
        <v>0.36687500000000001</v>
      </c>
      <c r="F139" t="s">
        <v>1822</v>
      </c>
      <c r="G139" t="s">
        <v>1870</v>
      </c>
      <c r="H139">
        <v>1.49903481681978</v>
      </c>
      <c r="I139">
        <v>1.49903481681978</v>
      </c>
      <c r="J139">
        <v>4.1963725359780001E-3</v>
      </c>
      <c r="K139">
        <v>2.9569704909094597E-4</v>
      </c>
      <c r="L139">
        <v>6.2427182362871002E-2</v>
      </c>
      <c r="M139" s="4">
        <v>4.6928343468164502E-10</v>
      </c>
      <c r="N139" s="4">
        <v>4.6571792082720002E-8</v>
      </c>
      <c r="O139" s="4">
        <v>4.7041075517401703E-8</v>
      </c>
      <c r="P139">
        <v>6.8240702674364604E-4</v>
      </c>
      <c r="Q139" s="4">
        <v>3.5677272810483902E-8</v>
      </c>
      <c r="R139">
        <v>4.31531464523481E-2</v>
      </c>
    </row>
    <row r="140" spans="1:18" x14ac:dyDescent="0.25">
      <c r="A140" t="s">
        <v>117</v>
      </c>
      <c r="B140" t="s">
        <v>27</v>
      </c>
      <c r="C140" t="s">
        <v>940</v>
      </c>
      <c r="D140" t="s">
        <v>448</v>
      </c>
      <c r="E140">
        <v>0.51437500000000003</v>
      </c>
      <c r="F140" t="s">
        <v>1822</v>
      </c>
      <c r="G140" t="s">
        <v>1870</v>
      </c>
      <c r="H140">
        <v>2.1017132099534601</v>
      </c>
      <c r="I140">
        <v>2.1017132099534601</v>
      </c>
      <c r="J140">
        <v>5.8835001654342304E-3</v>
      </c>
      <c r="K140">
        <v>4.1458036013943499E-4</v>
      </c>
      <c r="L140">
        <v>8.7525674760890695E-2</v>
      </c>
      <c r="M140" s="4">
        <v>6.5795616140203405E-10</v>
      </c>
      <c r="N140" s="4">
        <v>6.5295715305074205E-8</v>
      </c>
      <c r="O140" s="4">
        <v>6.5953671466476298E-8</v>
      </c>
      <c r="P140">
        <v>9.5676487735949097E-4</v>
      </c>
      <c r="Q140" s="4">
        <v>5.0021116734290002E-8</v>
      </c>
      <c r="R140">
        <v>6.05026227091695E-2</v>
      </c>
    </row>
    <row r="141" spans="1:18" x14ac:dyDescent="0.25">
      <c r="A141" t="s">
        <v>117</v>
      </c>
      <c r="B141" t="s">
        <v>27</v>
      </c>
      <c r="C141" t="s">
        <v>940</v>
      </c>
      <c r="D141" t="s">
        <v>448</v>
      </c>
      <c r="E141">
        <v>0.39531250000000001</v>
      </c>
      <c r="F141" t="s">
        <v>1822</v>
      </c>
      <c r="G141" t="s">
        <v>1870</v>
      </c>
      <c r="H141">
        <v>1.6152291680383499</v>
      </c>
      <c r="I141">
        <v>1.6152291680383499</v>
      </c>
      <c r="J141">
        <v>4.5216450238604504E-3</v>
      </c>
      <c r="K141">
        <v>3.1861734846682E-4</v>
      </c>
      <c r="L141">
        <v>6.7266086617573898E-2</v>
      </c>
      <c r="M141" s="4">
        <v>5.0565889682477101E-10</v>
      </c>
      <c r="N141" s="4">
        <v>5.0181701009063702E-8</v>
      </c>
      <c r="O141" s="4">
        <v>5.0687359905888497E-8</v>
      </c>
      <c r="P141">
        <v>7.35302290315769E-4</v>
      </c>
      <c r="Q141" s="4">
        <v>3.8442717295793998E-8</v>
      </c>
      <c r="R141">
        <v>4.6498066662879298E-2</v>
      </c>
    </row>
    <row r="142" spans="1:18" x14ac:dyDescent="0.25">
      <c r="A142" t="s">
        <v>117</v>
      </c>
      <c r="B142" t="s">
        <v>27</v>
      </c>
      <c r="C142" t="s">
        <v>942</v>
      </c>
      <c r="D142" t="s">
        <v>448</v>
      </c>
      <c r="E142">
        <v>0.40375</v>
      </c>
      <c r="F142" t="s">
        <v>1822</v>
      </c>
      <c r="G142" t="s">
        <v>1870</v>
      </c>
      <c r="H142">
        <v>1.6497044151032001</v>
      </c>
      <c r="I142">
        <v>1.6497044151032001</v>
      </c>
      <c r="J142">
        <v>4.6181544433420603E-3</v>
      </c>
      <c r="K142">
        <v>3.2541787685306801E-4</v>
      </c>
      <c r="L142">
        <v>6.8701805462375906E-2</v>
      </c>
      <c r="M142" s="4">
        <v>5.1645161636174202E-10</v>
      </c>
      <c r="N142" s="4">
        <v>5.1252772888308601E-8</v>
      </c>
      <c r="O142" s="4">
        <v>5.17692245046703E-8</v>
      </c>
      <c r="P142">
        <v>7.5099648939760705E-4</v>
      </c>
      <c r="Q142" s="4">
        <v>3.9263233791435402E-8</v>
      </c>
      <c r="R142">
        <v>4.7490515516553401E-2</v>
      </c>
    </row>
    <row r="143" spans="1:18" x14ac:dyDescent="0.25">
      <c r="A143" t="s">
        <v>117</v>
      </c>
      <c r="B143" t="s">
        <v>27</v>
      </c>
      <c r="C143" t="s">
        <v>942</v>
      </c>
      <c r="D143" t="s">
        <v>448</v>
      </c>
      <c r="E143">
        <v>0.40375</v>
      </c>
      <c r="F143" t="s">
        <v>1822</v>
      </c>
      <c r="G143" t="s">
        <v>1870</v>
      </c>
      <c r="H143">
        <v>1.6497044151032001</v>
      </c>
      <c r="I143">
        <v>1.6497044151032001</v>
      </c>
      <c r="J143">
        <v>4.6181544433420603E-3</v>
      </c>
      <c r="K143">
        <v>3.2541787685306801E-4</v>
      </c>
      <c r="L143">
        <v>6.8701805462375906E-2</v>
      </c>
      <c r="M143" s="4">
        <v>5.1645161636174202E-10</v>
      </c>
      <c r="N143" s="4">
        <v>5.1252772888308601E-8</v>
      </c>
      <c r="O143" s="4">
        <v>5.17692245046703E-8</v>
      </c>
      <c r="P143">
        <v>7.5099648939760705E-4</v>
      </c>
      <c r="Q143" s="4">
        <v>3.9263233791435402E-8</v>
      </c>
      <c r="R143">
        <v>4.7490515516553401E-2</v>
      </c>
    </row>
    <row r="144" spans="1:18" x14ac:dyDescent="0.25">
      <c r="A144" t="s">
        <v>126</v>
      </c>
      <c r="B144" t="s">
        <v>27</v>
      </c>
      <c r="C144" t="s">
        <v>944</v>
      </c>
      <c r="D144" t="s">
        <v>448</v>
      </c>
      <c r="E144">
        <v>0.2</v>
      </c>
      <c r="F144" t="s">
        <v>1807</v>
      </c>
      <c r="G144" t="s">
        <v>1848</v>
      </c>
      <c r="H144">
        <v>0.135381701840594</v>
      </c>
      <c r="I144">
        <v>0.135381701840594</v>
      </c>
      <c r="J144">
        <v>3.3298379888455402E-4</v>
      </c>
      <c r="K144" s="4">
        <v>9.3237317892655005E-5</v>
      </c>
      <c r="L144">
        <v>3.17844579852853E-2</v>
      </c>
      <c r="M144" s="4">
        <v>1.24198036737409E-10</v>
      </c>
      <c r="N144" s="4">
        <v>1.58682870918268E-9</v>
      </c>
      <c r="O144" s="4">
        <v>1.7110267459200901E-9</v>
      </c>
      <c r="P144" s="4">
        <v>8.6034895807758901E-5</v>
      </c>
      <c r="Q144" s="4">
        <v>4.0587691232372203E-8</v>
      </c>
      <c r="R144">
        <v>4.9224585883340501E-3</v>
      </c>
    </row>
    <row r="145" spans="1:18" x14ac:dyDescent="0.25">
      <c r="A145" t="s">
        <v>126</v>
      </c>
      <c r="B145" t="s">
        <v>27</v>
      </c>
      <c r="C145" t="s">
        <v>946</v>
      </c>
      <c r="D145" t="s">
        <v>448</v>
      </c>
      <c r="E145">
        <v>0.3</v>
      </c>
      <c r="F145" t="s">
        <v>1807</v>
      </c>
      <c r="G145" t="s">
        <v>1848</v>
      </c>
      <c r="H145">
        <v>0.20307255276089101</v>
      </c>
      <c r="I145">
        <v>0.20307255276089101</v>
      </c>
      <c r="J145">
        <v>4.9947569832683102E-4</v>
      </c>
      <c r="K145">
        <v>1.39855976838982E-4</v>
      </c>
      <c r="L145">
        <v>4.7676686977927901E-2</v>
      </c>
      <c r="M145" s="4">
        <v>1.8629705510611301E-10</v>
      </c>
      <c r="N145" s="4">
        <v>2.3802430637740198E-9</v>
      </c>
      <c r="O145" s="4">
        <v>2.56654011888013E-9</v>
      </c>
      <c r="P145">
        <v>1.2905234371163801E-4</v>
      </c>
      <c r="Q145" s="4">
        <v>6.0881536848558202E-8</v>
      </c>
      <c r="R145">
        <v>7.3836878825010799E-3</v>
      </c>
    </row>
    <row r="146" spans="1:18" x14ac:dyDescent="0.25">
      <c r="A146" t="s">
        <v>126</v>
      </c>
      <c r="B146" t="s">
        <v>27</v>
      </c>
      <c r="C146" t="s">
        <v>944</v>
      </c>
      <c r="D146" t="s">
        <v>448</v>
      </c>
      <c r="E146">
        <v>0.37</v>
      </c>
      <c r="F146" t="s">
        <v>1807</v>
      </c>
      <c r="G146" t="s">
        <v>1848</v>
      </c>
      <c r="H146">
        <v>0.250456148405099</v>
      </c>
      <c r="I146">
        <v>0.250456148405099</v>
      </c>
      <c r="J146">
        <v>6.1602002793642498E-4</v>
      </c>
      <c r="K146">
        <v>1.7248903810141201E-4</v>
      </c>
      <c r="L146">
        <v>5.8801247272777697E-2</v>
      </c>
      <c r="M146" s="4">
        <v>2.2976636796420701E-10</v>
      </c>
      <c r="N146" s="4">
        <v>2.93563311198796E-9</v>
      </c>
      <c r="O146" s="4">
        <v>3.16539947995216E-9</v>
      </c>
      <c r="P146">
        <v>1.5916455724435401E-4</v>
      </c>
      <c r="Q146" s="4">
        <v>7.5087228779888496E-8</v>
      </c>
      <c r="R146">
        <v>9.1065483884179895E-3</v>
      </c>
    </row>
    <row r="147" spans="1:18" x14ac:dyDescent="0.25">
      <c r="A147" t="s">
        <v>126</v>
      </c>
      <c r="B147" t="s">
        <v>27</v>
      </c>
      <c r="C147" t="s">
        <v>946</v>
      </c>
      <c r="D147" t="s">
        <v>448</v>
      </c>
      <c r="E147">
        <v>0.52</v>
      </c>
      <c r="F147" t="s">
        <v>1807</v>
      </c>
      <c r="G147" t="s">
        <v>1848</v>
      </c>
      <c r="H147">
        <v>0.35199242478554399</v>
      </c>
      <c r="I147">
        <v>0.35199242478554399</v>
      </c>
      <c r="J147">
        <v>8.6575787709984001E-4</v>
      </c>
      <c r="K147">
        <v>2.4241702652090299E-4</v>
      </c>
      <c r="L147">
        <v>8.2639590761741696E-2</v>
      </c>
      <c r="M147" s="4">
        <v>3.2291489551726299E-10</v>
      </c>
      <c r="N147" s="4">
        <v>4.1257546438749703E-9</v>
      </c>
      <c r="O147" s="4">
        <v>4.4486695393922304E-9</v>
      </c>
      <c r="P147">
        <v>2.23690729100173E-4</v>
      </c>
      <c r="Q147" s="4">
        <v>1.0552799720416799E-7</v>
      </c>
      <c r="R147">
        <v>1.27983923296685E-2</v>
      </c>
    </row>
    <row r="148" spans="1:18" x14ac:dyDescent="0.25">
      <c r="A148" t="s">
        <v>126</v>
      </c>
      <c r="B148" t="s">
        <v>27</v>
      </c>
      <c r="C148" t="s">
        <v>948</v>
      </c>
      <c r="D148" t="s">
        <v>448</v>
      </c>
      <c r="E148">
        <v>0.96255630599999997</v>
      </c>
      <c r="F148" t="s">
        <v>1806</v>
      </c>
      <c r="G148" t="s">
        <v>1849</v>
      </c>
      <c r="H148">
        <v>0.738089537751767</v>
      </c>
      <c r="I148">
        <v>0.738089537751767</v>
      </c>
      <c r="J148">
        <v>1.8314269083801601E-3</v>
      </c>
      <c r="K148">
        <v>3.8823351571734701E-4</v>
      </c>
      <c r="L148">
        <v>9.6546892195470094E-2</v>
      </c>
      <c r="M148" s="4">
        <v>7.6914465470925496E-10</v>
      </c>
      <c r="N148" s="4">
        <v>5.4365472715374701E-9</v>
      </c>
      <c r="O148" s="4">
        <v>6.20569192624673E-9</v>
      </c>
      <c r="P148">
        <v>7.8144890343196099E-4</v>
      </c>
      <c r="Q148" s="4">
        <v>1.16668032571796E-7</v>
      </c>
      <c r="R148">
        <v>1.9720823992070799E-2</v>
      </c>
    </row>
    <row r="149" spans="1:18" x14ac:dyDescent="0.25">
      <c r="A149" t="s">
        <v>126</v>
      </c>
      <c r="B149" t="s">
        <v>27</v>
      </c>
      <c r="C149" t="s">
        <v>948</v>
      </c>
      <c r="D149" t="s">
        <v>448</v>
      </c>
      <c r="E149">
        <v>0.75061197899999998</v>
      </c>
      <c r="F149" t="s">
        <v>1806</v>
      </c>
      <c r="G149" t="s">
        <v>1849</v>
      </c>
      <c r="H149">
        <v>0.57557032784225404</v>
      </c>
      <c r="I149">
        <v>0.57557032784225404</v>
      </c>
      <c r="J149">
        <v>1.4281668173841699E-3</v>
      </c>
      <c r="K149">
        <v>3.0274875945462401E-4</v>
      </c>
      <c r="L149">
        <v>7.5288326891020899E-2</v>
      </c>
      <c r="M149" s="4">
        <v>5.99787449118416E-10</v>
      </c>
      <c r="N149" s="4">
        <v>4.2394792709568496E-9</v>
      </c>
      <c r="O149" s="4">
        <v>4.83926672007526E-9</v>
      </c>
      <c r="P149">
        <v>6.0938243740771302E-4</v>
      </c>
      <c r="Q149" s="4">
        <v>9.0979013143312103E-8</v>
      </c>
      <c r="R149">
        <v>1.53785151392473E-2</v>
      </c>
    </row>
    <row r="150" spans="1:18" x14ac:dyDescent="0.25">
      <c r="A150" t="s">
        <v>126</v>
      </c>
      <c r="B150" t="s">
        <v>27</v>
      </c>
      <c r="C150" t="s">
        <v>948</v>
      </c>
      <c r="D150" t="s">
        <v>448</v>
      </c>
      <c r="E150">
        <v>0.58376720199999999</v>
      </c>
      <c r="F150" t="s">
        <v>1806</v>
      </c>
      <c r="G150" t="s">
        <v>1849</v>
      </c>
      <c r="H150">
        <v>0.44763351670237</v>
      </c>
      <c r="I150">
        <v>0.44763351670237</v>
      </c>
      <c r="J150">
        <v>1.1107162825782801E-3</v>
      </c>
      <c r="K150">
        <v>2.3545427086209199E-4</v>
      </c>
      <c r="L150">
        <v>5.8553363338253603E-2</v>
      </c>
      <c r="M150" s="4">
        <v>4.6646769670934704E-10</v>
      </c>
      <c r="N150" s="4">
        <v>3.2971348994997601E-9</v>
      </c>
      <c r="O150" s="4">
        <v>3.7636025962090996E-9</v>
      </c>
      <c r="P150">
        <v>4.7392992702750499E-4</v>
      </c>
      <c r="Q150" s="4">
        <v>7.0756350057387701E-8</v>
      </c>
      <c r="R150">
        <v>1.1960204479701E-2</v>
      </c>
    </row>
    <row r="151" spans="1:18" x14ac:dyDescent="0.25">
      <c r="A151" t="s">
        <v>126</v>
      </c>
      <c r="B151" t="s">
        <v>27</v>
      </c>
      <c r="C151" t="s">
        <v>1446</v>
      </c>
      <c r="D151" t="s">
        <v>448</v>
      </c>
      <c r="E151">
        <v>0.46675</v>
      </c>
      <c r="F151" t="s">
        <v>1806</v>
      </c>
      <c r="G151" t="s">
        <v>1849</v>
      </c>
      <c r="H151">
        <v>0.35790456059371301</v>
      </c>
      <c r="I151">
        <v>0.35790456059371301</v>
      </c>
      <c r="J151">
        <v>8.8807117480610095E-4</v>
      </c>
      <c r="K151">
        <v>1.8825703216687601E-4</v>
      </c>
      <c r="L151">
        <v>4.6816234698519199E-2</v>
      </c>
      <c r="M151" s="4">
        <v>3.72963394814167E-10</v>
      </c>
      <c r="N151" s="4">
        <v>2.6362181860664202E-9</v>
      </c>
      <c r="O151" s="4">
        <v>3.0091815808805902E-9</v>
      </c>
      <c r="P151">
        <v>3.7892980743390198E-4</v>
      </c>
      <c r="Q151" s="4">
        <v>5.6573110438783602E-8</v>
      </c>
      <c r="R151">
        <v>9.5627596442124808E-3</v>
      </c>
    </row>
    <row r="152" spans="1:18" x14ac:dyDescent="0.25">
      <c r="A152" t="s">
        <v>126</v>
      </c>
      <c r="B152" t="s">
        <v>27</v>
      </c>
      <c r="C152" t="s">
        <v>1446</v>
      </c>
      <c r="D152" t="s">
        <v>448</v>
      </c>
      <c r="E152">
        <v>0.75455208299999998</v>
      </c>
      <c r="F152" t="s">
        <v>1806</v>
      </c>
      <c r="G152" t="s">
        <v>1849</v>
      </c>
      <c r="H152">
        <v>0.57859160516590402</v>
      </c>
      <c r="I152">
        <v>0.57859160516590402</v>
      </c>
      <c r="J152">
        <v>1.4356635346592401E-3</v>
      </c>
      <c r="K152">
        <v>3.0433794485466397E-4</v>
      </c>
      <c r="L152">
        <v>7.5683529533978694E-2</v>
      </c>
      <c r="M152" s="4">
        <v>6.0293584668405203E-10</v>
      </c>
      <c r="N152" s="4">
        <v>4.2617330981015499E-9</v>
      </c>
      <c r="O152" s="4">
        <v>4.8646689447856102E-9</v>
      </c>
      <c r="P152">
        <v>6.1258120087849901E-4</v>
      </c>
      <c r="Q152" s="4">
        <v>9.1456579160949605E-8</v>
      </c>
      <c r="R152">
        <v>1.5459239868813901E-2</v>
      </c>
    </row>
    <row r="153" spans="1:18" x14ac:dyDescent="0.25">
      <c r="A153" t="s">
        <v>126</v>
      </c>
      <c r="B153" t="s">
        <v>27</v>
      </c>
      <c r="C153" t="s">
        <v>1446</v>
      </c>
      <c r="D153" t="s">
        <v>448</v>
      </c>
      <c r="E153">
        <v>0.62992361100000005</v>
      </c>
      <c r="F153" t="s">
        <v>1806</v>
      </c>
      <c r="G153" t="s">
        <v>1849</v>
      </c>
      <c r="H153">
        <v>0.48302631644897698</v>
      </c>
      <c r="I153">
        <v>0.48302631644897598</v>
      </c>
      <c r="J153">
        <v>1.1985366925739099E-3</v>
      </c>
      <c r="K153">
        <v>2.5407080771012698E-4</v>
      </c>
      <c r="L153">
        <v>6.3182970786748199E-2</v>
      </c>
      <c r="M153" s="4">
        <v>5.03349648488825E-10</v>
      </c>
      <c r="N153" s="4">
        <v>3.55782770037671E-9</v>
      </c>
      <c r="O153" s="4">
        <v>4.0611773488655402E-9</v>
      </c>
      <c r="P153">
        <v>5.1140189097867905E-4</v>
      </c>
      <c r="Q153" s="4">
        <v>7.6350804527263806E-8</v>
      </c>
      <c r="R153">
        <v>1.29058555676645E-2</v>
      </c>
    </row>
    <row r="154" spans="1:18" x14ac:dyDescent="0.25">
      <c r="A154" t="s">
        <v>126</v>
      </c>
      <c r="B154" t="s">
        <v>27</v>
      </c>
      <c r="C154" t="s">
        <v>950</v>
      </c>
      <c r="D154" t="s">
        <v>448</v>
      </c>
      <c r="E154">
        <v>0.64624999999999999</v>
      </c>
      <c r="F154" t="s">
        <v>1806</v>
      </c>
      <c r="G154" t="s">
        <v>1849</v>
      </c>
      <c r="H154">
        <v>0.49554541464099999</v>
      </c>
      <c r="I154">
        <v>0.49554541464099999</v>
      </c>
      <c r="J154">
        <v>1.2296004214642599E-3</v>
      </c>
      <c r="K154">
        <v>2.6065582654064001E-4</v>
      </c>
      <c r="L154">
        <v>6.4820549917339196E-2</v>
      </c>
      <c r="M154" s="4">
        <v>5.16395487731453E-10</v>
      </c>
      <c r="N154" s="4">
        <v>3.6500396416613298E-9</v>
      </c>
      <c r="O154" s="4">
        <v>4.1664351293927799E-9</v>
      </c>
      <c r="P154">
        <v>5.2465642861094597E-4</v>
      </c>
      <c r="Q154" s="4">
        <v>7.8329668175819794E-8</v>
      </c>
      <c r="R154">
        <v>1.32403501233472E-2</v>
      </c>
    </row>
    <row r="155" spans="1:18" x14ac:dyDescent="0.25">
      <c r="A155" t="s">
        <v>126</v>
      </c>
      <c r="B155" t="s">
        <v>27</v>
      </c>
      <c r="C155" t="s">
        <v>950</v>
      </c>
      <c r="D155" t="s">
        <v>448</v>
      </c>
      <c r="E155">
        <v>1.082167742</v>
      </c>
      <c r="F155" t="s">
        <v>1806</v>
      </c>
      <c r="G155" t="s">
        <v>1849</v>
      </c>
      <c r="H155">
        <v>0.82980775616325697</v>
      </c>
      <c r="I155">
        <v>0.82980775616325697</v>
      </c>
      <c r="J155">
        <v>2.0590079870920299E-3</v>
      </c>
      <c r="K155">
        <v>4.3647710212244202E-4</v>
      </c>
      <c r="L155">
        <v>0.108544229229006</v>
      </c>
      <c r="M155" s="4">
        <v>8.6472191711773295E-10</v>
      </c>
      <c r="N155" s="4">
        <v>6.1121162974501002E-9</v>
      </c>
      <c r="O155" s="4">
        <v>6.97683821456784E-9</v>
      </c>
      <c r="P155">
        <v>8.7855514533956205E-4</v>
      </c>
      <c r="Q155" s="4">
        <v>1.3116571008345999E-7</v>
      </c>
      <c r="R155">
        <v>2.21714194139607E-2</v>
      </c>
    </row>
    <row r="156" spans="1:18" x14ac:dyDescent="0.25">
      <c r="A156" t="s">
        <v>126</v>
      </c>
      <c r="B156" t="s">
        <v>27</v>
      </c>
      <c r="C156" t="s">
        <v>950</v>
      </c>
      <c r="D156" t="s">
        <v>448</v>
      </c>
      <c r="E156">
        <v>0.99167437599999997</v>
      </c>
      <c r="F156" t="s">
        <v>1806</v>
      </c>
      <c r="G156" t="s">
        <v>1849</v>
      </c>
      <c r="H156">
        <v>0.76041731503872401</v>
      </c>
      <c r="I156">
        <v>0.76041731503872301</v>
      </c>
      <c r="J156">
        <v>1.8868289836516899E-3</v>
      </c>
      <c r="K156">
        <v>3.9997787873958E-4</v>
      </c>
      <c r="L156">
        <v>9.9467510083178598E-2</v>
      </c>
      <c r="M156" s="4">
        <v>7.9241187321517102E-10</v>
      </c>
      <c r="N156" s="4">
        <v>5.6010070158913098E-9</v>
      </c>
      <c r="O156" s="4">
        <v>6.3934188891064897E-9</v>
      </c>
      <c r="P156">
        <v>8.05088334943363E-4</v>
      </c>
      <c r="Q156" s="4">
        <v>1.2019733046118901E-7</v>
      </c>
      <c r="R156">
        <v>2.0317394114648901E-2</v>
      </c>
    </row>
    <row r="157" spans="1:18" x14ac:dyDescent="0.25">
      <c r="A157" t="s">
        <v>126</v>
      </c>
      <c r="B157" t="s">
        <v>27</v>
      </c>
      <c r="C157" t="s">
        <v>1465</v>
      </c>
      <c r="D157" t="s">
        <v>448</v>
      </c>
      <c r="E157">
        <v>0.96987791300000004</v>
      </c>
      <c r="F157" t="s">
        <v>1806</v>
      </c>
      <c r="G157" t="s">
        <v>1849</v>
      </c>
      <c r="H157">
        <v>0.74370375636167596</v>
      </c>
      <c r="I157">
        <v>0.74370375636167596</v>
      </c>
      <c r="J157">
        <v>1.8453575096227101E-3</v>
      </c>
      <c r="K157">
        <v>3.9118658267934397E-4</v>
      </c>
      <c r="L157">
        <v>9.7281268353332603E-2</v>
      </c>
      <c r="M157" s="4">
        <v>7.7499509156456297E-10</v>
      </c>
      <c r="N157" s="4">
        <v>5.4778999304011704E-9</v>
      </c>
      <c r="O157" s="4">
        <v>6.2528950219657401E-9</v>
      </c>
      <c r="P157">
        <v>7.87392931563974E-4</v>
      </c>
      <c r="Q157" s="4">
        <v>1.17555458563012E-7</v>
      </c>
      <c r="R157">
        <v>1.9870828851096801E-2</v>
      </c>
    </row>
    <row r="158" spans="1:18" x14ac:dyDescent="0.25">
      <c r="A158" t="s">
        <v>126</v>
      </c>
      <c r="B158" t="s">
        <v>27</v>
      </c>
      <c r="C158" t="s">
        <v>1465</v>
      </c>
      <c r="D158" t="s">
        <v>448</v>
      </c>
      <c r="E158">
        <v>0.86594778699999997</v>
      </c>
      <c r="F158" t="s">
        <v>1806</v>
      </c>
      <c r="G158" t="s">
        <v>1849</v>
      </c>
      <c r="H158">
        <v>0.66400998865202598</v>
      </c>
      <c r="I158">
        <v>0.66400998865202499</v>
      </c>
      <c r="J158">
        <v>1.6476127874061801E-3</v>
      </c>
      <c r="K158">
        <v>3.4926783158456201E-4</v>
      </c>
      <c r="L158">
        <v>8.6856807354805193E-2</v>
      </c>
      <c r="M158" s="4">
        <v>6.9194820861560898E-10</v>
      </c>
      <c r="N158" s="4">
        <v>4.8908994199750899E-9</v>
      </c>
      <c r="O158" s="4">
        <v>5.5828476285907001E-9</v>
      </c>
      <c r="P158">
        <v>7.0301752153341997E-4</v>
      </c>
      <c r="Q158" s="4">
        <v>1.0495845696448E-7</v>
      </c>
      <c r="R158">
        <v>1.7741511626178302E-2</v>
      </c>
    </row>
    <row r="159" spans="1:18" x14ac:dyDescent="0.25">
      <c r="A159" t="s">
        <v>126</v>
      </c>
      <c r="B159" t="s">
        <v>27</v>
      </c>
      <c r="C159" t="s">
        <v>1465</v>
      </c>
      <c r="D159" t="s">
        <v>448</v>
      </c>
      <c r="E159">
        <v>0.86805555599999995</v>
      </c>
      <c r="F159" t="s">
        <v>1806</v>
      </c>
      <c r="G159" t="s">
        <v>1849</v>
      </c>
      <c r="H159">
        <v>0.66562622890436196</v>
      </c>
      <c r="I159">
        <v>0.66562622890436196</v>
      </c>
      <c r="J159">
        <v>1.6516231760340301E-3</v>
      </c>
      <c r="K159">
        <v>3.50117970494971E-4</v>
      </c>
      <c r="L159">
        <v>8.7068222048311897E-2</v>
      </c>
      <c r="M159" s="4">
        <v>6.9363245217581099E-10</v>
      </c>
      <c r="N159" s="4">
        <v>4.9028041633491199E-9</v>
      </c>
      <c r="O159" s="4">
        <v>5.5964366155249297E-9</v>
      </c>
      <c r="P159">
        <v>7.0472870846707803E-4</v>
      </c>
      <c r="Q159" s="4">
        <v>1.0521393216194501E-7</v>
      </c>
      <c r="R159">
        <v>1.7784695532621801E-2</v>
      </c>
    </row>
    <row r="160" spans="1:18" x14ac:dyDescent="0.25">
      <c r="A160" t="s">
        <v>126</v>
      </c>
      <c r="B160" t="s">
        <v>27</v>
      </c>
      <c r="C160" t="s">
        <v>952</v>
      </c>
      <c r="D160" t="s">
        <v>448</v>
      </c>
      <c r="E160">
        <v>1.149234694</v>
      </c>
      <c r="F160" t="s">
        <v>1806</v>
      </c>
      <c r="G160" t="s">
        <v>1849</v>
      </c>
      <c r="H160">
        <v>0.88123478987706505</v>
      </c>
      <c r="I160">
        <v>0.88123478987706405</v>
      </c>
      <c r="J160">
        <v>2.1866142578007698E-3</v>
      </c>
      <c r="K160">
        <v>4.6352761168858703E-4</v>
      </c>
      <c r="L160">
        <v>0.115271218335265</v>
      </c>
      <c r="M160" s="4">
        <v>9.1831274325112102E-10</v>
      </c>
      <c r="N160" s="4">
        <v>6.4909124807311803E-9</v>
      </c>
      <c r="O160" s="4">
        <v>7.4092252239823104E-9</v>
      </c>
      <c r="P160">
        <v>9.3300328075796295E-4</v>
      </c>
      <c r="Q160" s="4">
        <v>1.39294657233516E-7</v>
      </c>
      <c r="R160">
        <v>2.3545485063764499E-2</v>
      </c>
    </row>
    <row r="161" spans="1:18" x14ac:dyDescent="0.25">
      <c r="A161" t="s">
        <v>126</v>
      </c>
      <c r="B161" t="s">
        <v>27</v>
      </c>
      <c r="C161" t="s">
        <v>954</v>
      </c>
      <c r="D161" t="s">
        <v>448</v>
      </c>
      <c r="E161">
        <v>1.235969388</v>
      </c>
      <c r="F161" t="s">
        <v>1806</v>
      </c>
      <c r="G161" t="s">
        <v>1849</v>
      </c>
      <c r="H161">
        <v>0.94774307599232999</v>
      </c>
      <c r="I161">
        <v>0.94774307599232999</v>
      </c>
      <c r="J161">
        <v>2.3516417491709399E-3</v>
      </c>
      <c r="K161">
        <v>4.9851082771074496E-4</v>
      </c>
      <c r="L161">
        <v>0.12397093293796101</v>
      </c>
      <c r="M161" s="4">
        <v>9.8761936547374196E-10</v>
      </c>
      <c r="N161" s="4">
        <v>6.98079266859558E-9</v>
      </c>
      <c r="O161" s="4">
        <v>7.9684120340693207E-9</v>
      </c>
      <c r="P161">
        <v>1.0034186227938699E-3</v>
      </c>
      <c r="Q161" s="4">
        <v>1.4980746156674799E-7</v>
      </c>
      <c r="R161">
        <v>2.53225028067454E-2</v>
      </c>
    </row>
    <row r="162" spans="1:18" x14ac:dyDescent="0.25">
      <c r="A162" t="s">
        <v>126</v>
      </c>
      <c r="B162" t="s">
        <v>27</v>
      </c>
      <c r="C162" t="s">
        <v>956</v>
      </c>
      <c r="D162" t="s">
        <v>448</v>
      </c>
      <c r="E162">
        <v>0.57999999999999996</v>
      </c>
      <c r="F162" t="s">
        <v>1806</v>
      </c>
      <c r="G162" t="s">
        <v>1849</v>
      </c>
      <c r="H162">
        <v>0.44474482087702899</v>
      </c>
      <c r="I162">
        <v>0.44474482087702899</v>
      </c>
      <c r="J162">
        <v>1.10354854073388E-3</v>
      </c>
      <c r="K162">
        <v>2.33934823046145E-4</v>
      </c>
      <c r="L162">
        <v>5.8175503214014199E-2</v>
      </c>
      <c r="M162" s="4">
        <v>4.63457459008499E-10</v>
      </c>
      <c r="N162" s="4">
        <v>3.2758576281061099E-9</v>
      </c>
      <c r="O162" s="4">
        <v>3.7393150871146097E-9</v>
      </c>
      <c r="P162">
        <v>4.7087153360827702E-4</v>
      </c>
      <c r="Q162" s="4">
        <v>7.0299740877331498E-8</v>
      </c>
      <c r="R162">
        <v>1.1883022160992501E-2</v>
      </c>
    </row>
    <row r="163" spans="1:18" x14ac:dyDescent="0.25">
      <c r="A163" t="s">
        <v>126</v>
      </c>
      <c r="B163" t="s">
        <v>27</v>
      </c>
      <c r="C163" t="s">
        <v>958</v>
      </c>
      <c r="D163" t="s">
        <v>448</v>
      </c>
      <c r="E163">
        <v>0.85</v>
      </c>
      <c r="F163" t="s">
        <v>1806</v>
      </c>
      <c r="G163" t="s">
        <v>1849</v>
      </c>
      <c r="H163">
        <v>0.65178120300943998</v>
      </c>
      <c r="I163">
        <v>0.65178120300943898</v>
      </c>
      <c r="J163">
        <v>1.61726941314448E-3</v>
      </c>
      <c r="K163">
        <v>3.42835516533144E-4</v>
      </c>
      <c r="L163">
        <v>8.5257202986055394E-2</v>
      </c>
      <c r="M163" s="4">
        <v>6.7920489682280103E-10</v>
      </c>
      <c r="N163" s="4">
        <v>4.8008258342934302E-9</v>
      </c>
      <c r="O163" s="4">
        <v>5.4800307311162301E-9</v>
      </c>
      <c r="P163">
        <v>6.90070350977647E-4</v>
      </c>
      <c r="Q163" s="4">
        <v>1.03025482320227E-7</v>
      </c>
      <c r="R163">
        <v>1.7414773856626899E-2</v>
      </c>
    </row>
    <row r="164" spans="1:18" x14ac:dyDescent="0.25">
      <c r="A164" t="s">
        <v>130</v>
      </c>
      <c r="B164" t="s">
        <v>27</v>
      </c>
      <c r="C164" t="s">
        <v>1485</v>
      </c>
      <c r="D164" t="s">
        <v>449</v>
      </c>
      <c r="E164">
        <v>2.4224999999999999</v>
      </c>
      <c r="F164" t="s">
        <v>1812</v>
      </c>
      <c r="G164" t="s">
        <v>1856</v>
      </c>
      <c r="H164">
        <v>1.4832351890684801</v>
      </c>
      <c r="I164">
        <v>1.4832351890684801</v>
      </c>
      <c r="J164">
        <v>3.7058823640329398E-3</v>
      </c>
      <c r="K164">
        <v>9.3069429989814097E-4</v>
      </c>
      <c r="L164">
        <v>0.55895091499819705</v>
      </c>
      <c r="M164" s="4">
        <v>2.0364395893801399E-9</v>
      </c>
      <c r="N164" s="4">
        <v>2.70794585125115E-8</v>
      </c>
      <c r="O164" s="4">
        <v>2.91158981018916E-8</v>
      </c>
      <c r="P164">
        <v>1.8858681806997099E-3</v>
      </c>
      <c r="Q164" s="4">
        <v>6.1431354675003899E-7</v>
      </c>
      <c r="R164">
        <v>7.1475447511330295E-2</v>
      </c>
    </row>
    <row r="165" spans="1:18" x14ac:dyDescent="0.25">
      <c r="A165" t="s">
        <v>130</v>
      </c>
      <c r="B165" t="s">
        <v>27</v>
      </c>
      <c r="C165" t="s">
        <v>1489</v>
      </c>
      <c r="D165" t="s">
        <v>449</v>
      </c>
      <c r="E165">
        <v>2.84</v>
      </c>
      <c r="F165" t="s">
        <v>1812</v>
      </c>
      <c r="G165" t="s">
        <v>1856</v>
      </c>
      <c r="H165">
        <v>1.7388598294961799</v>
      </c>
      <c r="I165">
        <v>1.7388598294961799</v>
      </c>
      <c r="J165">
        <v>4.3445638447279803E-3</v>
      </c>
      <c r="K165">
        <v>1.0910925951334201E-3</v>
      </c>
      <c r="L165">
        <v>0.65528198084412004</v>
      </c>
      <c r="M165" s="4">
        <v>2.3874049262495698E-9</v>
      </c>
      <c r="N165" s="4">
        <v>3.1746403374832902E-8</v>
      </c>
      <c r="O165" s="4">
        <v>3.4133808301082498E-8</v>
      </c>
      <c r="P165">
        <v>2.2108836463104898E-3</v>
      </c>
      <c r="Q165" s="4">
        <v>7.2018595367187297E-7</v>
      </c>
      <c r="R165">
        <v>8.3793713491095101E-2</v>
      </c>
    </row>
    <row r="166" spans="1:18" x14ac:dyDescent="0.25">
      <c r="A166" t="s">
        <v>130</v>
      </c>
      <c r="B166" t="s">
        <v>27</v>
      </c>
      <c r="C166" t="s">
        <v>1493</v>
      </c>
      <c r="D166" t="s">
        <v>449</v>
      </c>
      <c r="E166">
        <v>1.9283333330000001</v>
      </c>
      <c r="F166" t="s">
        <v>1812</v>
      </c>
      <c r="G166" t="s">
        <v>1856</v>
      </c>
      <c r="H166">
        <v>1.1806694967014699</v>
      </c>
      <c r="I166">
        <v>1.1806694967014699</v>
      </c>
      <c r="J166">
        <v>2.9499180560336601E-3</v>
      </c>
      <c r="K166">
        <v>7.4084162696663996E-4</v>
      </c>
      <c r="L166">
        <v>0.44493031203379702</v>
      </c>
      <c r="M166" s="4">
        <v>1.6210255276955799E-9</v>
      </c>
      <c r="N166" s="4">
        <v>2.1555509799490801E-8</v>
      </c>
      <c r="O166" s="4">
        <v>2.3176535327186401E-8</v>
      </c>
      <c r="P166">
        <v>1.5011692361144701E-3</v>
      </c>
      <c r="Q166" s="4">
        <v>4.8899950014924899E-7</v>
      </c>
      <c r="R166">
        <v>5.6895144655186802E-2</v>
      </c>
    </row>
    <row r="167" spans="1:18" x14ac:dyDescent="0.25">
      <c r="A167" t="s">
        <v>134</v>
      </c>
      <c r="B167" t="s">
        <v>27</v>
      </c>
      <c r="C167" t="s">
        <v>1497</v>
      </c>
      <c r="D167" t="s">
        <v>450</v>
      </c>
      <c r="E167">
        <v>379</v>
      </c>
      <c r="F167" t="s">
        <v>1823</v>
      </c>
      <c r="G167" t="s">
        <v>1871</v>
      </c>
      <c r="H167">
        <v>164.542610128668</v>
      </c>
      <c r="I167">
        <v>164.542610128668</v>
      </c>
      <c r="J167">
        <v>0.18224626805723301</v>
      </c>
      <c r="K167">
        <v>6.33325362398863E-2</v>
      </c>
      <c r="L167">
        <v>28.950680123851299</v>
      </c>
      <c r="M167" s="4">
        <v>4.3406435879723702E-8</v>
      </c>
      <c r="N167" s="4">
        <v>1.8541431196299299E-6</v>
      </c>
      <c r="O167" s="4">
        <v>1.8975495555096499E-6</v>
      </c>
      <c r="P167">
        <v>4.7426500740513002E-2</v>
      </c>
      <c r="Q167" s="4">
        <v>3.4420729549814798E-5</v>
      </c>
      <c r="R167">
        <v>2.85056953790891</v>
      </c>
    </row>
    <row r="168" spans="1:18" x14ac:dyDescent="0.25">
      <c r="A168" t="s">
        <v>134</v>
      </c>
      <c r="B168" t="s">
        <v>27</v>
      </c>
      <c r="C168" t="s">
        <v>1500</v>
      </c>
      <c r="D168" t="s">
        <v>450</v>
      </c>
      <c r="E168">
        <v>799</v>
      </c>
      <c r="F168" t="s">
        <v>1823</v>
      </c>
      <c r="G168" t="s">
        <v>1871</v>
      </c>
      <c r="H168">
        <v>346.88534430819499</v>
      </c>
      <c r="I168">
        <v>346.88534430819402</v>
      </c>
      <c r="J168">
        <v>0.38420783160350702</v>
      </c>
      <c r="K168">
        <v>0.13351634948725399</v>
      </c>
      <c r="L168">
        <v>61.033228018356603</v>
      </c>
      <c r="M168" s="4">
        <v>9.1508554796567901E-8</v>
      </c>
      <c r="N168" s="4">
        <v>3.90886636565782E-6</v>
      </c>
      <c r="O168" s="4">
        <v>4.0003749204543903E-6</v>
      </c>
      <c r="P168">
        <v>9.9983572801239901E-2</v>
      </c>
      <c r="Q168" s="4">
        <v>7.2565073641957706E-5</v>
      </c>
      <c r="R168">
        <v>6.0095120337446399</v>
      </c>
    </row>
    <row r="169" spans="1:18" x14ac:dyDescent="0.25">
      <c r="A169" t="s">
        <v>134</v>
      </c>
      <c r="B169" t="s">
        <v>27</v>
      </c>
      <c r="C169" t="s">
        <v>1503</v>
      </c>
      <c r="D169" t="s">
        <v>450</v>
      </c>
      <c r="E169">
        <v>1198</v>
      </c>
      <c r="F169" t="s">
        <v>1823</v>
      </c>
      <c r="G169" t="s">
        <v>1871</v>
      </c>
      <c r="H169">
        <v>520.11094177874497</v>
      </c>
      <c r="I169">
        <v>520.11094177874497</v>
      </c>
      <c r="J169">
        <v>0.57607131697246705</v>
      </c>
      <c r="K169">
        <v>0.200190972072253</v>
      </c>
      <c r="L169">
        <v>91.511648518136695</v>
      </c>
      <c r="M169" s="4">
        <v>1.3720556776756999E-7</v>
      </c>
      <c r="N169" s="4">
        <v>5.86085344938431E-6</v>
      </c>
      <c r="O169" s="4">
        <v>5.9980590171518799E-6</v>
      </c>
      <c r="P169">
        <v>0.14991279125893001</v>
      </c>
      <c r="Q169">
        <v>1.08802200529494E-4</v>
      </c>
      <c r="R169">
        <v>9.0105074047885907</v>
      </c>
    </row>
    <row r="170" spans="1:18" x14ac:dyDescent="0.25">
      <c r="A170" t="s">
        <v>137</v>
      </c>
      <c r="B170" t="s">
        <v>27</v>
      </c>
      <c r="C170" t="s">
        <v>1506</v>
      </c>
      <c r="D170" t="s">
        <v>450</v>
      </c>
      <c r="E170">
        <v>348</v>
      </c>
      <c r="F170" t="s">
        <v>1826</v>
      </c>
      <c r="G170" t="s">
        <v>1872</v>
      </c>
      <c r="H170">
        <v>114.88849523765499</v>
      </c>
      <c r="I170">
        <v>114.88849523765499</v>
      </c>
      <c r="J170">
        <v>0.16429772432696499</v>
      </c>
      <c r="K170">
        <v>4.9982736428393598E-2</v>
      </c>
      <c r="L170">
        <v>21.099659902553501</v>
      </c>
      <c r="M170" s="4">
        <v>3.9095352550897298E-8</v>
      </c>
      <c r="N170" s="4">
        <v>1.6299303737349099E-6</v>
      </c>
      <c r="O170" s="4">
        <v>1.6690257262858001E-6</v>
      </c>
      <c r="P170">
        <v>3.9491707273591602E-2</v>
      </c>
      <c r="Q170" s="4">
        <v>2.5071308211849601E-5</v>
      </c>
      <c r="R170">
        <v>2.5494713750781401</v>
      </c>
    </row>
    <row r="171" spans="1:18" x14ac:dyDescent="0.25">
      <c r="A171" t="s">
        <v>137</v>
      </c>
      <c r="B171" t="s">
        <v>27</v>
      </c>
      <c r="C171" t="s">
        <v>1506</v>
      </c>
      <c r="D171" t="s">
        <v>450</v>
      </c>
      <c r="E171">
        <v>548</v>
      </c>
      <c r="F171" t="s">
        <v>1826</v>
      </c>
      <c r="G171" t="s">
        <v>1872</v>
      </c>
      <c r="H171">
        <v>180.91636606389301</v>
      </c>
      <c r="I171">
        <v>180.91636606389301</v>
      </c>
      <c r="J171">
        <v>0.25872170382522103</v>
      </c>
      <c r="K171">
        <v>7.8708447019424296E-2</v>
      </c>
      <c r="L171">
        <v>33.225901225860099</v>
      </c>
      <c r="M171" s="4">
        <v>6.1563945970953093E-8</v>
      </c>
      <c r="N171" s="4">
        <v>2.5666719678354298E-6</v>
      </c>
      <c r="O171" s="4">
        <v>2.6282359138063798E-6</v>
      </c>
      <c r="P171">
        <v>6.2188090764161402E-2</v>
      </c>
      <c r="Q171" s="4">
        <v>3.94801060347517E-5</v>
      </c>
      <c r="R171">
        <v>4.01468480903109</v>
      </c>
    </row>
    <row r="172" spans="1:18" x14ac:dyDescent="0.25">
      <c r="A172" t="s">
        <v>137</v>
      </c>
      <c r="B172" t="s">
        <v>27</v>
      </c>
      <c r="C172" t="s">
        <v>1506</v>
      </c>
      <c r="D172" t="s">
        <v>450</v>
      </c>
      <c r="E172">
        <v>898</v>
      </c>
      <c r="F172" t="s">
        <v>1826</v>
      </c>
      <c r="G172" t="s">
        <v>1872</v>
      </c>
      <c r="H172">
        <v>296.46514000981</v>
      </c>
      <c r="I172">
        <v>296.46514000981</v>
      </c>
      <c r="J172">
        <v>0.423963667947169</v>
      </c>
      <c r="K172">
        <v>0.12897844055372801</v>
      </c>
      <c r="L172">
        <v>54.446823541646701</v>
      </c>
      <c r="M172" s="4">
        <v>1.00883984456051E-7</v>
      </c>
      <c r="N172" s="4">
        <v>4.2059697575113397E-6</v>
      </c>
      <c r="O172" s="4">
        <v>4.3068537419673904E-6</v>
      </c>
      <c r="P172">
        <v>0.101906761872659</v>
      </c>
      <c r="Q172" s="4">
        <v>6.4695502224830398E-5</v>
      </c>
      <c r="R172">
        <v>6.5788083184487602</v>
      </c>
    </row>
    <row r="173" spans="1:18" x14ac:dyDescent="0.25">
      <c r="A173" t="s">
        <v>139</v>
      </c>
      <c r="B173" t="s">
        <v>27</v>
      </c>
      <c r="C173" t="s">
        <v>1512</v>
      </c>
      <c r="D173" t="s">
        <v>450</v>
      </c>
      <c r="E173">
        <v>65</v>
      </c>
      <c r="F173" t="s">
        <v>1825</v>
      </c>
      <c r="G173" t="s">
        <v>1873</v>
      </c>
      <c r="H173">
        <v>23.194181362838599</v>
      </c>
      <c r="I173">
        <v>23.194181362838599</v>
      </c>
      <c r="J173">
        <v>3.2354853254014701E-2</v>
      </c>
      <c r="K173">
        <v>9.4774353902290602E-3</v>
      </c>
      <c r="L173">
        <v>3.7537814129976002</v>
      </c>
      <c r="M173" s="4">
        <v>7.9657414957548697E-9</v>
      </c>
      <c r="N173" s="4">
        <v>3.4300983017988599E-7</v>
      </c>
      <c r="O173" s="4">
        <v>3.5097557167564098E-7</v>
      </c>
      <c r="P173">
        <v>7.8570265296555395E-3</v>
      </c>
      <c r="Q173" s="4">
        <v>3.7458935744072299E-6</v>
      </c>
      <c r="R173">
        <v>0.51547741147665405</v>
      </c>
    </row>
    <row r="174" spans="1:18" x14ac:dyDescent="0.25">
      <c r="A174" t="s">
        <v>139</v>
      </c>
      <c r="B174" t="s">
        <v>27</v>
      </c>
      <c r="C174" t="s">
        <v>1514</v>
      </c>
      <c r="D174" t="s">
        <v>450</v>
      </c>
      <c r="E174">
        <v>198</v>
      </c>
      <c r="F174" t="s">
        <v>1825</v>
      </c>
      <c r="G174" t="s">
        <v>1873</v>
      </c>
      <c r="H174">
        <v>70.653044766800605</v>
      </c>
      <c r="I174">
        <v>70.653044766800505</v>
      </c>
      <c r="J174">
        <v>9.8557860681459997E-2</v>
      </c>
      <c r="K174">
        <v>2.8869726265620801E-2</v>
      </c>
      <c r="L174">
        <v>11.434595688823499</v>
      </c>
      <c r="M174" s="4">
        <v>2.4264874094760999E-8</v>
      </c>
      <c r="N174" s="4">
        <v>1.0448607134710399E-6</v>
      </c>
      <c r="O174" s="4">
        <v>1.0691255875658E-6</v>
      </c>
      <c r="P174">
        <v>2.3933711582643E-2</v>
      </c>
      <c r="Q174" s="4">
        <v>1.14105681189635E-5</v>
      </c>
      <c r="R174">
        <v>1.5702234995750399</v>
      </c>
    </row>
    <row r="175" spans="1:18" x14ac:dyDescent="0.25">
      <c r="A175" t="s">
        <v>139</v>
      </c>
      <c r="B175" t="s">
        <v>27</v>
      </c>
      <c r="C175" t="s">
        <v>1517</v>
      </c>
      <c r="D175" t="s">
        <v>450</v>
      </c>
      <c r="E175">
        <v>449</v>
      </c>
      <c r="F175" t="s">
        <v>1825</v>
      </c>
      <c r="G175" t="s">
        <v>1873</v>
      </c>
      <c r="H175">
        <v>160.21826818330001</v>
      </c>
      <c r="I175">
        <v>160.21826818330001</v>
      </c>
      <c r="J175">
        <v>0.22349737093927</v>
      </c>
      <c r="K175">
        <v>6.54672075417361E-2</v>
      </c>
      <c r="L175">
        <v>25.929966991321901</v>
      </c>
      <c r="M175" s="4">
        <v>5.5024891255291402E-8</v>
      </c>
      <c r="N175" s="4">
        <v>2.36940636539644E-6</v>
      </c>
      <c r="O175" s="4">
        <v>2.4244312566517401E-6</v>
      </c>
      <c r="P175">
        <v>5.4273921720235999E-2</v>
      </c>
      <c r="Q175" s="4">
        <v>2.58754802293668E-5</v>
      </c>
      <c r="R175">
        <v>3.5607593500464301</v>
      </c>
    </row>
    <row r="176" spans="1:18" x14ac:dyDescent="0.25">
      <c r="A176" t="s">
        <v>143</v>
      </c>
      <c r="B176" t="s">
        <v>27</v>
      </c>
      <c r="C176" t="s">
        <v>1520</v>
      </c>
      <c r="D176" t="s">
        <v>450</v>
      </c>
      <c r="E176">
        <v>478</v>
      </c>
      <c r="F176" t="s">
        <v>1824</v>
      </c>
      <c r="G176" t="s">
        <v>1874</v>
      </c>
      <c r="H176">
        <v>188.81644484786801</v>
      </c>
      <c r="I176">
        <v>188.81644484786801</v>
      </c>
      <c r="J176">
        <v>0.26032344939872498</v>
      </c>
      <c r="K176">
        <v>9.7712056844683107E-2</v>
      </c>
      <c r="L176">
        <v>38.5331983810918</v>
      </c>
      <c r="M176" s="4">
        <v>5.9938913625210404E-8</v>
      </c>
      <c r="N176" s="4">
        <v>2.5872104763761202E-6</v>
      </c>
      <c r="O176" s="4">
        <v>2.6471493900013301E-6</v>
      </c>
      <c r="P176">
        <v>6.2180934805822097E-2</v>
      </c>
      <c r="Q176" s="4">
        <v>4.6249434238075501E-5</v>
      </c>
      <c r="R176">
        <v>4.0885540809377998</v>
      </c>
    </row>
    <row r="177" spans="1:18" x14ac:dyDescent="0.25">
      <c r="A177" t="s">
        <v>143</v>
      </c>
      <c r="B177" t="s">
        <v>27</v>
      </c>
      <c r="C177" t="s">
        <v>1520</v>
      </c>
      <c r="D177" t="s">
        <v>450</v>
      </c>
      <c r="E177">
        <v>578</v>
      </c>
      <c r="F177" t="s">
        <v>1824</v>
      </c>
      <c r="G177" t="s">
        <v>1874</v>
      </c>
      <c r="H177">
        <v>228.317793142401</v>
      </c>
      <c r="I177">
        <v>228.317793142401</v>
      </c>
      <c r="J177">
        <v>0.31478442207628199</v>
      </c>
      <c r="K177">
        <v>0.11815390974106001</v>
      </c>
      <c r="L177">
        <v>46.594536954541901</v>
      </c>
      <c r="M177" s="4">
        <v>7.2478435304124796E-8</v>
      </c>
      <c r="N177" s="4">
        <v>3.1284678982121199E-6</v>
      </c>
      <c r="O177" s="4">
        <v>3.20094633351625E-6</v>
      </c>
      <c r="P177">
        <v>7.5189498572730398E-2</v>
      </c>
      <c r="Q177" s="4">
        <v>5.59250480954135E-5</v>
      </c>
      <c r="R177">
        <v>4.9439001229749904</v>
      </c>
    </row>
    <row r="178" spans="1:18" x14ac:dyDescent="0.25">
      <c r="A178" t="s">
        <v>143</v>
      </c>
      <c r="B178" t="s">
        <v>27</v>
      </c>
      <c r="C178" t="s">
        <v>1525</v>
      </c>
      <c r="D178" t="s">
        <v>450</v>
      </c>
      <c r="E178">
        <v>748</v>
      </c>
      <c r="F178" t="s">
        <v>1824</v>
      </c>
      <c r="G178" t="s">
        <v>1874</v>
      </c>
      <c r="H178">
        <v>295.47008524310701</v>
      </c>
      <c r="I178">
        <v>295.47008524310701</v>
      </c>
      <c r="J178">
        <v>0.40736807562812999</v>
      </c>
      <c r="K178">
        <v>0.152905059664902</v>
      </c>
      <c r="L178">
        <v>60.298812529407201</v>
      </c>
      <c r="M178" s="4">
        <v>9.3795622158279098E-8</v>
      </c>
      <c r="N178" s="4">
        <v>4.0486055153333298E-6</v>
      </c>
      <c r="O178" s="4">
        <v>4.14240113749161E-6</v>
      </c>
      <c r="P178">
        <v>9.7304056976474707E-2</v>
      </c>
      <c r="Q178" s="4">
        <v>7.2373591652887998E-5</v>
      </c>
      <c r="R178">
        <v>6.3979883944382303</v>
      </c>
    </row>
    <row r="179" spans="1:18" x14ac:dyDescent="0.25">
      <c r="A179" t="s">
        <v>143</v>
      </c>
      <c r="B179" t="s">
        <v>27</v>
      </c>
      <c r="C179" t="s">
        <v>1525</v>
      </c>
      <c r="D179" t="s">
        <v>450</v>
      </c>
      <c r="E179">
        <v>628</v>
      </c>
      <c r="F179" t="s">
        <v>1824</v>
      </c>
      <c r="G179" t="s">
        <v>1874</v>
      </c>
      <c r="H179">
        <v>248.06846728966701</v>
      </c>
      <c r="I179">
        <v>248.06846728966701</v>
      </c>
      <c r="J179">
        <v>0.34201490841506099</v>
      </c>
      <c r="K179">
        <v>0.128374836189249</v>
      </c>
      <c r="L179">
        <v>50.625206241267001</v>
      </c>
      <c r="M179" s="4">
        <v>7.8748196143581899E-8</v>
      </c>
      <c r="N179" s="4">
        <v>3.3990966091301302E-6</v>
      </c>
      <c r="O179" s="4">
        <v>3.47784480527371E-6</v>
      </c>
      <c r="P179">
        <v>8.1693780456184598E-2</v>
      </c>
      <c r="Q179" s="4">
        <v>6.0762855024082499E-5</v>
      </c>
      <c r="R179">
        <v>5.3715731439935901</v>
      </c>
    </row>
    <row r="180" spans="1:18" x14ac:dyDescent="0.25">
      <c r="A180" t="s">
        <v>145</v>
      </c>
      <c r="B180" t="s">
        <v>27</v>
      </c>
      <c r="C180" t="s">
        <v>1530</v>
      </c>
      <c r="D180" t="s">
        <v>450</v>
      </c>
      <c r="E180">
        <v>598</v>
      </c>
      <c r="F180" t="s">
        <v>1824</v>
      </c>
      <c r="G180" t="s">
        <v>1874</v>
      </c>
      <c r="H180">
        <v>236.21806280130701</v>
      </c>
      <c r="I180">
        <v>236.21806280130701</v>
      </c>
      <c r="J180">
        <v>0.32567661661179398</v>
      </c>
      <c r="K180">
        <v>0.122242280320336</v>
      </c>
      <c r="L180">
        <v>48.206804669232</v>
      </c>
      <c r="M180" s="4">
        <v>7.4986339639907603E-8</v>
      </c>
      <c r="N180" s="4">
        <v>3.2367193825793198E-6</v>
      </c>
      <c r="O180" s="4">
        <v>3.3117057222192301E-6</v>
      </c>
      <c r="P180">
        <v>7.7791211326112095E-2</v>
      </c>
      <c r="Q180" s="4">
        <v>5.7860170866881101E-5</v>
      </c>
      <c r="R180">
        <v>5.1149693313824303</v>
      </c>
    </row>
    <row r="181" spans="1:18" x14ac:dyDescent="0.25">
      <c r="A181" t="s">
        <v>145</v>
      </c>
      <c r="B181" t="s">
        <v>27</v>
      </c>
      <c r="C181" t="s">
        <v>1530</v>
      </c>
      <c r="D181" t="s">
        <v>450</v>
      </c>
      <c r="E181">
        <v>628</v>
      </c>
      <c r="F181" t="s">
        <v>1824</v>
      </c>
      <c r="G181" t="s">
        <v>1874</v>
      </c>
      <c r="H181">
        <v>248.06846728966701</v>
      </c>
      <c r="I181">
        <v>248.06846728966701</v>
      </c>
      <c r="J181">
        <v>0.34201490841506099</v>
      </c>
      <c r="K181">
        <v>0.128374836189249</v>
      </c>
      <c r="L181">
        <v>50.625206241267001</v>
      </c>
      <c r="M181" s="4">
        <v>7.8748196143581899E-8</v>
      </c>
      <c r="N181" s="4">
        <v>3.3990966091301302E-6</v>
      </c>
      <c r="O181" s="4">
        <v>3.47784480527371E-6</v>
      </c>
      <c r="P181">
        <v>8.1693780456184598E-2</v>
      </c>
      <c r="Q181" s="4">
        <v>6.0762855024082499E-5</v>
      </c>
      <c r="R181">
        <v>5.3715731439935901</v>
      </c>
    </row>
    <row r="182" spans="1:18" x14ac:dyDescent="0.25">
      <c r="A182" t="s">
        <v>145</v>
      </c>
      <c r="B182" t="s">
        <v>27</v>
      </c>
      <c r="C182" t="s">
        <v>1534</v>
      </c>
      <c r="D182" t="s">
        <v>450</v>
      </c>
      <c r="E182">
        <v>798</v>
      </c>
      <c r="F182" t="s">
        <v>1824</v>
      </c>
      <c r="G182" t="s">
        <v>1874</v>
      </c>
      <c r="H182">
        <v>315.22075939037302</v>
      </c>
      <c r="I182">
        <v>315.22075939037302</v>
      </c>
      <c r="J182">
        <v>0.43459856196690899</v>
      </c>
      <c r="K182">
        <v>0.16312598611309001</v>
      </c>
      <c r="L182">
        <v>64.329481816132301</v>
      </c>
      <c r="M182" s="4">
        <v>1.00065382997736E-7</v>
      </c>
      <c r="N182" s="4">
        <v>4.3192342262513396E-6</v>
      </c>
      <c r="O182" s="4">
        <v>4.4192996092490801E-6</v>
      </c>
      <c r="P182">
        <v>0.103808338859929</v>
      </c>
      <c r="Q182" s="4">
        <v>7.7211398581557004E-5</v>
      </c>
      <c r="R182">
        <v>6.82566141545683</v>
      </c>
    </row>
    <row r="183" spans="1:18" x14ac:dyDescent="0.25">
      <c r="A183" t="s">
        <v>145</v>
      </c>
      <c r="B183" t="s">
        <v>27</v>
      </c>
      <c r="C183" t="s">
        <v>1534</v>
      </c>
      <c r="D183" t="s">
        <v>450</v>
      </c>
      <c r="E183">
        <v>578</v>
      </c>
      <c r="F183" t="s">
        <v>1824</v>
      </c>
      <c r="G183" t="s">
        <v>1874</v>
      </c>
      <c r="H183">
        <v>228.317793142401</v>
      </c>
      <c r="I183">
        <v>228.317793142401</v>
      </c>
      <c r="J183">
        <v>0.31478442207628199</v>
      </c>
      <c r="K183">
        <v>0.11815390974106001</v>
      </c>
      <c r="L183">
        <v>46.594536954541901</v>
      </c>
      <c r="M183" s="4">
        <v>7.2478435304124796E-8</v>
      </c>
      <c r="N183" s="4">
        <v>3.1284678982121199E-6</v>
      </c>
      <c r="O183" s="4">
        <v>3.20094633351625E-6</v>
      </c>
      <c r="P183">
        <v>7.5189498572730398E-2</v>
      </c>
      <c r="Q183" s="4">
        <v>5.59250480954135E-5</v>
      </c>
      <c r="R183">
        <v>4.9439001229749904</v>
      </c>
    </row>
    <row r="184" spans="1:18" x14ac:dyDescent="0.25">
      <c r="A184" t="s">
        <v>147</v>
      </c>
      <c r="B184" t="s">
        <v>27</v>
      </c>
      <c r="C184" t="s">
        <v>1538</v>
      </c>
      <c r="D184" t="s">
        <v>450</v>
      </c>
      <c r="E184">
        <v>648</v>
      </c>
      <c r="F184" t="s">
        <v>1825</v>
      </c>
      <c r="G184" t="s">
        <v>1873</v>
      </c>
      <c r="H184">
        <v>231.22814650952901</v>
      </c>
      <c r="I184">
        <v>231.22814650952901</v>
      </c>
      <c r="J184">
        <v>0.32255299859386899</v>
      </c>
      <c r="K184">
        <v>9.4482740505668197E-2</v>
      </c>
      <c r="L184">
        <v>37.422313163422203</v>
      </c>
      <c r="M184" s="4">
        <v>7.9412315219217806E-8</v>
      </c>
      <c r="N184" s="4">
        <v>3.41954415317794E-6</v>
      </c>
      <c r="O184" s="4">
        <v>3.4989564683971601E-6</v>
      </c>
      <c r="P184">
        <v>7.8328510634104398E-2</v>
      </c>
      <c r="Q184" s="4">
        <v>3.73436774802443E-5</v>
      </c>
      <c r="R184">
        <v>5.1389132713364898</v>
      </c>
    </row>
    <row r="185" spans="1:18" x14ac:dyDescent="0.25">
      <c r="A185" t="s">
        <v>147</v>
      </c>
      <c r="B185" t="s">
        <v>27</v>
      </c>
      <c r="C185" t="s">
        <v>1538</v>
      </c>
      <c r="D185" t="s">
        <v>450</v>
      </c>
      <c r="E185">
        <v>798</v>
      </c>
      <c r="F185" t="s">
        <v>1825</v>
      </c>
      <c r="G185" t="s">
        <v>1873</v>
      </c>
      <c r="H185">
        <v>284.75318042377199</v>
      </c>
      <c r="I185">
        <v>284.75318042377199</v>
      </c>
      <c r="J185">
        <v>0.39721804456467202</v>
      </c>
      <c r="K185">
        <v>0.116353745252351</v>
      </c>
      <c r="L185">
        <v>46.084885654955201</v>
      </c>
      <c r="M185" s="4">
        <v>9.77947955940368E-8</v>
      </c>
      <c r="N185" s="4">
        <v>4.2111052997469103E-6</v>
      </c>
      <c r="O185" s="4">
        <v>4.3089000953409498E-6</v>
      </c>
      <c r="P185">
        <v>9.6460110317924896E-2</v>
      </c>
      <c r="Q185" s="4">
        <v>4.5988047267337899E-5</v>
      </c>
      <c r="R185">
        <v>6.3284765285903104</v>
      </c>
    </row>
    <row r="186" spans="1:18" x14ac:dyDescent="0.25">
      <c r="A186" t="s">
        <v>147</v>
      </c>
      <c r="B186" t="s">
        <v>27</v>
      </c>
      <c r="C186" t="s">
        <v>1538</v>
      </c>
      <c r="D186" t="s">
        <v>450</v>
      </c>
      <c r="E186">
        <v>1198</v>
      </c>
      <c r="F186" t="s">
        <v>1825</v>
      </c>
      <c r="G186" t="s">
        <v>1873</v>
      </c>
      <c r="H186">
        <v>427.48660419508701</v>
      </c>
      <c r="I186">
        <v>427.48660419508599</v>
      </c>
      <c r="J186">
        <v>0.596324833820147</v>
      </c>
      <c r="K186">
        <v>0.17467642457683699</v>
      </c>
      <c r="L186">
        <v>69.185078965709593</v>
      </c>
      <c r="M186" s="4">
        <v>1.4681474326022099E-7</v>
      </c>
      <c r="N186" s="4">
        <v>6.3219350239308198E-6</v>
      </c>
      <c r="O186" s="4">
        <v>6.4687497671910502E-6</v>
      </c>
      <c r="P186">
        <v>0.14481104280811299</v>
      </c>
      <c r="Q186" s="4">
        <v>6.90397000329209E-5</v>
      </c>
      <c r="R186">
        <v>9.5006452146004907</v>
      </c>
    </row>
    <row r="187" spans="1:18" x14ac:dyDescent="0.25">
      <c r="A187" t="s">
        <v>147</v>
      </c>
      <c r="B187" t="s">
        <v>27</v>
      </c>
      <c r="C187" t="s">
        <v>1543</v>
      </c>
      <c r="D187" t="s">
        <v>450</v>
      </c>
      <c r="E187">
        <v>648</v>
      </c>
      <c r="F187" t="s">
        <v>1825</v>
      </c>
      <c r="G187" t="s">
        <v>1873</v>
      </c>
      <c r="H187">
        <v>231.22814650952901</v>
      </c>
      <c r="I187">
        <v>231.22814650952901</v>
      </c>
      <c r="J187">
        <v>0.32255299859386899</v>
      </c>
      <c r="K187">
        <v>9.4482740505668197E-2</v>
      </c>
      <c r="L187">
        <v>37.422313163422203</v>
      </c>
      <c r="M187" s="4">
        <v>7.9412315219217806E-8</v>
      </c>
      <c r="N187" s="4">
        <v>3.41954415317794E-6</v>
      </c>
      <c r="O187" s="4">
        <v>3.4989564683971601E-6</v>
      </c>
      <c r="P187">
        <v>7.8328510634104398E-2</v>
      </c>
      <c r="Q187" s="4">
        <v>3.73436774802443E-5</v>
      </c>
      <c r="R187">
        <v>5.1389132713364898</v>
      </c>
    </row>
    <row r="188" spans="1:18" x14ac:dyDescent="0.25">
      <c r="A188" t="s">
        <v>147</v>
      </c>
      <c r="B188" t="s">
        <v>27</v>
      </c>
      <c r="C188" t="s">
        <v>1543</v>
      </c>
      <c r="D188" t="s">
        <v>450</v>
      </c>
      <c r="E188">
        <v>1198</v>
      </c>
      <c r="F188" t="s">
        <v>1825</v>
      </c>
      <c r="G188" t="s">
        <v>1873</v>
      </c>
      <c r="H188">
        <v>427.48660419508701</v>
      </c>
      <c r="I188">
        <v>427.48660419508599</v>
      </c>
      <c r="J188">
        <v>0.596324833820147</v>
      </c>
      <c r="K188">
        <v>0.17467642457683699</v>
      </c>
      <c r="L188">
        <v>69.185078965709593</v>
      </c>
      <c r="M188" s="4">
        <v>1.4681474326022099E-7</v>
      </c>
      <c r="N188" s="4">
        <v>6.3219350239308198E-6</v>
      </c>
      <c r="O188" s="4">
        <v>6.4687497671910502E-6</v>
      </c>
      <c r="P188">
        <v>0.14481104280811299</v>
      </c>
      <c r="Q188" s="4">
        <v>6.90397000329209E-5</v>
      </c>
      <c r="R188">
        <v>9.5006452146004907</v>
      </c>
    </row>
    <row r="189" spans="1:18" x14ac:dyDescent="0.25">
      <c r="A189" t="s">
        <v>147</v>
      </c>
      <c r="B189" t="s">
        <v>27</v>
      </c>
      <c r="C189" t="s">
        <v>1543</v>
      </c>
      <c r="D189" t="s">
        <v>450</v>
      </c>
      <c r="E189">
        <v>798</v>
      </c>
      <c r="F189" t="s">
        <v>1825</v>
      </c>
      <c r="G189" t="s">
        <v>1873</v>
      </c>
      <c r="H189">
        <v>284.75318042377199</v>
      </c>
      <c r="I189">
        <v>284.75318042377199</v>
      </c>
      <c r="J189">
        <v>0.39721804456467202</v>
      </c>
      <c r="K189">
        <v>0.116353745252351</v>
      </c>
      <c r="L189">
        <v>46.084885654955201</v>
      </c>
      <c r="M189" s="4">
        <v>9.77947955940368E-8</v>
      </c>
      <c r="N189" s="4">
        <v>4.2111052997469103E-6</v>
      </c>
      <c r="O189" s="4">
        <v>4.3089000953409498E-6</v>
      </c>
      <c r="P189">
        <v>9.6460110317924896E-2</v>
      </c>
      <c r="Q189" s="4">
        <v>4.5988047267337899E-5</v>
      </c>
      <c r="R189">
        <v>6.3284765285903104</v>
      </c>
    </row>
    <row r="190" spans="1:18" x14ac:dyDescent="0.25">
      <c r="A190" t="s">
        <v>149</v>
      </c>
      <c r="B190" t="s">
        <v>27</v>
      </c>
      <c r="C190" t="s">
        <v>1547</v>
      </c>
      <c r="D190" t="s">
        <v>450</v>
      </c>
      <c r="E190">
        <v>229</v>
      </c>
      <c r="F190" t="s">
        <v>1825</v>
      </c>
      <c r="G190" t="s">
        <v>1873</v>
      </c>
      <c r="H190">
        <v>81.7148851090775</v>
      </c>
      <c r="I190">
        <v>81.7148851090774</v>
      </c>
      <c r="J190">
        <v>0.113988636848759</v>
      </c>
      <c r="K190">
        <v>3.33897339132685E-2</v>
      </c>
      <c r="L190">
        <v>13.224860670406899</v>
      </c>
      <c r="M190" s="4">
        <v>2.80639200388903E-8</v>
      </c>
      <c r="N190" s="4">
        <v>1.2084500170952899E-6</v>
      </c>
      <c r="O190" s="4">
        <v>1.23651393713418E-6</v>
      </c>
      <c r="P190">
        <v>2.76809088506326E-2</v>
      </c>
      <c r="Q190" s="4">
        <v>1.31970712082962E-5</v>
      </c>
      <c r="R190">
        <v>1.8160665727408301</v>
      </c>
    </row>
    <row r="191" spans="1:18" x14ac:dyDescent="0.25">
      <c r="A191" t="s">
        <v>149</v>
      </c>
      <c r="B191" t="s">
        <v>27</v>
      </c>
      <c r="C191" t="s">
        <v>1547</v>
      </c>
      <c r="D191" t="s">
        <v>450</v>
      </c>
      <c r="E191">
        <v>133</v>
      </c>
      <c r="F191" t="s">
        <v>1825</v>
      </c>
      <c r="G191" t="s">
        <v>1873</v>
      </c>
      <c r="H191">
        <v>47.458863403961999</v>
      </c>
      <c r="I191">
        <v>47.458863403961999</v>
      </c>
      <c r="J191">
        <v>6.6203007427445407E-2</v>
      </c>
      <c r="K191">
        <v>1.93922908753918E-2</v>
      </c>
      <c r="L191">
        <v>7.6808142758258597</v>
      </c>
      <c r="M191" s="4">
        <v>1.6299132599006101E-8</v>
      </c>
      <c r="N191" s="4">
        <v>7.0185088329115098E-7</v>
      </c>
      <c r="O191" s="4">
        <v>7.1815001589015805E-7</v>
      </c>
      <c r="P191">
        <v>1.60766850529875E-2</v>
      </c>
      <c r="Q191" s="4">
        <v>7.6646745445563199E-6</v>
      </c>
      <c r="R191">
        <v>1.0547460880983801</v>
      </c>
    </row>
    <row r="192" spans="1:18" x14ac:dyDescent="0.25">
      <c r="A192" t="s">
        <v>149</v>
      </c>
      <c r="B192" t="s">
        <v>27</v>
      </c>
      <c r="C192" t="s">
        <v>1547</v>
      </c>
      <c r="D192" t="s">
        <v>450</v>
      </c>
      <c r="E192">
        <v>281</v>
      </c>
      <c r="F192" t="s">
        <v>1825</v>
      </c>
      <c r="G192" t="s">
        <v>1873</v>
      </c>
      <c r="H192">
        <v>100.27023019934801</v>
      </c>
      <c r="I192">
        <v>100.27023019934801</v>
      </c>
      <c r="J192">
        <v>0.13987251945197099</v>
      </c>
      <c r="K192">
        <v>4.0971682225451798E-2</v>
      </c>
      <c r="L192">
        <v>16.227885800805002</v>
      </c>
      <c r="M192" s="4">
        <v>3.4436513235494197E-8</v>
      </c>
      <c r="N192" s="4">
        <v>1.4828578812392E-6</v>
      </c>
      <c r="O192" s="4">
        <v>1.5172943944747E-6</v>
      </c>
      <c r="P192">
        <v>3.3966530074357001E-2</v>
      </c>
      <c r="Q192" s="4">
        <v>1.6193786067822002E-5</v>
      </c>
      <c r="R192">
        <v>2.2284485019221498</v>
      </c>
    </row>
    <row r="193" spans="1:18" x14ac:dyDescent="0.25">
      <c r="A193" t="s">
        <v>152</v>
      </c>
      <c r="B193" t="s">
        <v>27</v>
      </c>
      <c r="C193" t="s">
        <v>1554</v>
      </c>
      <c r="D193" t="s">
        <v>450</v>
      </c>
      <c r="E193">
        <v>2.42</v>
      </c>
      <c r="F193" t="s">
        <v>1828</v>
      </c>
      <c r="G193" t="s">
        <v>1875</v>
      </c>
      <c r="H193">
        <v>0.94712918939886104</v>
      </c>
      <c r="I193">
        <v>0.94712918939886004</v>
      </c>
      <c r="J193">
        <v>1.30292641871518E-3</v>
      </c>
      <c r="K193">
        <v>4.5708940649587601E-4</v>
      </c>
      <c r="L193">
        <v>0.23505386033780901</v>
      </c>
      <c r="M193" s="4">
        <v>3.4544770876610902E-10</v>
      </c>
      <c r="N193" s="4">
        <v>3.3610116109540999E-8</v>
      </c>
      <c r="O193" s="4">
        <v>3.3955563818307101E-8</v>
      </c>
      <c r="P193">
        <v>3.2709567729283099E-4</v>
      </c>
      <c r="Q193" s="4">
        <v>2.3210883854972099E-7</v>
      </c>
      <c r="R193">
        <v>1.9878826356292598E-2</v>
      </c>
    </row>
    <row r="194" spans="1:18" x14ac:dyDescent="0.25">
      <c r="A194" t="s">
        <v>152</v>
      </c>
      <c r="B194" t="s">
        <v>27</v>
      </c>
      <c r="C194" t="s">
        <v>1554</v>
      </c>
      <c r="D194" t="s">
        <v>450</v>
      </c>
      <c r="E194">
        <v>1.89</v>
      </c>
      <c r="F194" t="s">
        <v>1828</v>
      </c>
      <c r="G194" t="s">
        <v>1875</v>
      </c>
      <c r="H194">
        <v>0.73970006940654898</v>
      </c>
      <c r="I194">
        <v>0.73970006940654798</v>
      </c>
      <c r="J194">
        <v>1.01757476502962E-3</v>
      </c>
      <c r="K194">
        <v>3.56983048874878E-4</v>
      </c>
      <c r="L194">
        <v>0.183575122329941</v>
      </c>
      <c r="M194" s="4">
        <v>2.69791805606589E-10</v>
      </c>
      <c r="N194" s="4">
        <v>2.62492229119969E-8</v>
      </c>
      <c r="O194" s="4">
        <v>2.6519014717603499E-8</v>
      </c>
      <c r="P194">
        <v>2.5545902069564098E-4</v>
      </c>
      <c r="Q194" s="4">
        <v>1.81275084652468E-7</v>
      </c>
      <c r="R194">
        <v>1.55251990964434E-2</v>
      </c>
    </row>
    <row r="195" spans="1:18" x14ac:dyDescent="0.25">
      <c r="A195" t="s">
        <v>152</v>
      </c>
      <c r="B195" t="s">
        <v>27</v>
      </c>
      <c r="C195" t="s">
        <v>1554</v>
      </c>
      <c r="D195" t="s">
        <v>450</v>
      </c>
      <c r="E195">
        <v>1.22</v>
      </c>
      <c r="F195" t="s">
        <v>1828</v>
      </c>
      <c r="G195" t="s">
        <v>1875</v>
      </c>
      <c r="H195">
        <v>0.47747835168041802</v>
      </c>
      <c r="I195">
        <v>0.47747835168041702</v>
      </c>
      <c r="J195">
        <v>6.5684720282335404E-4</v>
      </c>
      <c r="K195">
        <v>2.3043350244833399E-4</v>
      </c>
      <c r="L195">
        <v>0.11849822711244901</v>
      </c>
      <c r="M195" s="4">
        <v>1.7415132425398899E-10</v>
      </c>
      <c r="N195" s="4">
        <v>1.6943942832082701E-8</v>
      </c>
      <c r="O195" s="4">
        <v>1.7118094156336701E-8</v>
      </c>
      <c r="P195">
        <v>1.6489947367655101E-4</v>
      </c>
      <c r="Q195" s="4">
        <v>1.17013546706884E-7</v>
      </c>
      <c r="R195">
        <v>1.00215570887095E-2</v>
      </c>
    </row>
    <row r="196" spans="1:18" x14ac:dyDescent="0.25">
      <c r="A196" t="s">
        <v>157</v>
      </c>
      <c r="B196" t="s">
        <v>27</v>
      </c>
      <c r="C196" t="s">
        <v>1554</v>
      </c>
      <c r="D196" t="s">
        <v>450</v>
      </c>
      <c r="E196">
        <v>2.42</v>
      </c>
      <c r="F196" t="s">
        <v>1828</v>
      </c>
      <c r="G196" t="s">
        <v>1875</v>
      </c>
      <c r="H196">
        <v>0.94712918939886104</v>
      </c>
      <c r="I196">
        <v>0.94712918939886004</v>
      </c>
      <c r="J196">
        <v>1.30292641871518E-3</v>
      </c>
      <c r="K196">
        <v>4.5708940649587601E-4</v>
      </c>
      <c r="L196">
        <v>0.23505386033780901</v>
      </c>
      <c r="M196" s="4">
        <v>3.4544770876610902E-10</v>
      </c>
      <c r="N196" s="4">
        <v>3.3610116109540999E-8</v>
      </c>
      <c r="O196" s="4">
        <v>3.3955563818307101E-8</v>
      </c>
      <c r="P196">
        <v>3.2709567729283099E-4</v>
      </c>
      <c r="Q196" s="4">
        <v>2.3210883854972099E-7</v>
      </c>
      <c r="R196">
        <v>1.9878826356292598E-2</v>
      </c>
    </row>
    <row r="197" spans="1:18" x14ac:dyDescent="0.25">
      <c r="A197" t="s">
        <v>157</v>
      </c>
      <c r="B197" t="s">
        <v>27</v>
      </c>
      <c r="C197" t="s">
        <v>1554</v>
      </c>
      <c r="D197" t="s">
        <v>450</v>
      </c>
      <c r="E197">
        <v>1.89</v>
      </c>
      <c r="F197" t="s">
        <v>1828</v>
      </c>
      <c r="G197" t="s">
        <v>1875</v>
      </c>
      <c r="H197">
        <v>0.73970006940654898</v>
      </c>
      <c r="I197">
        <v>0.73970006940654798</v>
      </c>
      <c r="J197">
        <v>1.01757476502962E-3</v>
      </c>
      <c r="K197">
        <v>3.56983048874878E-4</v>
      </c>
      <c r="L197">
        <v>0.183575122329941</v>
      </c>
      <c r="M197" s="4">
        <v>2.69791805606589E-10</v>
      </c>
      <c r="N197" s="4">
        <v>2.62492229119969E-8</v>
      </c>
      <c r="O197" s="4">
        <v>2.6519014717603499E-8</v>
      </c>
      <c r="P197">
        <v>2.5545902069564098E-4</v>
      </c>
      <c r="Q197" s="4">
        <v>1.81275084652468E-7</v>
      </c>
      <c r="R197">
        <v>1.55251990964434E-2</v>
      </c>
    </row>
    <row r="198" spans="1:18" x14ac:dyDescent="0.25">
      <c r="A198" t="s">
        <v>157</v>
      </c>
      <c r="B198" t="s">
        <v>27</v>
      </c>
      <c r="C198" t="s">
        <v>1554</v>
      </c>
      <c r="D198" t="s">
        <v>450</v>
      </c>
      <c r="E198">
        <v>1.22</v>
      </c>
      <c r="F198" t="s">
        <v>1828</v>
      </c>
      <c r="G198" t="s">
        <v>1875</v>
      </c>
      <c r="H198">
        <v>0.47747835168041802</v>
      </c>
      <c r="I198">
        <v>0.47747835168041702</v>
      </c>
      <c r="J198">
        <v>6.5684720282335404E-4</v>
      </c>
      <c r="K198">
        <v>2.3043350244833399E-4</v>
      </c>
      <c r="L198">
        <v>0.11849822711244901</v>
      </c>
      <c r="M198" s="4">
        <v>1.7415132425398899E-10</v>
      </c>
      <c r="N198" s="4">
        <v>1.6943942832082701E-8</v>
      </c>
      <c r="O198" s="4">
        <v>1.7118094156336701E-8</v>
      </c>
      <c r="P198">
        <v>1.6489947367655101E-4</v>
      </c>
      <c r="Q198" s="4">
        <v>1.17013546706884E-7</v>
      </c>
      <c r="R198">
        <v>1.00215570887095E-2</v>
      </c>
    </row>
    <row r="199" spans="1:18" x14ac:dyDescent="0.25">
      <c r="A199" t="s">
        <v>162</v>
      </c>
      <c r="B199" t="s">
        <v>27</v>
      </c>
      <c r="C199" t="s">
        <v>1561</v>
      </c>
      <c r="D199" t="s">
        <v>450</v>
      </c>
      <c r="E199">
        <v>1.7</v>
      </c>
      <c r="F199" t="s">
        <v>1828</v>
      </c>
      <c r="G199" t="s">
        <v>1875</v>
      </c>
      <c r="H199">
        <v>0.66533868676779495</v>
      </c>
      <c r="I199">
        <v>0.66533868676779395</v>
      </c>
      <c r="J199">
        <v>9.1527888918008303E-4</v>
      </c>
      <c r="K199">
        <v>3.2109586406735101E-4</v>
      </c>
      <c r="L199">
        <v>0.165120480402593</v>
      </c>
      <c r="M199" s="4">
        <v>2.4266987805883699E-10</v>
      </c>
      <c r="N199" s="4">
        <v>2.3610412143065999E-8</v>
      </c>
      <c r="O199" s="4">
        <v>2.3853082021124901E-8</v>
      </c>
      <c r="P199">
        <v>2.2977795512306299E-4</v>
      </c>
      <c r="Q199" s="4">
        <v>1.63051663444019E-7</v>
      </c>
      <c r="R199">
        <v>1.39644647957427E-2</v>
      </c>
    </row>
    <row r="200" spans="1:18" x14ac:dyDescent="0.25">
      <c r="A200" t="s">
        <v>162</v>
      </c>
      <c r="B200" t="s">
        <v>27</v>
      </c>
      <c r="C200" t="s">
        <v>1561</v>
      </c>
      <c r="D200" t="s">
        <v>450</v>
      </c>
      <c r="E200">
        <v>0.77</v>
      </c>
      <c r="F200" t="s">
        <v>1828</v>
      </c>
      <c r="G200" t="s">
        <v>1875</v>
      </c>
      <c r="H200">
        <v>0.301359287536001</v>
      </c>
      <c r="I200">
        <v>0.301359287536001</v>
      </c>
      <c r="J200">
        <v>4.1456749686391998E-4</v>
      </c>
      <c r="K200">
        <v>1.4543753843050599E-4</v>
      </c>
      <c r="L200">
        <v>7.4789864652939103E-2</v>
      </c>
      <c r="M200" s="4">
        <v>1.09915180061944E-10</v>
      </c>
      <c r="N200" s="4">
        <v>1.0694127853035801E-8</v>
      </c>
      <c r="O200" s="4">
        <v>1.0804043033097701E-8</v>
      </c>
      <c r="P200">
        <v>1.04075897320446E-4</v>
      </c>
      <c r="Q200" s="4">
        <v>7.3852812265820498E-8</v>
      </c>
      <c r="R200">
        <v>6.3250811133658304E-3</v>
      </c>
    </row>
    <row r="201" spans="1:18" x14ac:dyDescent="0.25">
      <c r="A201" t="s">
        <v>162</v>
      </c>
      <c r="B201" t="s">
        <v>27</v>
      </c>
      <c r="C201" t="s">
        <v>1561</v>
      </c>
      <c r="D201" t="s">
        <v>450</v>
      </c>
      <c r="E201">
        <v>1.38</v>
      </c>
      <c r="F201" t="s">
        <v>1828</v>
      </c>
      <c r="G201" t="s">
        <v>1875</v>
      </c>
      <c r="H201">
        <v>0.54009846337621004</v>
      </c>
      <c r="I201">
        <v>0.54009846337621004</v>
      </c>
      <c r="J201">
        <v>7.42991098275597E-4</v>
      </c>
      <c r="K201">
        <v>2.60654289654673E-4</v>
      </c>
      <c r="L201">
        <v>0.13403897820916399</v>
      </c>
      <c r="M201" s="4">
        <v>1.96990842188938E-10</v>
      </c>
      <c r="N201" s="4">
        <v>1.9166099269077101E-8</v>
      </c>
      <c r="O201" s="4">
        <v>1.9363090111266101E-8</v>
      </c>
      <c r="P201">
        <v>1.86525634158722E-4</v>
      </c>
      <c r="Q201" s="4">
        <v>1.3235958561926299E-7</v>
      </c>
      <c r="R201">
        <v>1.13358596577206E-2</v>
      </c>
    </row>
    <row r="202" spans="1:18" x14ac:dyDescent="0.25">
      <c r="A202" t="s">
        <v>454</v>
      </c>
      <c r="B202" t="s">
        <v>27</v>
      </c>
      <c r="C202" t="s">
        <v>1568</v>
      </c>
      <c r="D202" t="s">
        <v>455</v>
      </c>
      <c r="E202">
        <v>0.43</v>
      </c>
      <c r="F202" t="s">
        <v>1827</v>
      </c>
      <c r="G202" t="s">
        <v>1876</v>
      </c>
      <c r="H202">
        <v>0.225560020633639</v>
      </c>
      <c r="I202">
        <v>0.225560020633639</v>
      </c>
      <c r="J202">
        <v>4.0186613225183E-4</v>
      </c>
      <c r="K202" s="4">
        <v>9.6261022065802004E-5</v>
      </c>
      <c r="L202">
        <v>7.5152677188853406E-2</v>
      </c>
      <c r="M202" s="4">
        <v>9.1290680221845595E-11</v>
      </c>
      <c r="N202" s="4">
        <v>4.9266545303480696E-9</v>
      </c>
      <c r="O202" s="4">
        <v>5.0179452105699204E-9</v>
      </c>
      <c r="P202">
        <v>1.0058597060329E-4</v>
      </c>
      <c r="Q202" s="4">
        <v>3.6699890034847103E-8</v>
      </c>
      <c r="R202">
        <v>5.8309883728487697E-3</v>
      </c>
    </row>
    <row r="203" spans="1:18" x14ac:dyDescent="0.25">
      <c r="A203" t="s">
        <v>454</v>
      </c>
      <c r="B203" t="s">
        <v>27</v>
      </c>
      <c r="C203" t="s">
        <v>1568</v>
      </c>
      <c r="D203" t="s">
        <v>455</v>
      </c>
      <c r="E203">
        <v>0.43</v>
      </c>
      <c r="F203" t="s">
        <v>1827</v>
      </c>
      <c r="G203" t="s">
        <v>1876</v>
      </c>
      <c r="H203">
        <v>0.225560020633639</v>
      </c>
      <c r="I203">
        <v>0.225560020633639</v>
      </c>
      <c r="J203">
        <v>4.0186613225183E-4</v>
      </c>
      <c r="K203" s="4">
        <v>9.6261022065802004E-5</v>
      </c>
      <c r="L203">
        <v>7.5152677188853406E-2</v>
      </c>
      <c r="M203" s="4">
        <v>9.1290680221845595E-11</v>
      </c>
      <c r="N203" s="4">
        <v>4.9266545303480696E-9</v>
      </c>
      <c r="O203" s="4">
        <v>5.0179452105699204E-9</v>
      </c>
      <c r="P203">
        <v>1.0058597060329E-4</v>
      </c>
      <c r="Q203" s="4">
        <v>3.6699890034847103E-8</v>
      </c>
      <c r="R203">
        <v>5.8309883728487697E-3</v>
      </c>
    </row>
    <row r="204" spans="1:18" x14ac:dyDescent="0.25">
      <c r="A204" t="s">
        <v>454</v>
      </c>
      <c r="B204" t="s">
        <v>27</v>
      </c>
      <c r="C204" t="s">
        <v>1572</v>
      </c>
      <c r="D204" t="s">
        <v>455</v>
      </c>
      <c r="E204">
        <v>0.82</v>
      </c>
      <c r="F204" t="s">
        <v>1827</v>
      </c>
      <c r="G204" t="s">
        <v>1876</v>
      </c>
      <c r="H204">
        <v>0.43013771376647503</v>
      </c>
      <c r="I204">
        <v>0.43013771376647503</v>
      </c>
      <c r="J204">
        <v>7.6634936848023302E-4</v>
      </c>
      <c r="K204">
        <v>1.83567530451064E-4</v>
      </c>
      <c r="L204">
        <v>0.143314407662465</v>
      </c>
      <c r="M204" s="4">
        <v>1.74089204143985E-10</v>
      </c>
      <c r="N204" s="4">
        <v>9.3950156160125995E-9</v>
      </c>
      <c r="O204" s="4">
        <v>9.5691048201565898E-9</v>
      </c>
      <c r="P204">
        <v>1.9181510673185601E-4</v>
      </c>
      <c r="Q204" s="4">
        <v>6.9985836810638697E-8</v>
      </c>
      <c r="R204">
        <v>1.11195592226418E-2</v>
      </c>
    </row>
    <row r="205" spans="1:18" x14ac:dyDescent="0.25">
      <c r="A205" t="s">
        <v>180</v>
      </c>
      <c r="B205" t="s">
        <v>27</v>
      </c>
      <c r="C205" t="s">
        <v>1575</v>
      </c>
      <c r="D205" t="s">
        <v>450</v>
      </c>
      <c r="E205">
        <v>198</v>
      </c>
      <c r="F205" t="s">
        <v>1828</v>
      </c>
      <c r="G205" t="s">
        <v>1875</v>
      </c>
      <c r="H205">
        <v>77.492388223543202</v>
      </c>
      <c r="I205">
        <v>77.492388223543102</v>
      </c>
      <c r="J205">
        <v>0.10660307062215101</v>
      </c>
      <c r="K205">
        <v>3.7398224167844399E-2</v>
      </c>
      <c r="L205">
        <v>19.231679482184301</v>
      </c>
      <c r="M205" s="4">
        <v>2.8263903444499799E-8</v>
      </c>
      <c r="N205" s="4">
        <v>2.7499185907806298E-6</v>
      </c>
      <c r="O205" s="4">
        <v>2.7781824942251301E-6</v>
      </c>
      <c r="P205">
        <v>2.6762373596686199E-2</v>
      </c>
      <c r="Q205" s="4">
        <v>1.8990723154068101E-5</v>
      </c>
      <c r="R205">
        <v>1.6264494291512099</v>
      </c>
    </row>
    <row r="206" spans="1:18" x14ac:dyDescent="0.25">
      <c r="A206" t="s">
        <v>180</v>
      </c>
      <c r="B206" t="s">
        <v>27</v>
      </c>
      <c r="C206" t="s">
        <v>1577</v>
      </c>
      <c r="D206" t="s">
        <v>450</v>
      </c>
      <c r="E206">
        <v>298</v>
      </c>
      <c r="F206" t="s">
        <v>1828</v>
      </c>
      <c r="G206" t="s">
        <v>1875</v>
      </c>
      <c r="H206">
        <v>116.629958033413</v>
      </c>
      <c r="I206">
        <v>116.629958033413</v>
      </c>
      <c r="J206">
        <v>0.16044300527980301</v>
      </c>
      <c r="K206">
        <v>5.6286216171806201E-2</v>
      </c>
      <c r="L206">
        <v>28.944648917631</v>
      </c>
      <c r="M206" s="4">
        <v>4.25386021538432E-8</v>
      </c>
      <c r="N206" s="4">
        <v>4.1387663639021597E-6</v>
      </c>
      <c r="O206" s="4">
        <v>4.1813049660559996E-6</v>
      </c>
      <c r="P206">
        <v>4.0278723898042802E-2</v>
      </c>
      <c r="Q206" s="4">
        <v>2.8581997474304502E-5</v>
      </c>
      <c r="R206">
        <v>2.4478885347831398</v>
      </c>
    </row>
    <row r="207" spans="1:18" x14ac:dyDescent="0.25">
      <c r="A207" t="s">
        <v>180</v>
      </c>
      <c r="B207" t="s">
        <v>27</v>
      </c>
      <c r="C207" t="s">
        <v>1575</v>
      </c>
      <c r="D207" t="s">
        <v>450</v>
      </c>
      <c r="E207">
        <v>285</v>
      </c>
      <c r="F207" t="s">
        <v>1828</v>
      </c>
      <c r="G207" t="s">
        <v>1875</v>
      </c>
      <c r="H207">
        <v>111.54207395813</v>
      </c>
      <c r="I207">
        <v>111.54207395813</v>
      </c>
      <c r="J207">
        <v>0.15344381377430799</v>
      </c>
      <c r="K207">
        <v>5.3830777211291099E-2</v>
      </c>
      <c r="L207">
        <v>27.681962891022899</v>
      </c>
      <c r="M207" s="4">
        <v>4.0682891321628498E-8</v>
      </c>
      <c r="N207" s="4">
        <v>3.9582161533963599E-6</v>
      </c>
      <c r="O207" s="4">
        <v>3.9988990447179903E-6</v>
      </c>
      <c r="P207">
        <v>3.8521598358866399E-2</v>
      </c>
      <c r="Q207" s="4">
        <v>2.7335131812673801E-5</v>
      </c>
      <c r="R207">
        <v>2.34110145105099</v>
      </c>
    </row>
    <row r="208" spans="1:18" x14ac:dyDescent="0.25">
      <c r="A208" t="s">
        <v>183</v>
      </c>
      <c r="B208" t="s">
        <v>27</v>
      </c>
      <c r="C208" t="s">
        <v>1582</v>
      </c>
      <c r="D208" t="s">
        <v>450</v>
      </c>
      <c r="E208">
        <v>289</v>
      </c>
      <c r="F208" t="s">
        <v>1813</v>
      </c>
      <c r="G208" t="s">
        <v>1858</v>
      </c>
      <c r="H208">
        <v>112.66460649466801</v>
      </c>
      <c r="I208">
        <v>112.66460649466801</v>
      </c>
      <c r="J208">
        <v>0.25177525078285101</v>
      </c>
      <c r="K208">
        <v>6.8696145140545797E-2</v>
      </c>
      <c r="L208">
        <v>40.076080471428298</v>
      </c>
      <c r="M208" s="4">
        <v>7.7301459903832207E-8</v>
      </c>
      <c r="N208" s="4">
        <v>1.74094459899124E-6</v>
      </c>
      <c r="O208" s="4">
        <v>1.8182460588950701E-6</v>
      </c>
      <c r="P208">
        <v>0.10623300772720499</v>
      </c>
      <c r="Q208" s="4">
        <v>2.9377908980336699E-5</v>
      </c>
      <c r="R208">
        <v>4.5042670144033696</v>
      </c>
    </row>
    <row r="209" spans="1:18" x14ac:dyDescent="0.25">
      <c r="A209" t="s">
        <v>183</v>
      </c>
      <c r="B209" t="s">
        <v>27</v>
      </c>
      <c r="C209" t="s">
        <v>1585</v>
      </c>
      <c r="D209" t="s">
        <v>450</v>
      </c>
      <c r="E209">
        <v>579</v>
      </c>
      <c r="F209" t="s">
        <v>1813</v>
      </c>
      <c r="G209" t="s">
        <v>1858</v>
      </c>
      <c r="H209">
        <v>225.71905591838399</v>
      </c>
      <c r="I209">
        <v>225.71905591838399</v>
      </c>
      <c r="J209">
        <v>0.50442169620509003</v>
      </c>
      <c r="K209">
        <v>0.13762999320545299</v>
      </c>
      <c r="L209">
        <v>80.290832501581207</v>
      </c>
      <c r="M209" s="4">
        <v>1.5487039890767799E-7</v>
      </c>
      <c r="N209" s="4">
        <v>3.4879132277367699E-6</v>
      </c>
      <c r="O209" s="4">
        <v>3.64278362664445E-6</v>
      </c>
      <c r="P209">
        <v>0.212833603716442</v>
      </c>
      <c r="Q209" s="4">
        <v>5.8857471624965301E-5</v>
      </c>
      <c r="R209">
        <v>9.0241197278185208</v>
      </c>
    </row>
    <row r="210" spans="1:18" x14ac:dyDescent="0.25">
      <c r="A210" t="s">
        <v>183</v>
      </c>
      <c r="B210" t="s">
        <v>27</v>
      </c>
      <c r="C210" t="s">
        <v>1588</v>
      </c>
      <c r="D210" t="s">
        <v>450</v>
      </c>
      <c r="E210">
        <v>878</v>
      </c>
      <c r="F210" t="s">
        <v>1813</v>
      </c>
      <c r="G210" t="s">
        <v>1858</v>
      </c>
      <c r="H210">
        <v>342.282091703525</v>
      </c>
      <c r="I210">
        <v>342.282091703525</v>
      </c>
      <c r="J210">
        <v>0.76490889338181101</v>
      </c>
      <c r="K210">
        <v>0.20870316758961699</v>
      </c>
      <c r="L210">
        <v>121.753628560256</v>
      </c>
      <c r="M210" s="4">
        <v>2.3484664981164199E-7</v>
      </c>
      <c r="N210" s="4">
        <v>5.2890981242709602E-6</v>
      </c>
      <c r="O210" s="4">
        <v>5.5239447740825999E-6</v>
      </c>
      <c r="P210">
        <v>0.32274249406396499</v>
      </c>
      <c r="Q210" s="4">
        <v>8.9251917248220306E-5</v>
      </c>
      <c r="R210">
        <v>13.684243732339599</v>
      </c>
    </row>
    <row r="211" spans="1:18" x14ac:dyDescent="0.25">
      <c r="A211" t="s">
        <v>456</v>
      </c>
      <c r="B211" t="s">
        <v>27</v>
      </c>
      <c r="C211" t="s">
        <v>1387</v>
      </c>
      <c r="D211" t="s">
        <v>448</v>
      </c>
      <c r="E211">
        <v>7.5999999999999998E-2</v>
      </c>
      <c r="F211" t="s">
        <v>1820</v>
      </c>
      <c r="G211" t="s">
        <v>1867</v>
      </c>
      <c r="H211">
        <v>6.1287316651405702E-2</v>
      </c>
      <c r="I211">
        <v>6.1287316651405702E-2</v>
      </c>
      <c r="J211" s="4">
        <v>8.7323750922682004E-5</v>
      </c>
      <c r="K211" s="4">
        <v>5.5520654613900199E-5</v>
      </c>
      <c r="L211">
        <v>3.51383979817496E-2</v>
      </c>
      <c r="M211" s="4">
        <v>2.11698507926302E-11</v>
      </c>
      <c r="N211" s="4">
        <v>4.7302561798022398E-10</v>
      </c>
      <c r="O211" s="4">
        <v>4.9419546877285398E-10</v>
      </c>
      <c r="P211" s="4">
        <v>2.57611315228848E-5</v>
      </c>
      <c r="Q211" s="4">
        <v>2.83055285899358E-8</v>
      </c>
      <c r="R211">
        <v>1.3140658358872001E-3</v>
      </c>
    </row>
    <row r="212" spans="1:18" x14ac:dyDescent="0.25">
      <c r="A212" t="s">
        <v>189</v>
      </c>
      <c r="B212" t="s">
        <v>27</v>
      </c>
      <c r="C212" t="s">
        <v>940</v>
      </c>
      <c r="D212" t="s">
        <v>448</v>
      </c>
      <c r="E212">
        <v>0.36687500000000001</v>
      </c>
      <c r="F212" t="s">
        <v>1822</v>
      </c>
      <c r="G212" t="s">
        <v>1870</v>
      </c>
      <c r="H212">
        <v>1.49903481681978</v>
      </c>
      <c r="I212">
        <v>1.49903481681978</v>
      </c>
      <c r="J212">
        <v>4.1963725359780001E-3</v>
      </c>
      <c r="K212">
        <v>2.9569704909094597E-4</v>
      </c>
      <c r="L212">
        <v>6.2427182362871002E-2</v>
      </c>
      <c r="M212" s="4">
        <v>4.6928343468164502E-10</v>
      </c>
      <c r="N212" s="4">
        <v>4.6571792082720002E-8</v>
      </c>
      <c r="O212" s="4">
        <v>4.7041075517401703E-8</v>
      </c>
      <c r="P212">
        <v>6.8240702674364604E-4</v>
      </c>
      <c r="Q212" s="4">
        <v>3.5677272810483902E-8</v>
      </c>
      <c r="R212">
        <v>4.31531464523481E-2</v>
      </c>
    </row>
    <row r="213" spans="1:18" x14ac:dyDescent="0.25">
      <c r="A213" t="s">
        <v>189</v>
      </c>
      <c r="B213" t="s">
        <v>27</v>
      </c>
      <c r="C213" t="s">
        <v>940</v>
      </c>
      <c r="D213" t="s">
        <v>448</v>
      </c>
      <c r="E213">
        <v>0.51437500000000003</v>
      </c>
      <c r="F213" t="s">
        <v>1822</v>
      </c>
      <c r="G213" t="s">
        <v>1870</v>
      </c>
      <c r="H213">
        <v>2.1017132099534601</v>
      </c>
      <c r="I213">
        <v>2.1017132099534601</v>
      </c>
      <c r="J213">
        <v>5.8835001654342304E-3</v>
      </c>
      <c r="K213">
        <v>4.1458036013943499E-4</v>
      </c>
      <c r="L213">
        <v>8.7525674760890695E-2</v>
      </c>
      <c r="M213" s="4">
        <v>6.5795616140203405E-10</v>
      </c>
      <c r="N213" s="4">
        <v>6.5295715305074205E-8</v>
      </c>
      <c r="O213" s="4">
        <v>6.5953671466476298E-8</v>
      </c>
      <c r="P213">
        <v>9.5676487735949097E-4</v>
      </c>
      <c r="Q213" s="4">
        <v>5.0021116734290002E-8</v>
      </c>
      <c r="R213">
        <v>6.05026227091695E-2</v>
      </c>
    </row>
    <row r="214" spans="1:18" x14ac:dyDescent="0.25">
      <c r="A214" t="s">
        <v>189</v>
      </c>
      <c r="B214" t="s">
        <v>27</v>
      </c>
      <c r="C214" t="s">
        <v>940</v>
      </c>
      <c r="D214" t="s">
        <v>448</v>
      </c>
      <c r="E214">
        <v>0.39531250000000001</v>
      </c>
      <c r="F214" t="s">
        <v>1822</v>
      </c>
      <c r="G214" t="s">
        <v>1870</v>
      </c>
      <c r="H214">
        <v>1.6152291680383499</v>
      </c>
      <c r="I214">
        <v>1.6152291680383499</v>
      </c>
      <c r="J214">
        <v>4.5216450238604504E-3</v>
      </c>
      <c r="K214">
        <v>3.1861734846682E-4</v>
      </c>
      <c r="L214">
        <v>6.7266086617573898E-2</v>
      </c>
      <c r="M214" s="4">
        <v>5.0565889682477101E-10</v>
      </c>
      <c r="N214" s="4">
        <v>5.0181701009063702E-8</v>
      </c>
      <c r="O214" s="4">
        <v>5.0687359905888497E-8</v>
      </c>
      <c r="P214">
        <v>7.35302290315769E-4</v>
      </c>
      <c r="Q214" s="4">
        <v>3.8442717295793998E-8</v>
      </c>
      <c r="R214">
        <v>4.6498066662879298E-2</v>
      </c>
    </row>
    <row r="215" spans="1:18" x14ac:dyDescent="0.25">
      <c r="A215" t="s">
        <v>189</v>
      </c>
      <c r="B215" t="s">
        <v>27</v>
      </c>
      <c r="C215" t="s">
        <v>942</v>
      </c>
      <c r="D215" t="s">
        <v>448</v>
      </c>
      <c r="E215">
        <v>0.40375</v>
      </c>
      <c r="F215" t="s">
        <v>1822</v>
      </c>
      <c r="G215" t="s">
        <v>1870</v>
      </c>
      <c r="H215">
        <v>1.6497044151032001</v>
      </c>
      <c r="I215">
        <v>1.6497044151032001</v>
      </c>
      <c r="J215">
        <v>4.6181544433420603E-3</v>
      </c>
      <c r="K215">
        <v>3.2541787685306801E-4</v>
      </c>
      <c r="L215">
        <v>6.8701805462375906E-2</v>
      </c>
      <c r="M215" s="4">
        <v>5.1645161636174202E-10</v>
      </c>
      <c r="N215" s="4">
        <v>5.1252772888308601E-8</v>
      </c>
      <c r="O215" s="4">
        <v>5.17692245046703E-8</v>
      </c>
      <c r="P215">
        <v>7.5099648939760705E-4</v>
      </c>
      <c r="Q215" s="4">
        <v>3.9263233791435402E-8</v>
      </c>
      <c r="R215">
        <v>4.7490515516553401E-2</v>
      </c>
    </row>
    <row r="216" spans="1:18" x14ac:dyDescent="0.25">
      <c r="A216" t="s">
        <v>189</v>
      </c>
      <c r="B216" t="s">
        <v>27</v>
      </c>
      <c r="C216" t="s">
        <v>942</v>
      </c>
      <c r="D216" t="s">
        <v>448</v>
      </c>
      <c r="E216">
        <v>0.40375</v>
      </c>
      <c r="F216" t="s">
        <v>1822</v>
      </c>
      <c r="G216" t="s">
        <v>1870</v>
      </c>
      <c r="H216">
        <v>1.6497044151032001</v>
      </c>
      <c r="I216">
        <v>1.6497044151032001</v>
      </c>
      <c r="J216">
        <v>4.6181544433420603E-3</v>
      </c>
      <c r="K216">
        <v>3.2541787685306801E-4</v>
      </c>
      <c r="L216">
        <v>6.8701805462375906E-2</v>
      </c>
      <c r="M216" s="4">
        <v>5.1645161636174202E-10</v>
      </c>
      <c r="N216" s="4">
        <v>5.1252772888308601E-8</v>
      </c>
      <c r="O216" s="4">
        <v>5.17692245046703E-8</v>
      </c>
      <c r="P216">
        <v>7.5099648939760705E-4</v>
      </c>
      <c r="Q216" s="4">
        <v>3.9263233791435402E-8</v>
      </c>
      <c r="R216">
        <v>4.7490515516553401E-2</v>
      </c>
    </row>
    <row r="217" spans="1:18" x14ac:dyDescent="0.25">
      <c r="A217" t="s">
        <v>194</v>
      </c>
      <c r="B217" t="s">
        <v>27</v>
      </c>
      <c r="C217" t="s">
        <v>864</v>
      </c>
      <c r="D217" t="s">
        <v>448</v>
      </c>
      <c r="E217">
        <v>0.53</v>
      </c>
      <c r="F217" t="s">
        <v>1807</v>
      </c>
      <c r="G217" t="s">
        <v>1848</v>
      </c>
      <c r="H217">
        <v>0.35876150987757399</v>
      </c>
      <c r="I217">
        <v>0.35876150987757399</v>
      </c>
      <c r="J217">
        <v>8.8240706704406798E-4</v>
      </c>
      <c r="K217">
        <v>2.4707889241553602E-4</v>
      </c>
      <c r="L217">
        <v>8.4228813661005902E-2</v>
      </c>
      <c r="M217" s="4">
        <v>3.29124797354134E-10</v>
      </c>
      <c r="N217" s="4">
        <v>4.2050960793341004E-9</v>
      </c>
      <c r="O217" s="4">
        <v>4.5342208766882301E-9</v>
      </c>
      <c r="P217">
        <v>2.2799247389056101E-4</v>
      </c>
      <c r="Q217" s="4">
        <v>1.07557381765786E-7</v>
      </c>
      <c r="R217">
        <v>1.3044515259085201E-2</v>
      </c>
    </row>
    <row r="218" spans="1:18" x14ac:dyDescent="0.25">
      <c r="A218" t="s">
        <v>194</v>
      </c>
      <c r="B218" t="s">
        <v>27</v>
      </c>
      <c r="C218" t="s">
        <v>867</v>
      </c>
      <c r="D218" t="s">
        <v>448</v>
      </c>
      <c r="E218">
        <v>0.74</v>
      </c>
      <c r="F218" t="s">
        <v>1807</v>
      </c>
      <c r="G218" t="s">
        <v>1848</v>
      </c>
      <c r="H218">
        <v>0.500912296810198</v>
      </c>
      <c r="I218">
        <v>0.500912296810198</v>
      </c>
      <c r="J218">
        <v>1.23204005587285E-3</v>
      </c>
      <c r="K218">
        <v>3.4497807620282299E-4</v>
      </c>
      <c r="L218">
        <v>0.11760249454555501</v>
      </c>
      <c r="M218" s="4">
        <v>4.5953273592841299E-10</v>
      </c>
      <c r="N218" s="4">
        <v>5.87126622397592E-9</v>
      </c>
      <c r="O218" s="4">
        <v>6.33079895990433E-9</v>
      </c>
      <c r="P218">
        <v>3.1832911448870802E-4</v>
      </c>
      <c r="Q218" s="4">
        <v>1.5017445755977699E-7</v>
      </c>
      <c r="R218">
        <v>1.8213096776836E-2</v>
      </c>
    </row>
    <row r="219" spans="1:18" x14ac:dyDescent="0.25">
      <c r="A219" t="s">
        <v>194</v>
      </c>
      <c r="B219" t="s">
        <v>27</v>
      </c>
      <c r="C219" t="s">
        <v>869</v>
      </c>
      <c r="D219" t="s">
        <v>448</v>
      </c>
      <c r="E219">
        <v>1.02</v>
      </c>
      <c r="F219" t="s">
        <v>1807</v>
      </c>
      <c r="G219" t="s">
        <v>1848</v>
      </c>
      <c r="H219">
        <v>0.69044667938702897</v>
      </c>
      <c r="I219">
        <v>0.69044667938702897</v>
      </c>
      <c r="J219">
        <v>1.6982173743112299E-3</v>
      </c>
      <c r="K219">
        <v>4.7551032125253998E-4</v>
      </c>
      <c r="L219">
        <v>0.16210073572495501</v>
      </c>
      <c r="M219" s="4">
        <v>6.33409987360786E-10</v>
      </c>
      <c r="N219" s="4">
        <v>8.0928264168316706E-9</v>
      </c>
      <c r="O219" s="4">
        <v>8.7262364041924499E-9</v>
      </c>
      <c r="P219">
        <v>4.3877796861957003E-4</v>
      </c>
      <c r="Q219" s="4">
        <v>2.0699722528509801E-7</v>
      </c>
      <c r="R219">
        <v>2.5104538800503701E-2</v>
      </c>
    </row>
    <row r="220" spans="1:18" x14ac:dyDescent="0.25">
      <c r="A220" t="s">
        <v>194</v>
      </c>
      <c r="B220" t="s">
        <v>27</v>
      </c>
      <c r="C220" t="s">
        <v>871</v>
      </c>
      <c r="D220" t="s">
        <v>448</v>
      </c>
      <c r="E220">
        <v>1.31</v>
      </c>
      <c r="F220" t="s">
        <v>1807</v>
      </c>
      <c r="G220" t="s">
        <v>1848</v>
      </c>
      <c r="H220">
        <v>0.88675014705589095</v>
      </c>
      <c r="I220">
        <v>0.88675014705589095</v>
      </c>
      <c r="J220">
        <v>2.1810438826938301E-3</v>
      </c>
      <c r="K220">
        <v>6.1070443219689004E-4</v>
      </c>
      <c r="L220">
        <v>0.208188199803618</v>
      </c>
      <c r="M220" s="4">
        <v>8.1349714063002895E-10</v>
      </c>
      <c r="N220" s="4">
        <v>1.0393728045146599E-8</v>
      </c>
      <c r="O220" s="4">
        <v>1.1207225185776599E-8</v>
      </c>
      <c r="P220">
        <v>5.6352856754082097E-4</v>
      </c>
      <c r="Q220" s="4">
        <v>2.6584937757203801E-7</v>
      </c>
      <c r="R220">
        <v>3.2242103753587999E-2</v>
      </c>
    </row>
    <row r="221" spans="1:18" x14ac:dyDescent="0.25">
      <c r="A221" t="s">
        <v>194</v>
      </c>
      <c r="B221" t="s">
        <v>27</v>
      </c>
      <c r="C221" t="s">
        <v>864</v>
      </c>
      <c r="D221" t="s">
        <v>448</v>
      </c>
      <c r="E221">
        <v>0.85</v>
      </c>
      <c r="F221" t="s">
        <v>1807</v>
      </c>
      <c r="G221" t="s">
        <v>1848</v>
      </c>
      <c r="H221">
        <v>0.57537223282252403</v>
      </c>
      <c r="I221">
        <v>0.57537223282252403</v>
      </c>
      <c r="J221">
        <v>1.4151811452593501E-3</v>
      </c>
      <c r="K221">
        <v>3.96258601043784E-4</v>
      </c>
      <c r="L221">
        <v>0.13508394643746199</v>
      </c>
      <c r="M221" s="4">
        <v>5.2784165613398804E-10</v>
      </c>
      <c r="N221" s="4">
        <v>6.7440220140263902E-9</v>
      </c>
      <c r="O221" s="4">
        <v>7.2718636701603702E-9</v>
      </c>
      <c r="P221">
        <v>3.6564830718297501E-4</v>
      </c>
      <c r="Q221" s="4">
        <v>1.7249768773758199E-7</v>
      </c>
      <c r="R221">
        <v>2.09204490004197E-2</v>
      </c>
    </row>
    <row r="222" spans="1:18" x14ac:dyDescent="0.25">
      <c r="A222" t="s">
        <v>194</v>
      </c>
      <c r="B222" t="s">
        <v>27</v>
      </c>
      <c r="C222" t="s">
        <v>867</v>
      </c>
      <c r="D222" t="s">
        <v>448</v>
      </c>
      <c r="E222">
        <v>1.1000000000000001</v>
      </c>
      <c r="F222" t="s">
        <v>1807</v>
      </c>
      <c r="G222" t="s">
        <v>1848</v>
      </c>
      <c r="H222">
        <v>0.744599360123267</v>
      </c>
      <c r="I222">
        <v>0.744599360123267</v>
      </c>
      <c r="J222">
        <v>1.83141089386505E-3</v>
      </c>
      <c r="K222">
        <v>5.1280524840960199E-4</v>
      </c>
      <c r="L222">
        <v>0.17481451891906899</v>
      </c>
      <c r="M222" s="4">
        <v>6.8308920205574898E-10</v>
      </c>
      <c r="N222" s="4">
        <v>8.7275579005047408E-9</v>
      </c>
      <c r="O222" s="4">
        <v>9.4106471025604903E-9</v>
      </c>
      <c r="P222">
        <v>4.7319192694267402E-4</v>
      </c>
      <c r="Q222" s="4">
        <v>2.2323230177804699E-7</v>
      </c>
      <c r="R222">
        <v>2.70735222358373E-2</v>
      </c>
    </row>
    <row r="223" spans="1:18" x14ac:dyDescent="0.25">
      <c r="A223" t="s">
        <v>194</v>
      </c>
      <c r="B223" t="s">
        <v>27</v>
      </c>
      <c r="C223" t="s">
        <v>869</v>
      </c>
      <c r="D223" t="s">
        <v>448</v>
      </c>
      <c r="E223">
        <v>1.42</v>
      </c>
      <c r="F223" t="s">
        <v>1807</v>
      </c>
      <c r="G223" t="s">
        <v>1848</v>
      </c>
      <c r="H223">
        <v>0.96121008306821698</v>
      </c>
      <c r="I223">
        <v>0.96121008306821698</v>
      </c>
      <c r="J223">
        <v>2.3641849720803299E-3</v>
      </c>
      <c r="K223">
        <v>6.6198495703785002E-4</v>
      </c>
      <c r="L223">
        <v>0.225669651695525</v>
      </c>
      <c r="M223" s="4">
        <v>8.81806060835604E-10</v>
      </c>
      <c r="N223" s="4">
        <v>1.1266483835197E-8</v>
      </c>
      <c r="O223" s="4">
        <v>1.2148289896032601E-8</v>
      </c>
      <c r="P223">
        <v>6.1084776023508796E-4</v>
      </c>
      <c r="Q223" s="4">
        <v>2.88172607749842E-7</v>
      </c>
      <c r="R223">
        <v>3.4949455977171799E-2</v>
      </c>
    </row>
    <row r="224" spans="1:18" x14ac:dyDescent="0.25">
      <c r="A224" t="s">
        <v>194</v>
      </c>
      <c r="B224" t="s">
        <v>27</v>
      </c>
      <c r="C224" t="s">
        <v>871</v>
      </c>
      <c r="D224" t="s">
        <v>448</v>
      </c>
      <c r="E224">
        <v>1.75</v>
      </c>
      <c r="F224" t="s">
        <v>1807</v>
      </c>
      <c r="G224" t="s">
        <v>1848</v>
      </c>
      <c r="H224">
        <v>1.1845898911052</v>
      </c>
      <c r="I224">
        <v>1.1845898911052</v>
      </c>
      <c r="J224">
        <v>2.91360824023985E-3</v>
      </c>
      <c r="K224">
        <v>8.1582653156073105E-4</v>
      </c>
      <c r="L224">
        <v>0.27811400737124597</v>
      </c>
      <c r="M224" s="4">
        <v>1.08673282145233E-9</v>
      </c>
      <c r="N224" s="4">
        <v>1.38847512053485E-8</v>
      </c>
      <c r="O224" s="4">
        <v>1.4971484026800798E-8</v>
      </c>
      <c r="P224">
        <v>7.5280533831789003E-4</v>
      </c>
      <c r="Q224" s="4">
        <v>3.5514229828325598E-7</v>
      </c>
      <c r="R224">
        <v>4.3071512647922999E-2</v>
      </c>
    </row>
    <row r="225" spans="1:18" x14ac:dyDescent="0.25">
      <c r="A225" t="s">
        <v>194</v>
      </c>
      <c r="B225" t="s">
        <v>27</v>
      </c>
      <c r="C225" t="s">
        <v>873</v>
      </c>
      <c r="D225" t="s">
        <v>448</v>
      </c>
      <c r="E225">
        <v>1.47</v>
      </c>
      <c r="F225" t="s">
        <v>1806</v>
      </c>
      <c r="G225" t="s">
        <v>1849</v>
      </c>
      <c r="H225">
        <v>1.1271980804986801</v>
      </c>
      <c r="I225">
        <v>1.1271980804986801</v>
      </c>
      <c r="J225">
        <v>2.7969247497910401E-3</v>
      </c>
      <c r="K225">
        <v>5.9290377565143705E-4</v>
      </c>
      <c r="L225">
        <v>0.147444809870002</v>
      </c>
      <c r="M225" s="4">
        <v>1.1746249392112001E-9</v>
      </c>
      <c r="N225" s="4">
        <v>8.3026046781309904E-9</v>
      </c>
      <c r="O225" s="4">
        <v>9.4772296173421904E-9</v>
      </c>
      <c r="P225">
        <v>1.19341578345546E-3</v>
      </c>
      <c r="Q225" s="4">
        <v>1.7817348118909901E-7</v>
      </c>
      <c r="R225">
        <v>3.0117314787342999E-2</v>
      </c>
    </row>
    <row r="226" spans="1:18" x14ac:dyDescent="0.25">
      <c r="A226" t="s">
        <v>194</v>
      </c>
      <c r="B226" t="s">
        <v>27</v>
      </c>
      <c r="C226" t="s">
        <v>873</v>
      </c>
      <c r="D226" t="s">
        <v>448</v>
      </c>
      <c r="E226">
        <v>1.25</v>
      </c>
      <c r="F226" t="s">
        <v>1806</v>
      </c>
      <c r="G226" t="s">
        <v>1849</v>
      </c>
      <c r="H226">
        <v>0.95850176913152896</v>
      </c>
      <c r="I226">
        <v>0.95850176913152796</v>
      </c>
      <c r="J226">
        <v>2.3783373722712901E-3</v>
      </c>
      <c r="K226">
        <v>5.0416987725462295E-4</v>
      </c>
      <c r="L226">
        <v>0.12537823968537601</v>
      </c>
      <c r="M226" s="4">
        <v>9.9883073062176592E-10</v>
      </c>
      <c r="N226" s="4">
        <v>7.0600379916079902E-9</v>
      </c>
      <c r="O226" s="4">
        <v>8.05886872222976E-9</v>
      </c>
      <c r="P226">
        <v>1.01480933967301E-3</v>
      </c>
      <c r="Q226" s="4">
        <v>1.5150806223562799E-7</v>
      </c>
      <c r="R226">
        <v>2.5609961553863098E-2</v>
      </c>
    </row>
    <row r="227" spans="1:18" x14ac:dyDescent="0.25">
      <c r="A227" t="s">
        <v>194</v>
      </c>
      <c r="B227" t="s">
        <v>27</v>
      </c>
      <c r="C227" t="s">
        <v>875</v>
      </c>
      <c r="D227" t="s">
        <v>448</v>
      </c>
      <c r="E227">
        <v>1.65</v>
      </c>
      <c r="F227" t="s">
        <v>1806</v>
      </c>
      <c r="G227" t="s">
        <v>1849</v>
      </c>
      <c r="H227">
        <v>1.26522233525362</v>
      </c>
      <c r="I227">
        <v>1.26522233525362</v>
      </c>
      <c r="J227">
        <v>3.13940533139811E-3</v>
      </c>
      <c r="K227">
        <v>6.6550423797610196E-4</v>
      </c>
      <c r="L227">
        <v>0.165499276384696</v>
      </c>
      <c r="M227" s="4">
        <v>1.3184565644207301E-9</v>
      </c>
      <c r="N227" s="4">
        <v>9.3192501489225394E-9</v>
      </c>
      <c r="O227" s="4">
        <v>1.06377067133433E-8</v>
      </c>
      <c r="P227">
        <v>1.3395483283683699E-3</v>
      </c>
      <c r="Q227" s="4">
        <v>1.99990642151029E-7</v>
      </c>
      <c r="R227">
        <v>3.3805149251099301E-2</v>
      </c>
    </row>
    <row r="228" spans="1:18" x14ac:dyDescent="0.25">
      <c r="A228" t="s">
        <v>194</v>
      </c>
      <c r="B228" t="s">
        <v>27</v>
      </c>
      <c r="C228" t="s">
        <v>875</v>
      </c>
      <c r="D228" t="s">
        <v>448</v>
      </c>
      <c r="E228">
        <v>1.6</v>
      </c>
      <c r="F228" t="s">
        <v>1806</v>
      </c>
      <c r="G228" t="s">
        <v>1849</v>
      </c>
      <c r="H228">
        <v>1.2268822644883599</v>
      </c>
      <c r="I228">
        <v>1.2268822644883599</v>
      </c>
      <c r="J228">
        <v>3.0442718365072501E-3</v>
      </c>
      <c r="K228">
        <v>6.4533744288591702E-4</v>
      </c>
      <c r="L228">
        <v>0.16048414679728101</v>
      </c>
      <c r="M228" s="4">
        <v>1.27850333519586E-9</v>
      </c>
      <c r="N228" s="4">
        <v>9.0368486292582202E-9</v>
      </c>
      <c r="O228" s="4">
        <v>1.03153519644541E-8</v>
      </c>
      <c r="P228">
        <v>1.2989559547814499E-3</v>
      </c>
      <c r="Q228" s="4">
        <v>1.93930319661604E-7</v>
      </c>
      <c r="R228">
        <v>3.2780750788944803E-2</v>
      </c>
    </row>
    <row r="229" spans="1:18" x14ac:dyDescent="0.25">
      <c r="A229" t="s">
        <v>194</v>
      </c>
      <c r="B229" t="s">
        <v>27</v>
      </c>
      <c r="C229" t="s">
        <v>877</v>
      </c>
      <c r="D229" t="s">
        <v>448</v>
      </c>
      <c r="E229">
        <v>2.37</v>
      </c>
      <c r="F229" t="s">
        <v>1806</v>
      </c>
      <c r="G229" t="s">
        <v>1849</v>
      </c>
      <c r="H229">
        <v>1.8173193542733801</v>
      </c>
      <c r="I229">
        <v>1.8173193542733801</v>
      </c>
      <c r="J229">
        <v>4.5093276578263702E-3</v>
      </c>
      <c r="K229">
        <v>9.5590608727476496E-4</v>
      </c>
      <c r="L229">
        <v>0.237717142443472</v>
      </c>
      <c r="M229" s="4">
        <v>1.8937830652588698E-9</v>
      </c>
      <c r="N229" s="4">
        <v>1.3385832032088699E-8</v>
      </c>
      <c r="O229" s="4">
        <v>1.5279615097347599E-8</v>
      </c>
      <c r="P229">
        <v>1.92407850802003E-3</v>
      </c>
      <c r="Q229" s="4">
        <v>2.8725928599875099E-7</v>
      </c>
      <c r="R229">
        <v>4.8556487106124403E-2</v>
      </c>
    </row>
    <row r="230" spans="1:18" x14ac:dyDescent="0.25">
      <c r="A230" t="s">
        <v>194</v>
      </c>
      <c r="B230" t="s">
        <v>27</v>
      </c>
      <c r="C230" t="s">
        <v>879</v>
      </c>
      <c r="D230" t="s">
        <v>448</v>
      </c>
      <c r="E230">
        <v>2.94</v>
      </c>
      <c r="F230" t="s">
        <v>1806</v>
      </c>
      <c r="G230" t="s">
        <v>1849</v>
      </c>
      <c r="H230">
        <v>2.2543961609973602</v>
      </c>
      <c r="I230">
        <v>2.25439616099735</v>
      </c>
      <c r="J230">
        <v>5.5938494995820803E-3</v>
      </c>
      <c r="K230">
        <v>1.18580755130287E-3</v>
      </c>
      <c r="L230">
        <v>0.294889619740003</v>
      </c>
      <c r="M230" s="4">
        <v>2.3492498784223902E-9</v>
      </c>
      <c r="N230" s="4">
        <v>1.6605209356262001E-8</v>
      </c>
      <c r="O230" s="4">
        <v>1.8954459234684401E-8</v>
      </c>
      <c r="P230">
        <v>2.38683156691092E-3</v>
      </c>
      <c r="Q230" s="4">
        <v>3.5634696237819802E-7</v>
      </c>
      <c r="R230">
        <v>6.0234629574685998E-2</v>
      </c>
    </row>
    <row r="231" spans="1:18" x14ac:dyDescent="0.25">
      <c r="A231" t="s">
        <v>194</v>
      </c>
      <c r="B231" t="s">
        <v>27</v>
      </c>
      <c r="C231" t="s">
        <v>879</v>
      </c>
      <c r="D231" t="s">
        <v>448</v>
      </c>
      <c r="E231">
        <v>2.5</v>
      </c>
      <c r="F231" t="s">
        <v>1806</v>
      </c>
      <c r="G231" t="s">
        <v>1849</v>
      </c>
      <c r="H231">
        <v>1.9170035382630599</v>
      </c>
      <c r="I231">
        <v>1.9170035382630599</v>
      </c>
      <c r="J231">
        <v>4.7566747445425897E-3</v>
      </c>
      <c r="K231">
        <v>1.00833975450925E-3</v>
      </c>
      <c r="L231">
        <v>0.25075647937075102</v>
      </c>
      <c r="M231" s="4">
        <v>1.9976614612435302E-9</v>
      </c>
      <c r="N231" s="4">
        <v>1.4120075983216E-8</v>
      </c>
      <c r="O231" s="4">
        <v>1.61177374444595E-8</v>
      </c>
      <c r="P231">
        <v>2.0296186793460199E-3</v>
      </c>
      <c r="Q231" s="4">
        <v>3.0301612447125699E-7</v>
      </c>
      <c r="R231">
        <v>5.1219923107726197E-2</v>
      </c>
    </row>
    <row r="232" spans="1:18" x14ac:dyDescent="0.25">
      <c r="A232" t="s">
        <v>194</v>
      </c>
      <c r="B232" t="s">
        <v>27</v>
      </c>
      <c r="C232" t="s">
        <v>881</v>
      </c>
      <c r="D232" t="s">
        <v>448</v>
      </c>
      <c r="E232">
        <v>0.94</v>
      </c>
      <c r="F232" t="s">
        <v>1806</v>
      </c>
      <c r="G232" t="s">
        <v>1849</v>
      </c>
      <c r="H232">
        <v>0.72079333038690996</v>
      </c>
      <c r="I232">
        <v>0.72079333038690896</v>
      </c>
      <c r="J232">
        <v>1.7885097039480101E-3</v>
      </c>
      <c r="K232">
        <v>3.7913574769547602E-4</v>
      </c>
      <c r="L232">
        <v>9.4284436243402395E-2</v>
      </c>
      <c r="M232" s="4">
        <v>7.5112070942756801E-10</v>
      </c>
      <c r="N232" s="4">
        <v>5.3091485696892097E-9</v>
      </c>
      <c r="O232" s="4">
        <v>6.0602692791167799E-9</v>
      </c>
      <c r="P232">
        <v>7.6313662343410402E-4</v>
      </c>
      <c r="Q232" s="4">
        <v>1.1393406280119199E-7</v>
      </c>
      <c r="R232">
        <v>1.92586910885051E-2</v>
      </c>
    </row>
    <row r="233" spans="1:18" x14ac:dyDescent="0.25">
      <c r="A233" t="s">
        <v>194</v>
      </c>
      <c r="B233" t="s">
        <v>27</v>
      </c>
      <c r="C233" t="s">
        <v>883</v>
      </c>
      <c r="D233" t="s">
        <v>448</v>
      </c>
      <c r="E233">
        <v>1.17</v>
      </c>
      <c r="F233" t="s">
        <v>1806</v>
      </c>
      <c r="G233" t="s">
        <v>1849</v>
      </c>
      <c r="H233">
        <v>0.89715765590711105</v>
      </c>
      <c r="I233">
        <v>0.89715765590711005</v>
      </c>
      <c r="J233">
        <v>2.2261237804459301E-3</v>
      </c>
      <c r="K233">
        <v>4.7190300511032701E-4</v>
      </c>
      <c r="L233">
        <v>0.11735403234551101</v>
      </c>
      <c r="M233" s="4">
        <v>9.34905563861973E-10</v>
      </c>
      <c r="N233" s="4">
        <v>6.6081955601450797E-9</v>
      </c>
      <c r="O233" s="4">
        <v>7.5431011240070504E-9</v>
      </c>
      <c r="P233">
        <v>9.4986154193393705E-4</v>
      </c>
      <c r="Q233" s="4">
        <v>1.41811546252548E-7</v>
      </c>
      <c r="R233">
        <v>2.39709240144159E-2</v>
      </c>
    </row>
    <row r="234" spans="1:18" x14ac:dyDescent="0.25">
      <c r="A234" t="s">
        <v>194</v>
      </c>
      <c r="B234" t="s">
        <v>27</v>
      </c>
      <c r="C234" t="s">
        <v>885</v>
      </c>
      <c r="D234" t="s">
        <v>448</v>
      </c>
      <c r="E234">
        <v>1.62</v>
      </c>
      <c r="F234" t="s">
        <v>1806</v>
      </c>
      <c r="G234" t="s">
        <v>1849</v>
      </c>
      <c r="H234">
        <v>1.2422182927944601</v>
      </c>
      <c r="I234">
        <v>1.2422182927944601</v>
      </c>
      <c r="J234">
        <v>3.0823252344635999E-3</v>
      </c>
      <c r="K234">
        <v>6.5340416092199102E-4</v>
      </c>
      <c r="L234">
        <v>0.16249019863224701</v>
      </c>
      <c r="M234" s="4">
        <v>1.29448462688581E-9</v>
      </c>
      <c r="N234" s="4">
        <v>9.1498092371239499E-9</v>
      </c>
      <c r="O234" s="4">
        <v>1.04442938640098E-8</v>
      </c>
      <c r="P234">
        <v>1.3151929042162201E-3</v>
      </c>
      <c r="Q234" s="4">
        <v>1.9635444865737401E-7</v>
      </c>
      <c r="R234">
        <v>3.3190510173806601E-2</v>
      </c>
    </row>
    <row r="235" spans="1:18" x14ac:dyDescent="0.25">
      <c r="A235" t="s">
        <v>194</v>
      </c>
      <c r="B235" t="s">
        <v>27</v>
      </c>
      <c r="C235" t="s">
        <v>887</v>
      </c>
      <c r="D235" t="s">
        <v>448</v>
      </c>
      <c r="E235">
        <v>1.87</v>
      </c>
      <c r="F235" t="s">
        <v>1806</v>
      </c>
      <c r="G235" t="s">
        <v>1849</v>
      </c>
      <c r="H235">
        <v>1.4339186466207701</v>
      </c>
      <c r="I235">
        <v>1.4339186466207701</v>
      </c>
      <c r="J235">
        <v>3.55799270891785E-3</v>
      </c>
      <c r="K235">
        <v>7.5423813637291596E-4</v>
      </c>
      <c r="L235">
        <v>0.18756584656932199</v>
      </c>
      <c r="M235" s="4">
        <v>1.4942507730101601E-9</v>
      </c>
      <c r="N235" s="4">
        <v>1.05618168354455E-8</v>
      </c>
      <c r="O235" s="4">
        <v>1.2056067608455701E-8</v>
      </c>
      <c r="P235">
        <v>1.5181547721508199E-3</v>
      </c>
      <c r="Q235" s="4">
        <v>2.2665606110449999E-7</v>
      </c>
      <c r="R235">
        <v>3.8312502484579201E-2</v>
      </c>
    </row>
    <row r="236" spans="1:18" x14ac:dyDescent="0.25">
      <c r="A236" t="s">
        <v>194</v>
      </c>
      <c r="B236" t="s">
        <v>27</v>
      </c>
      <c r="C236" t="s">
        <v>889</v>
      </c>
      <c r="D236" t="s">
        <v>448</v>
      </c>
      <c r="E236">
        <v>1.34</v>
      </c>
      <c r="F236" t="s">
        <v>1806</v>
      </c>
      <c r="G236" t="s">
        <v>1849</v>
      </c>
      <c r="H236">
        <v>1.027513896509</v>
      </c>
      <c r="I236">
        <v>1.027513896509</v>
      </c>
      <c r="J236">
        <v>2.5495776630748302E-3</v>
      </c>
      <c r="K236">
        <v>5.40470108416956E-4</v>
      </c>
      <c r="L236">
        <v>0.13440547294272301</v>
      </c>
      <c r="M236" s="4">
        <v>1.07074654322653E-9</v>
      </c>
      <c r="N236" s="4">
        <v>7.5683607270037606E-9</v>
      </c>
      <c r="O236" s="4">
        <v>8.6391072702303007E-9</v>
      </c>
      <c r="P236">
        <v>1.08787561212947E-3</v>
      </c>
      <c r="Q236" s="4">
        <v>1.6241664271659399E-7</v>
      </c>
      <c r="R236">
        <v>2.7453878785741299E-2</v>
      </c>
    </row>
    <row r="237" spans="1:18" x14ac:dyDescent="0.25">
      <c r="A237" t="s">
        <v>194</v>
      </c>
      <c r="B237" t="s">
        <v>27</v>
      </c>
      <c r="C237" t="s">
        <v>891</v>
      </c>
      <c r="D237" t="s">
        <v>448</v>
      </c>
      <c r="E237">
        <v>1.69</v>
      </c>
      <c r="F237" t="s">
        <v>1806</v>
      </c>
      <c r="G237" t="s">
        <v>1849</v>
      </c>
      <c r="H237">
        <v>1.2958943918658301</v>
      </c>
      <c r="I237">
        <v>1.2958943918658301</v>
      </c>
      <c r="J237">
        <v>3.2155121273107902E-3</v>
      </c>
      <c r="K237">
        <v>6.8163767404824996E-4</v>
      </c>
      <c r="L237">
        <v>0.16951138005462801</v>
      </c>
      <c r="M237" s="4">
        <v>1.3504191478006301E-9</v>
      </c>
      <c r="N237" s="4">
        <v>9.5451713646540005E-9</v>
      </c>
      <c r="O237" s="4">
        <v>1.0895590512454599E-8</v>
      </c>
      <c r="P237">
        <v>1.37202222723791E-3</v>
      </c>
      <c r="Q237" s="4">
        <v>2.0483890014256899E-7</v>
      </c>
      <c r="R237">
        <v>3.4624668020822903E-2</v>
      </c>
    </row>
    <row r="238" spans="1:18" x14ac:dyDescent="0.25">
      <c r="A238" t="s">
        <v>194</v>
      </c>
      <c r="B238" t="s">
        <v>27</v>
      </c>
      <c r="C238" t="s">
        <v>893</v>
      </c>
      <c r="D238" t="s">
        <v>448</v>
      </c>
      <c r="E238">
        <v>2.19</v>
      </c>
      <c r="F238" t="s">
        <v>1806</v>
      </c>
      <c r="G238" t="s">
        <v>1849</v>
      </c>
      <c r="H238">
        <v>1.6792950995184399</v>
      </c>
      <c r="I238">
        <v>1.6792950995184399</v>
      </c>
      <c r="J238">
        <v>4.1668470762193004E-3</v>
      </c>
      <c r="K238">
        <v>8.8330562495009897E-4</v>
      </c>
      <c r="L238">
        <v>0.219662675928778</v>
      </c>
      <c r="M238" s="4">
        <v>1.7499514400493301E-9</v>
      </c>
      <c r="N238" s="4">
        <v>1.23691865612972E-8</v>
      </c>
      <c r="O238" s="4">
        <v>1.4119138001346499E-8</v>
      </c>
      <c r="P238">
        <v>1.7779459631071101E-3</v>
      </c>
      <c r="Q238" s="4">
        <v>2.65442125036821E-7</v>
      </c>
      <c r="R238">
        <v>4.4868652642368202E-2</v>
      </c>
    </row>
    <row r="239" spans="1:18" x14ac:dyDescent="0.25">
      <c r="A239" t="s">
        <v>194</v>
      </c>
      <c r="B239" t="s">
        <v>27</v>
      </c>
      <c r="C239" t="s">
        <v>895</v>
      </c>
      <c r="D239" t="s">
        <v>448</v>
      </c>
      <c r="E239">
        <v>2.68</v>
      </c>
      <c r="F239" t="s">
        <v>1806</v>
      </c>
      <c r="G239" t="s">
        <v>1849</v>
      </c>
      <c r="H239">
        <v>2.0550277930180001</v>
      </c>
      <c r="I239">
        <v>2.0550277930180001</v>
      </c>
      <c r="J239">
        <v>5.09915532614965E-3</v>
      </c>
      <c r="K239">
        <v>1.0809402168339101E-3</v>
      </c>
      <c r="L239">
        <v>0.26881094588544502</v>
      </c>
      <c r="M239" s="4">
        <v>2.1414930864530699E-9</v>
      </c>
      <c r="N239" s="4">
        <v>1.5136721454007501E-8</v>
      </c>
      <c r="O239" s="4">
        <v>1.7278214540460601E-8</v>
      </c>
      <c r="P239">
        <v>2.1757512242589301E-3</v>
      </c>
      <c r="Q239" s="4">
        <v>3.2483328543318698E-7</v>
      </c>
      <c r="R239">
        <v>5.4907757571482502E-2</v>
      </c>
    </row>
    <row r="240" spans="1:18" x14ac:dyDescent="0.25">
      <c r="A240" t="s">
        <v>457</v>
      </c>
      <c r="B240" t="s">
        <v>27</v>
      </c>
      <c r="C240" t="s">
        <v>962</v>
      </c>
      <c r="D240" t="s">
        <v>448</v>
      </c>
      <c r="E240">
        <v>0.08</v>
      </c>
      <c r="F240" t="s">
        <v>1829</v>
      </c>
      <c r="G240" t="s">
        <v>1877</v>
      </c>
      <c r="H240">
        <v>5.9181315107231201E-2</v>
      </c>
      <c r="I240">
        <v>5.9181315107231201E-2</v>
      </c>
      <c r="J240" s="4">
        <v>9.9231201396857103E-5</v>
      </c>
      <c r="K240" s="4">
        <v>4.6638277470977797E-5</v>
      </c>
      <c r="L240">
        <v>5.1748319800508397E-2</v>
      </c>
      <c r="M240" s="4">
        <v>1.58959084640045E-11</v>
      </c>
      <c r="N240" s="4">
        <v>3.1530366956332799E-10</v>
      </c>
      <c r="O240" s="4">
        <v>3.3119957802733202E-10</v>
      </c>
      <c r="P240" s="4">
        <v>3.2193313840755902E-5</v>
      </c>
      <c r="Q240" s="4">
        <v>1.5349820290091298E-8</v>
      </c>
      <c r="R240">
        <v>1.1421602135224501E-3</v>
      </c>
    </row>
    <row r="241" spans="1:18" x14ac:dyDescent="0.25">
      <c r="A241" t="s">
        <v>457</v>
      </c>
      <c r="B241" t="s">
        <v>27</v>
      </c>
      <c r="C241" t="s">
        <v>962</v>
      </c>
      <c r="D241" t="s">
        <v>448</v>
      </c>
      <c r="E241">
        <v>0.08</v>
      </c>
      <c r="F241" t="s">
        <v>1829</v>
      </c>
      <c r="G241" t="s">
        <v>1877</v>
      </c>
      <c r="H241">
        <v>5.9181315107231201E-2</v>
      </c>
      <c r="I241">
        <v>5.9181315107231201E-2</v>
      </c>
      <c r="J241" s="4">
        <v>9.9231201396857103E-5</v>
      </c>
      <c r="K241" s="4">
        <v>4.6638277470977797E-5</v>
      </c>
      <c r="L241">
        <v>5.1748319800508397E-2</v>
      </c>
      <c r="M241" s="4">
        <v>1.58959084640045E-11</v>
      </c>
      <c r="N241" s="4">
        <v>3.1530366956332799E-10</v>
      </c>
      <c r="O241" s="4">
        <v>3.3119957802733202E-10</v>
      </c>
      <c r="P241" s="4">
        <v>3.2193313840755902E-5</v>
      </c>
      <c r="Q241" s="4">
        <v>1.5349820290091298E-8</v>
      </c>
      <c r="R241">
        <v>1.1421602135224501E-3</v>
      </c>
    </row>
    <row r="242" spans="1:18" x14ac:dyDescent="0.25">
      <c r="A242" t="s">
        <v>457</v>
      </c>
      <c r="B242" t="s">
        <v>27</v>
      </c>
      <c r="C242" t="s">
        <v>962</v>
      </c>
      <c r="D242" t="s">
        <v>448</v>
      </c>
      <c r="E242">
        <v>0.08</v>
      </c>
      <c r="F242" t="s">
        <v>1829</v>
      </c>
      <c r="G242" t="s">
        <v>1877</v>
      </c>
      <c r="H242">
        <v>5.9181315107231201E-2</v>
      </c>
      <c r="I242">
        <v>5.9181315107231201E-2</v>
      </c>
      <c r="J242" s="4">
        <v>9.9231201396857103E-5</v>
      </c>
      <c r="K242" s="4">
        <v>4.6638277470977797E-5</v>
      </c>
      <c r="L242">
        <v>5.1748319800508397E-2</v>
      </c>
      <c r="M242" s="4">
        <v>1.58959084640045E-11</v>
      </c>
      <c r="N242" s="4">
        <v>3.1530366956332799E-10</v>
      </c>
      <c r="O242" s="4">
        <v>3.3119957802733202E-10</v>
      </c>
      <c r="P242" s="4">
        <v>3.2193313840755902E-5</v>
      </c>
      <c r="Q242" s="4">
        <v>1.5349820290091298E-8</v>
      </c>
      <c r="R242">
        <v>1.1421602135224501E-3</v>
      </c>
    </row>
    <row r="243" spans="1:18" x14ac:dyDescent="0.25">
      <c r="A243" t="s">
        <v>457</v>
      </c>
      <c r="B243" t="s">
        <v>27</v>
      </c>
      <c r="C243" t="s">
        <v>963</v>
      </c>
      <c r="D243" t="s">
        <v>448</v>
      </c>
      <c r="E243">
        <v>0.16</v>
      </c>
      <c r="F243" t="s">
        <v>1829</v>
      </c>
      <c r="G243" t="s">
        <v>1877</v>
      </c>
      <c r="H243">
        <v>0.118362630214462</v>
      </c>
      <c r="I243">
        <v>0.118362630214462</v>
      </c>
      <c r="J243">
        <v>1.9846240279371399E-4</v>
      </c>
      <c r="K243" s="4">
        <v>9.3276554941955594E-5</v>
      </c>
      <c r="L243">
        <v>0.103496639601017</v>
      </c>
      <c r="M243" s="4">
        <v>3.1791816928009001E-11</v>
      </c>
      <c r="N243" s="4">
        <v>6.3060733912665495E-10</v>
      </c>
      <c r="O243" s="4">
        <v>6.6239915605466404E-10</v>
      </c>
      <c r="P243" s="4">
        <v>6.4386627681511696E-5</v>
      </c>
      <c r="Q243" s="4">
        <v>3.0699640580182703E-8</v>
      </c>
      <c r="R243">
        <v>2.2843204270449002E-3</v>
      </c>
    </row>
    <row r="244" spans="1:18" x14ac:dyDescent="0.25">
      <c r="A244" t="s">
        <v>457</v>
      </c>
      <c r="B244" t="s">
        <v>27</v>
      </c>
      <c r="C244" t="s">
        <v>963</v>
      </c>
      <c r="D244" t="s">
        <v>448</v>
      </c>
      <c r="E244">
        <v>0.16</v>
      </c>
      <c r="F244" t="s">
        <v>1829</v>
      </c>
      <c r="G244" t="s">
        <v>1877</v>
      </c>
      <c r="H244">
        <v>0.118362630214462</v>
      </c>
      <c r="I244">
        <v>0.118362630214462</v>
      </c>
      <c r="J244">
        <v>1.9846240279371399E-4</v>
      </c>
      <c r="K244" s="4">
        <v>9.3276554941955594E-5</v>
      </c>
      <c r="L244">
        <v>0.103496639601017</v>
      </c>
      <c r="M244" s="4">
        <v>3.1791816928009001E-11</v>
      </c>
      <c r="N244" s="4">
        <v>6.3060733912665495E-10</v>
      </c>
      <c r="O244" s="4">
        <v>6.6239915605466404E-10</v>
      </c>
      <c r="P244" s="4">
        <v>6.4386627681511696E-5</v>
      </c>
      <c r="Q244" s="4">
        <v>3.0699640580182703E-8</v>
      </c>
      <c r="R244">
        <v>2.2843204270449002E-3</v>
      </c>
    </row>
    <row r="245" spans="1:18" x14ac:dyDescent="0.25">
      <c r="A245" t="s">
        <v>457</v>
      </c>
      <c r="B245" t="s">
        <v>27</v>
      </c>
      <c r="C245" t="s">
        <v>963</v>
      </c>
      <c r="D245" t="s">
        <v>448</v>
      </c>
      <c r="E245">
        <v>0.16</v>
      </c>
      <c r="F245" t="s">
        <v>1829</v>
      </c>
      <c r="G245" t="s">
        <v>1877</v>
      </c>
      <c r="H245">
        <v>0.118362630214462</v>
      </c>
      <c r="I245">
        <v>0.118362630214462</v>
      </c>
      <c r="J245">
        <v>1.9846240279371399E-4</v>
      </c>
      <c r="K245" s="4">
        <v>9.3276554941955594E-5</v>
      </c>
      <c r="L245">
        <v>0.103496639601017</v>
      </c>
      <c r="M245" s="4">
        <v>3.1791816928009001E-11</v>
      </c>
      <c r="N245" s="4">
        <v>6.3060733912665495E-10</v>
      </c>
      <c r="O245" s="4">
        <v>6.6239915605466404E-10</v>
      </c>
      <c r="P245" s="4">
        <v>6.4386627681511696E-5</v>
      </c>
      <c r="Q245" s="4">
        <v>3.0699640580182703E-8</v>
      </c>
      <c r="R245">
        <v>2.2843204270449002E-3</v>
      </c>
    </row>
    <row r="246" spans="1:18" x14ac:dyDescent="0.25">
      <c r="A246" t="s">
        <v>457</v>
      </c>
      <c r="B246" t="s">
        <v>27</v>
      </c>
      <c r="C246" t="s">
        <v>964</v>
      </c>
      <c r="D246" t="s">
        <v>448</v>
      </c>
      <c r="E246">
        <v>0.25</v>
      </c>
      <c r="F246" t="s">
        <v>1829</v>
      </c>
      <c r="G246" t="s">
        <v>1877</v>
      </c>
      <c r="H246">
        <v>0.18494160971009699</v>
      </c>
      <c r="I246">
        <v>0.18494160971009699</v>
      </c>
      <c r="J246">
        <v>3.10097504365178E-4</v>
      </c>
      <c r="K246">
        <v>1.4574461709680601E-4</v>
      </c>
      <c r="L246">
        <v>0.16171349937658899</v>
      </c>
      <c r="M246" s="4">
        <v>4.9674713950014098E-11</v>
      </c>
      <c r="N246" s="4">
        <v>9.8532396738539806E-10</v>
      </c>
      <c r="O246" s="4">
        <v>1.0349986813354101E-9</v>
      </c>
      <c r="P246">
        <v>1.00604105752362E-4</v>
      </c>
      <c r="Q246" s="4">
        <v>4.7968188406535399E-8</v>
      </c>
      <c r="R246">
        <v>3.5692506672576601E-3</v>
      </c>
    </row>
    <row r="247" spans="1:18" x14ac:dyDescent="0.25">
      <c r="A247" t="s">
        <v>457</v>
      </c>
      <c r="B247" t="s">
        <v>27</v>
      </c>
      <c r="C247" t="s">
        <v>964</v>
      </c>
      <c r="D247" t="s">
        <v>448</v>
      </c>
      <c r="E247">
        <v>0.24</v>
      </c>
      <c r="F247" t="s">
        <v>1829</v>
      </c>
      <c r="G247" t="s">
        <v>1877</v>
      </c>
      <c r="H247">
        <v>0.17754394532169401</v>
      </c>
      <c r="I247">
        <v>0.17754394532169299</v>
      </c>
      <c r="J247">
        <v>2.9769360419057103E-4</v>
      </c>
      <c r="K247">
        <v>1.3991483241293301E-4</v>
      </c>
      <c r="L247">
        <v>0.155244959401525</v>
      </c>
      <c r="M247" s="4">
        <v>4.7687725392013601E-11</v>
      </c>
      <c r="N247" s="4">
        <v>9.4591100868998294E-10</v>
      </c>
      <c r="O247" s="4">
        <v>9.93598734081996E-10</v>
      </c>
      <c r="P247" s="4">
        <v>9.6579941522267605E-5</v>
      </c>
      <c r="Q247" s="4">
        <v>4.6049460870274001E-8</v>
      </c>
      <c r="R247">
        <v>3.42648064056735E-3</v>
      </c>
    </row>
    <row r="248" spans="1:18" x14ac:dyDescent="0.25">
      <c r="A248" t="s">
        <v>457</v>
      </c>
      <c r="B248" t="s">
        <v>27</v>
      </c>
      <c r="C248" t="s">
        <v>965</v>
      </c>
      <c r="D248" t="s">
        <v>448</v>
      </c>
      <c r="E248">
        <v>0.06</v>
      </c>
      <c r="F248" t="s">
        <v>1836</v>
      </c>
      <c r="G248" t="s">
        <v>1878</v>
      </c>
      <c r="H248">
        <v>7.1545739999999997E-2</v>
      </c>
      <c r="I248">
        <v>7.1545739217125801E-2</v>
      </c>
      <c r="J248">
        <v>1.14258190086641E-4</v>
      </c>
      <c r="K248" s="4">
        <v>7.2194473913544604E-5</v>
      </c>
      <c r="L248">
        <v>5.6332569701157902E-2</v>
      </c>
      <c r="M248" s="4">
        <v>2.4125367642580401E-11</v>
      </c>
      <c r="N248" s="4">
        <v>3.7188671167666498E-10</v>
      </c>
      <c r="O248" s="4">
        <v>3.9601207931924501E-10</v>
      </c>
      <c r="P248" s="4">
        <v>3.6537009582351601E-5</v>
      </c>
      <c r="Q248" s="4">
        <v>3.4451868961545099E-8</v>
      </c>
      <c r="R248">
        <v>1.62472561910344E-3</v>
      </c>
    </row>
    <row r="249" spans="1:18" x14ac:dyDescent="0.25">
      <c r="A249" t="s">
        <v>457</v>
      </c>
      <c r="B249" t="s">
        <v>27</v>
      </c>
      <c r="C249" t="s">
        <v>965</v>
      </c>
      <c r="D249" t="s">
        <v>448</v>
      </c>
      <c r="E249">
        <v>7.0000000000000007E-2</v>
      </c>
      <c r="F249" t="s">
        <v>1836</v>
      </c>
      <c r="G249" t="s">
        <v>1878</v>
      </c>
      <c r="H249">
        <v>8.3470030000000001E-2</v>
      </c>
      <c r="I249">
        <v>8.3470029086646802E-2</v>
      </c>
      <c r="J249">
        <v>1.3330122176774799E-4</v>
      </c>
      <c r="K249" s="4">
        <v>8.4226886232468694E-5</v>
      </c>
      <c r="L249">
        <v>6.5721331318017495E-2</v>
      </c>
      <c r="M249" s="4">
        <v>2.8146262249677099E-11</v>
      </c>
      <c r="N249" s="4">
        <v>4.33867830289442E-10</v>
      </c>
      <c r="O249" s="4">
        <v>4.6201409253911998E-10</v>
      </c>
      <c r="P249" s="4">
        <v>4.2626511179410197E-5</v>
      </c>
      <c r="Q249" s="4">
        <v>4.01938471218026E-8</v>
      </c>
      <c r="R249">
        <v>1.8955132222873399E-3</v>
      </c>
    </row>
    <row r="250" spans="1:18" x14ac:dyDescent="0.25">
      <c r="A250" t="s">
        <v>457</v>
      </c>
      <c r="B250" t="s">
        <v>27</v>
      </c>
      <c r="C250" t="s">
        <v>965</v>
      </c>
      <c r="D250" t="s">
        <v>448</v>
      </c>
      <c r="E250">
        <v>0.1</v>
      </c>
      <c r="F250" t="s">
        <v>1836</v>
      </c>
      <c r="G250" t="s">
        <v>1878</v>
      </c>
      <c r="H250">
        <v>0.1192429</v>
      </c>
      <c r="I250">
        <v>0.11924289869521</v>
      </c>
      <c r="J250">
        <v>1.90430316811069E-4</v>
      </c>
      <c r="K250">
        <v>1.20324123189241E-4</v>
      </c>
      <c r="L250">
        <v>9.3887616168596505E-2</v>
      </c>
      <c r="M250" s="4">
        <v>4.0208946070967303E-11</v>
      </c>
      <c r="N250" s="4">
        <v>6.1981118612777501E-10</v>
      </c>
      <c r="O250" s="4">
        <v>6.6002013219874204E-10</v>
      </c>
      <c r="P250" s="4">
        <v>6.0895015970586099E-5</v>
      </c>
      <c r="Q250" s="4">
        <v>5.7419781602575103E-8</v>
      </c>
      <c r="R250">
        <v>2.7078760318390602E-3</v>
      </c>
    </row>
    <row r="251" spans="1:18" x14ac:dyDescent="0.25">
      <c r="A251" t="s">
        <v>458</v>
      </c>
      <c r="B251" t="s">
        <v>27</v>
      </c>
      <c r="C251" t="s">
        <v>966</v>
      </c>
      <c r="D251" t="s">
        <v>448</v>
      </c>
      <c r="E251">
        <v>1.1499999999999999</v>
      </c>
      <c r="F251" t="s">
        <v>966</v>
      </c>
      <c r="G251" t="s">
        <v>1879</v>
      </c>
      <c r="H251">
        <v>1.29290499249673</v>
      </c>
      <c r="I251">
        <v>1.29290499249673</v>
      </c>
      <c r="J251">
        <v>1.6476783493502699E-3</v>
      </c>
      <c r="K251">
        <v>2.7896925896544398E-4</v>
      </c>
      <c r="L251">
        <v>4.2167855512549E-2</v>
      </c>
      <c r="M251" s="4">
        <v>6.0802781756827897E-10</v>
      </c>
      <c r="N251" s="4">
        <v>1.0917709983739101E-8</v>
      </c>
      <c r="O251" s="4">
        <v>1.15257378013074E-8</v>
      </c>
      <c r="P251">
        <v>3.1956245990472798E-4</v>
      </c>
      <c r="Q251" s="4">
        <v>6.0188135928541905E-8</v>
      </c>
      <c r="R251">
        <v>3.7747770886506098E-2</v>
      </c>
    </row>
    <row r="252" spans="1:18" x14ac:dyDescent="0.25">
      <c r="A252" t="s">
        <v>458</v>
      </c>
      <c r="B252" t="s">
        <v>27</v>
      </c>
      <c r="C252" t="s">
        <v>966</v>
      </c>
      <c r="D252" t="s">
        <v>448</v>
      </c>
      <c r="E252">
        <v>1.07</v>
      </c>
      <c r="F252" t="s">
        <v>966</v>
      </c>
      <c r="G252" t="s">
        <v>1879</v>
      </c>
      <c r="H252">
        <v>1.2029637756273901</v>
      </c>
      <c r="I252">
        <v>1.2029637756273901</v>
      </c>
      <c r="J252">
        <v>1.5330572467867701E-3</v>
      </c>
      <c r="K252">
        <v>2.5956270182002199E-4</v>
      </c>
      <c r="L252">
        <v>3.92344394768935E-2</v>
      </c>
      <c r="M252" s="4">
        <v>5.6573023025918098E-10</v>
      </c>
      <c r="N252" s="4">
        <v>1.01582171153051E-8</v>
      </c>
      <c r="O252" s="4">
        <v>1.07239473455643E-8</v>
      </c>
      <c r="P252">
        <v>2.9733202791135501E-4</v>
      </c>
      <c r="Q252" s="4">
        <v>5.60011351682955E-8</v>
      </c>
      <c r="R252">
        <v>3.51218389987491E-2</v>
      </c>
    </row>
    <row r="253" spans="1:18" x14ac:dyDescent="0.25">
      <c r="A253" t="s">
        <v>458</v>
      </c>
      <c r="B253" t="s">
        <v>27</v>
      </c>
      <c r="C253" t="s">
        <v>966</v>
      </c>
      <c r="D253" t="s">
        <v>448</v>
      </c>
      <c r="E253">
        <v>2.2400000000000002</v>
      </c>
      <c r="F253" t="s">
        <v>966</v>
      </c>
      <c r="G253" t="s">
        <v>1879</v>
      </c>
      <c r="H253">
        <v>2.5183540723414501</v>
      </c>
      <c r="I253">
        <v>2.5183540723414501</v>
      </c>
      <c r="J253">
        <v>3.2093908717779102E-3</v>
      </c>
      <c r="K253">
        <v>5.4338360007182105E-4</v>
      </c>
      <c r="L253">
        <v>8.2135648998356403E-2</v>
      </c>
      <c r="M253" s="4">
        <v>1.1843324446547301E-9</v>
      </c>
      <c r="N253" s="4">
        <v>2.1265800316152701E-8</v>
      </c>
      <c r="O253" s="4">
        <v>2.24501327608074E-8</v>
      </c>
      <c r="P253">
        <v>6.2245209581442596E-4</v>
      </c>
      <c r="Q253" s="4">
        <v>1.1723602128689899E-7</v>
      </c>
      <c r="R253">
        <v>7.35260928571944E-2</v>
      </c>
    </row>
    <row r="254" spans="1:18" x14ac:dyDescent="0.25">
      <c r="A254" t="s">
        <v>458</v>
      </c>
      <c r="B254" t="s">
        <v>27</v>
      </c>
      <c r="C254" t="s">
        <v>966</v>
      </c>
      <c r="D254" t="s">
        <v>448</v>
      </c>
      <c r="E254">
        <v>1.21</v>
      </c>
      <c r="F254" t="s">
        <v>966</v>
      </c>
      <c r="G254" t="s">
        <v>1879</v>
      </c>
      <c r="H254">
        <v>1.36036090514873</v>
      </c>
      <c r="I254">
        <v>1.36036090514873</v>
      </c>
      <c r="J254">
        <v>1.7336441762728901E-3</v>
      </c>
      <c r="K254">
        <v>2.9352417682451101E-4</v>
      </c>
      <c r="L254">
        <v>4.4367917539290702E-2</v>
      </c>
      <c r="M254" s="4">
        <v>6.3975100805010197E-10</v>
      </c>
      <c r="N254" s="4">
        <v>1.1487329635064599E-8</v>
      </c>
      <c r="O254" s="4">
        <v>1.2127080643114699E-8</v>
      </c>
      <c r="P254">
        <v>3.36235283899757E-4</v>
      </c>
      <c r="Q254" s="4">
        <v>6.3328386498726706E-8</v>
      </c>
      <c r="R254">
        <v>3.9717219802323803E-2</v>
      </c>
    </row>
    <row r="255" spans="1:18" x14ac:dyDescent="0.25">
      <c r="A255" t="s">
        <v>458</v>
      </c>
      <c r="B255" t="s">
        <v>27</v>
      </c>
      <c r="C255" t="s">
        <v>967</v>
      </c>
      <c r="D255" t="s">
        <v>448</v>
      </c>
      <c r="E255">
        <v>8.35</v>
      </c>
      <c r="F255" t="s">
        <v>1814</v>
      </c>
      <c r="G255" t="s">
        <v>1860</v>
      </c>
      <c r="H255">
        <v>5.3255414838143302</v>
      </c>
      <c r="I255">
        <v>5.3255414838143302</v>
      </c>
      <c r="J255">
        <v>8.4525836956414694E-3</v>
      </c>
      <c r="K255">
        <v>1.91403616502646E-3</v>
      </c>
      <c r="L255">
        <v>0.475955364934256</v>
      </c>
      <c r="M255" s="4">
        <v>1.91168767386639E-9</v>
      </c>
      <c r="N255" s="4">
        <v>6.3557446206464606E-8</v>
      </c>
      <c r="O255" s="4">
        <v>6.5469133880330998E-8</v>
      </c>
      <c r="P255">
        <v>2.2252280093634398E-3</v>
      </c>
      <c r="Q255" s="4">
        <v>4.3715632155837701E-7</v>
      </c>
      <c r="R255">
        <v>0.127899435591284</v>
      </c>
    </row>
    <row r="256" spans="1:18" x14ac:dyDescent="0.25">
      <c r="A256" t="s">
        <v>458</v>
      </c>
      <c r="B256" t="s">
        <v>27</v>
      </c>
      <c r="C256" t="s">
        <v>967</v>
      </c>
      <c r="D256" t="s">
        <v>448</v>
      </c>
      <c r="E256">
        <v>11.8</v>
      </c>
      <c r="F256" t="s">
        <v>1814</v>
      </c>
      <c r="G256" t="s">
        <v>1860</v>
      </c>
      <c r="H256">
        <v>7.5259149112585702</v>
      </c>
      <c r="I256">
        <v>7.5259149112585702</v>
      </c>
      <c r="J256">
        <v>1.19449685758766E-2</v>
      </c>
      <c r="K256">
        <v>2.7048654787200201E-3</v>
      </c>
      <c r="L256">
        <v>0.67260758158373901</v>
      </c>
      <c r="M256" s="4">
        <v>2.7015466528890298E-9</v>
      </c>
      <c r="N256" s="4">
        <v>8.9817708411530802E-8</v>
      </c>
      <c r="O256" s="4">
        <v>9.2519255064419802E-8</v>
      </c>
      <c r="P256">
        <v>3.1446335940704898E-3</v>
      </c>
      <c r="Q256" s="4">
        <v>6.1777779573519099E-7</v>
      </c>
      <c r="R256">
        <v>0.18074411257211401</v>
      </c>
    </row>
    <row r="257" spans="1:18" x14ac:dyDescent="0.25">
      <c r="A257" t="s">
        <v>458</v>
      </c>
      <c r="B257" t="s">
        <v>27</v>
      </c>
      <c r="C257" t="s">
        <v>967</v>
      </c>
      <c r="D257" t="s">
        <v>448</v>
      </c>
      <c r="E257">
        <v>15.25</v>
      </c>
      <c r="F257" t="s">
        <v>1814</v>
      </c>
      <c r="G257" t="s">
        <v>1860</v>
      </c>
      <c r="H257">
        <v>9.7262883387028207</v>
      </c>
      <c r="I257">
        <v>9.7262883387028101</v>
      </c>
      <c r="J257">
        <v>1.54373534561117E-2</v>
      </c>
      <c r="K257">
        <v>3.4956947924135902E-3</v>
      </c>
      <c r="L257">
        <v>0.86925979823322197</v>
      </c>
      <c r="M257" s="4">
        <v>3.49140563191167E-9</v>
      </c>
      <c r="N257" s="4">
        <v>1.16077970616597E-7</v>
      </c>
      <c r="O257" s="4">
        <v>1.19569376248509E-7</v>
      </c>
      <c r="P257">
        <v>4.0640391787775398E-3</v>
      </c>
      <c r="Q257" s="4">
        <v>7.9839926991200498E-7</v>
      </c>
      <c r="R257">
        <v>0.23358878955294499</v>
      </c>
    </row>
    <row r="258" spans="1:18" x14ac:dyDescent="0.25">
      <c r="A258" t="s">
        <v>458</v>
      </c>
      <c r="B258" t="s">
        <v>27</v>
      </c>
      <c r="C258" t="s">
        <v>1648</v>
      </c>
      <c r="D258" t="s">
        <v>448</v>
      </c>
      <c r="E258">
        <v>2.2400000000000002</v>
      </c>
      <c r="F258" t="s">
        <v>1832</v>
      </c>
      <c r="G258" t="s">
        <v>1869</v>
      </c>
      <c r="H258">
        <v>0.99678568032969395</v>
      </c>
      <c r="I258">
        <v>0.99678568032969495</v>
      </c>
      <c r="J258">
        <v>1.3797216512725699E-3</v>
      </c>
      <c r="K258">
        <v>4.4548837203011002E-4</v>
      </c>
      <c r="L258">
        <v>0.171157426971219</v>
      </c>
      <c r="M258" s="4">
        <v>3.6450434943504699E-10</v>
      </c>
      <c r="N258" s="4">
        <v>1.5852983723799399E-8</v>
      </c>
      <c r="O258" s="4">
        <v>1.6217488073234501E-8</v>
      </c>
      <c r="P258">
        <v>3.3969232515509398E-4</v>
      </c>
      <c r="Q258" s="4">
        <v>2.23900853617491E-7</v>
      </c>
      <c r="R258">
        <v>2.1727260436626102E-2</v>
      </c>
    </row>
    <row r="259" spans="1:18" x14ac:dyDescent="0.25">
      <c r="A259" t="s">
        <v>458</v>
      </c>
      <c r="B259" t="s">
        <v>27</v>
      </c>
      <c r="C259" t="s">
        <v>1648</v>
      </c>
      <c r="D259" t="s">
        <v>448</v>
      </c>
      <c r="E259">
        <v>1.8</v>
      </c>
      <c r="F259" t="s">
        <v>1832</v>
      </c>
      <c r="G259" t="s">
        <v>1869</v>
      </c>
      <c r="H259">
        <v>0.80098849312207598</v>
      </c>
      <c r="I259">
        <v>0.80098849312207598</v>
      </c>
      <c r="J259">
        <v>1.1087048983440301E-3</v>
      </c>
      <c r="K259">
        <v>3.5798172752419502E-4</v>
      </c>
      <c r="L259">
        <v>0.137537218101872</v>
      </c>
      <c r="M259" s="4">
        <v>2.9290528079601998E-10</v>
      </c>
      <c r="N259" s="4">
        <v>1.2739004778053101E-8</v>
      </c>
      <c r="O259" s="4">
        <v>1.30319100588491E-8</v>
      </c>
      <c r="P259">
        <v>2.7296704699962901E-4</v>
      </c>
      <c r="Q259" s="4">
        <v>1.79920328799769E-7</v>
      </c>
      <c r="R259">
        <v>1.7459405708003198E-2</v>
      </c>
    </row>
    <row r="260" spans="1:18" x14ac:dyDescent="0.25">
      <c r="A260" t="s">
        <v>458</v>
      </c>
      <c r="B260" t="s">
        <v>27</v>
      </c>
      <c r="C260" t="s">
        <v>1648</v>
      </c>
      <c r="D260" t="s">
        <v>448</v>
      </c>
      <c r="E260">
        <v>2.8</v>
      </c>
      <c r="F260" t="s">
        <v>1832</v>
      </c>
      <c r="G260" t="s">
        <v>1869</v>
      </c>
      <c r="H260">
        <v>1.2459821004121201</v>
      </c>
      <c r="I260">
        <v>1.2459821004121201</v>
      </c>
      <c r="J260">
        <v>1.7246520640907201E-3</v>
      </c>
      <c r="K260">
        <v>5.5686046503763704E-4</v>
      </c>
      <c r="L260">
        <v>0.21394678371402401</v>
      </c>
      <c r="M260" s="4">
        <v>4.5563043679380902E-10</v>
      </c>
      <c r="N260" s="4">
        <v>1.9816229654749299E-8</v>
      </c>
      <c r="O260" s="4">
        <v>2.0271860091543099E-8</v>
      </c>
      <c r="P260">
        <v>4.2461540644386699E-4</v>
      </c>
      <c r="Q260" s="4">
        <v>2.7987606702186299E-7</v>
      </c>
      <c r="R260">
        <v>2.7159075545782702E-2</v>
      </c>
    </row>
    <row r="261" spans="1:18" x14ac:dyDescent="0.25">
      <c r="A261" t="s">
        <v>458</v>
      </c>
      <c r="B261" t="s">
        <v>27</v>
      </c>
      <c r="C261" t="s">
        <v>1648</v>
      </c>
      <c r="D261" t="s">
        <v>448</v>
      </c>
      <c r="E261">
        <v>2.1800000000000002</v>
      </c>
      <c r="F261" t="s">
        <v>1832</v>
      </c>
      <c r="G261" t="s">
        <v>1869</v>
      </c>
      <c r="H261">
        <v>0.97008606389229202</v>
      </c>
      <c r="I261">
        <v>0.97008606389229302</v>
      </c>
      <c r="J261">
        <v>1.3427648213277701E-3</v>
      </c>
      <c r="K261">
        <v>4.3355564777930298E-4</v>
      </c>
      <c r="L261">
        <v>0.16657285303448999</v>
      </c>
      <c r="M261" s="4">
        <v>3.5474084007517999E-10</v>
      </c>
      <c r="N261" s="4">
        <v>1.54283502311976E-8</v>
      </c>
      <c r="O261" s="4">
        <v>1.5783091071272799E-8</v>
      </c>
      <c r="P261">
        <v>3.3059342358844E-4</v>
      </c>
      <c r="Q261" s="4">
        <v>2.17903509324165E-7</v>
      </c>
      <c r="R261">
        <v>2.1145280246359401E-2</v>
      </c>
    </row>
    <row r="262" spans="1:18" x14ac:dyDescent="0.25">
      <c r="A262" t="s">
        <v>459</v>
      </c>
      <c r="B262" t="s">
        <v>27</v>
      </c>
      <c r="C262" t="s">
        <v>968</v>
      </c>
      <c r="D262" t="s">
        <v>448</v>
      </c>
      <c r="E262">
        <v>0</v>
      </c>
      <c r="F262" t="s">
        <v>966</v>
      </c>
      <c r="G262" t="s">
        <v>1879</v>
      </c>
      <c r="H262">
        <v>0</v>
      </c>
      <c r="I262">
        <v>0</v>
      </c>
      <c r="J262">
        <v>0</v>
      </c>
      <c r="K262">
        <v>0</v>
      </c>
      <c r="L262">
        <v>0</v>
      </c>
      <c r="M262">
        <v>0</v>
      </c>
      <c r="N262">
        <v>0</v>
      </c>
      <c r="O262">
        <v>0</v>
      </c>
      <c r="P262">
        <v>0</v>
      </c>
      <c r="Q262">
        <v>0</v>
      </c>
      <c r="R262">
        <v>0</v>
      </c>
    </row>
    <row r="263" spans="1:18" x14ac:dyDescent="0.25">
      <c r="A263" t="s">
        <v>459</v>
      </c>
      <c r="B263" t="s">
        <v>27</v>
      </c>
      <c r="C263" t="s">
        <v>970</v>
      </c>
      <c r="D263" t="s">
        <v>448</v>
      </c>
      <c r="E263">
        <v>0</v>
      </c>
      <c r="F263" t="s">
        <v>966</v>
      </c>
      <c r="G263" t="s">
        <v>1879</v>
      </c>
      <c r="H263">
        <v>0</v>
      </c>
      <c r="I263">
        <v>0</v>
      </c>
      <c r="J263">
        <v>0</v>
      </c>
      <c r="K263">
        <v>0</v>
      </c>
      <c r="L263">
        <v>0</v>
      </c>
      <c r="M263">
        <v>0</v>
      </c>
      <c r="N263">
        <v>0</v>
      </c>
      <c r="O263">
        <v>0</v>
      </c>
      <c r="P263">
        <v>0</v>
      </c>
      <c r="Q263">
        <v>0</v>
      </c>
      <c r="R263">
        <v>0</v>
      </c>
    </row>
    <row r="264" spans="1:18" x14ac:dyDescent="0.25">
      <c r="A264" t="s">
        <v>459</v>
      </c>
      <c r="B264" t="s">
        <v>27</v>
      </c>
      <c r="C264" t="s">
        <v>972</v>
      </c>
      <c r="D264" t="s">
        <v>448</v>
      </c>
      <c r="E264">
        <v>0</v>
      </c>
      <c r="F264" t="s">
        <v>966</v>
      </c>
      <c r="G264" t="s">
        <v>1879</v>
      </c>
      <c r="H264">
        <v>0</v>
      </c>
      <c r="I264">
        <v>0</v>
      </c>
      <c r="J264">
        <v>0</v>
      </c>
      <c r="K264">
        <v>0</v>
      </c>
      <c r="L264">
        <v>0</v>
      </c>
      <c r="M264">
        <v>0</v>
      </c>
      <c r="N264">
        <v>0</v>
      </c>
      <c r="O264">
        <v>0</v>
      </c>
      <c r="P264">
        <v>0</v>
      </c>
      <c r="Q264">
        <v>0</v>
      </c>
      <c r="R264">
        <v>0</v>
      </c>
    </row>
    <row r="265" spans="1:18" x14ac:dyDescent="0.25">
      <c r="A265" t="s">
        <v>459</v>
      </c>
      <c r="B265" t="s">
        <v>27</v>
      </c>
      <c r="C265" t="s">
        <v>974</v>
      </c>
      <c r="D265" t="s">
        <v>448</v>
      </c>
      <c r="E265">
        <v>0</v>
      </c>
      <c r="F265" t="s">
        <v>966</v>
      </c>
      <c r="G265" t="s">
        <v>1879</v>
      </c>
      <c r="H265">
        <v>0</v>
      </c>
      <c r="I265">
        <v>0</v>
      </c>
      <c r="J265">
        <v>0</v>
      </c>
      <c r="K265">
        <v>0</v>
      </c>
      <c r="L265">
        <v>0</v>
      </c>
      <c r="M265">
        <v>0</v>
      </c>
      <c r="N265">
        <v>0</v>
      </c>
      <c r="O265">
        <v>0</v>
      </c>
      <c r="P265">
        <v>0</v>
      </c>
      <c r="Q265">
        <v>0</v>
      </c>
      <c r="R265">
        <v>0</v>
      </c>
    </row>
    <row r="266" spans="1:18" x14ac:dyDescent="0.25">
      <c r="A266" t="s">
        <v>459</v>
      </c>
      <c r="B266" t="s">
        <v>27</v>
      </c>
      <c r="C266" t="s">
        <v>976</v>
      </c>
      <c r="D266" t="s">
        <v>448</v>
      </c>
      <c r="E266">
        <v>0</v>
      </c>
      <c r="F266" t="s">
        <v>1814</v>
      </c>
      <c r="G266" t="s">
        <v>1860</v>
      </c>
      <c r="H266">
        <v>0</v>
      </c>
      <c r="I266">
        <v>0</v>
      </c>
      <c r="J266">
        <v>0</v>
      </c>
      <c r="K266">
        <v>0</v>
      </c>
      <c r="L266">
        <v>0</v>
      </c>
      <c r="M266">
        <v>0</v>
      </c>
      <c r="N266">
        <v>0</v>
      </c>
      <c r="O266">
        <v>0</v>
      </c>
      <c r="P266">
        <v>0</v>
      </c>
      <c r="Q266">
        <v>0</v>
      </c>
      <c r="R266">
        <v>0</v>
      </c>
    </row>
    <row r="267" spans="1:18" x14ac:dyDescent="0.25">
      <c r="A267" t="s">
        <v>459</v>
      </c>
      <c r="B267" t="s">
        <v>27</v>
      </c>
      <c r="C267" t="s">
        <v>978</v>
      </c>
      <c r="D267" t="s">
        <v>448</v>
      </c>
      <c r="E267">
        <v>0</v>
      </c>
      <c r="F267" t="s">
        <v>1814</v>
      </c>
      <c r="G267" t="s">
        <v>1860</v>
      </c>
      <c r="H267">
        <v>0</v>
      </c>
      <c r="I267">
        <v>0</v>
      </c>
      <c r="J267">
        <v>0</v>
      </c>
      <c r="K267">
        <v>0</v>
      </c>
      <c r="L267">
        <v>0</v>
      </c>
      <c r="M267">
        <v>0</v>
      </c>
      <c r="N267">
        <v>0</v>
      </c>
      <c r="O267">
        <v>0</v>
      </c>
      <c r="P267">
        <v>0</v>
      </c>
      <c r="Q267">
        <v>0</v>
      </c>
      <c r="R267">
        <v>0</v>
      </c>
    </row>
    <row r="268" spans="1:18" x14ac:dyDescent="0.25">
      <c r="A268" t="s">
        <v>459</v>
      </c>
      <c r="B268" t="s">
        <v>27</v>
      </c>
      <c r="C268" t="s">
        <v>980</v>
      </c>
      <c r="D268" t="s">
        <v>448</v>
      </c>
      <c r="E268">
        <v>0</v>
      </c>
      <c r="F268" t="s">
        <v>1814</v>
      </c>
      <c r="G268" t="s">
        <v>1860</v>
      </c>
      <c r="H268">
        <v>0</v>
      </c>
      <c r="I268">
        <v>0</v>
      </c>
      <c r="J268">
        <v>0</v>
      </c>
      <c r="K268">
        <v>0</v>
      </c>
      <c r="L268">
        <v>0</v>
      </c>
      <c r="M268">
        <v>0</v>
      </c>
      <c r="N268">
        <v>0</v>
      </c>
      <c r="O268">
        <v>0</v>
      </c>
      <c r="P268">
        <v>0</v>
      </c>
      <c r="Q268">
        <v>0</v>
      </c>
      <c r="R268">
        <v>0</v>
      </c>
    </row>
    <row r="269" spans="1:18" x14ac:dyDescent="0.25">
      <c r="A269" t="s">
        <v>459</v>
      </c>
      <c r="B269" t="s">
        <v>27</v>
      </c>
      <c r="C269" t="s">
        <v>982</v>
      </c>
      <c r="D269" t="s">
        <v>448</v>
      </c>
      <c r="E269">
        <v>0</v>
      </c>
      <c r="F269" t="s">
        <v>1814</v>
      </c>
      <c r="G269" t="s">
        <v>1860</v>
      </c>
      <c r="H269">
        <v>0</v>
      </c>
      <c r="I269">
        <v>0</v>
      </c>
      <c r="J269">
        <v>0</v>
      </c>
      <c r="K269">
        <v>0</v>
      </c>
      <c r="L269">
        <v>0</v>
      </c>
      <c r="M269">
        <v>0</v>
      </c>
      <c r="N269">
        <v>0</v>
      </c>
      <c r="O269">
        <v>0</v>
      </c>
      <c r="P269">
        <v>0</v>
      </c>
      <c r="Q269">
        <v>0</v>
      </c>
      <c r="R269">
        <v>0</v>
      </c>
    </row>
    <row r="270" spans="1:18" x14ac:dyDescent="0.25">
      <c r="A270" t="s">
        <v>210</v>
      </c>
      <c r="B270" t="s">
        <v>27</v>
      </c>
      <c r="C270" t="s">
        <v>1855</v>
      </c>
      <c r="D270" t="s">
        <v>448</v>
      </c>
      <c r="E270">
        <v>0.86062499999999997</v>
      </c>
      <c r="F270" t="s">
        <v>1812</v>
      </c>
      <c r="G270" t="s">
        <v>1856</v>
      </c>
      <c r="H270">
        <v>0.52693881716906599</v>
      </c>
      <c r="I270">
        <v>0.52693881716906499</v>
      </c>
      <c r="J270">
        <v>1.31656347143275E-3</v>
      </c>
      <c r="K270">
        <v>3.3064139601644501E-4</v>
      </c>
      <c r="L270">
        <v>0.198574667170412</v>
      </c>
      <c r="M270" s="4">
        <v>7.2347195938504801E-10</v>
      </c>
      <c r="N270" s="4">
        <v>9.6203339452343503E-9</v>
      </c>
      <c r="O270" s="4">
        <v>1.0343805904619399E-8</v>
      </c>
      <c r="P270">
        <v>6.6997948524858005E-4</v>
      </c>
      <c r="Q270" s="4">
        <v>2.1824297055593499E-7</v>
      </c>
      <c r="R270">
        <v>2.5392593194814701E-2</v>
      </c>
    </row>
    <row r="271" spans="1:18" x14ac:dyDescent="0.25">
      <c r="A271" t="s">
        <v>210</v>
      </c>
      <c r="B271" t="s">
        <v>27</v>
      </c>
      <c r="C271" t="s">
        <v>1855</v>
      </c>
      <c r="D271" t="s">
        <v>448</v>
      </c>
      <c r="E271">
        <v>0.984375</v>
      </c>
      <c r="F271" t="s">
        <v>1812</v>
      </c>
      <c r="G271" t="s">
        <v>1856</v>
      </c>
      <c r="H271">
        <v>0.60270779741559799</v>
      </c>
      <c r="I271">
        <v>0.60270779741559799</v>
      </c>
      <c r="J271">
        <v>1.50587325163877E-3</v>
      </c>
      <c r="K271">
        <v>3.7818460328678299E-4</v>
      </c>
      <c r="L271">
        <v>0.227127887286419</v>
      </c>
      <c r="M271" s="4">
        <v>8.2750060713976104E-10</v>
      </c>
      <c r="N271" s="4">
        <v>1.10036499373596E-8</v>
      </c>
      <c r="O271" s="4">
        <v>1.18311505444993E-8</v>
      </c>
      <c r="P271">
        <v>7.6631640469608899E-4</v>
      </c>
      <c r="Q271" s="4">
        <v>2.49624312727377E-7</v>
      </c>
      <c r="R271">
        <v>2.9043815745703101E-2</v>
      </c>
    </row>
    <row r="272" spans="1:18" x14ac:dyDescent="0.25">
      <c r="A272" t="s">
        <v>210</v>
      </c>
      <c r="B272" t="s">
        <v>27</v>
      </c>
      <c r="C272" t="s">
        <v>1855</v>
      </c>
      <c r="D272" t="s">
        <v>448</v>
      </c>
      <c r="E272">
        <v>1.2918750000000001</v>
      </c>
      <c r="F272" t="s">
        <v>1812</v>
      </c>
      <c r="G272" t="s">
        <v>1856</v>
      </c>
      <c r="H272">
        <v>0.79098223317970895</v>
      </c>
      <c r="I272">
        <v>0.79098223317970795</v>
      </c>
      <c r="J272">
        <v>1.9762793721506901E-3</v>
      </c>
      <c r="K272">
        <v>4.9632226983732197E-4</v>
      </c>
      <c r="L272">
        <v>0.298078313029224</v>
      </c>
      <c r="M272" s="4">
        <v>1.0859960348939E-9</v>
      </c>
      <c r="N272" s="4">
        <v>1.4440980584458499E-8</v>
      </c>
      <c r="O272" s="4">
        <v>1.55269766193524E-8</v>
      </c>
      <c r="P272">
        <v>1.0056990530202001E-3</v>
      </c>
      <c r="Q272" s="4">
        <v>3.2760219327459501E-7</v>
      </c>
      <c r="R272">
        <v>3.8116550569122699E-2</v>
      </c>
    </row>
    <row r="273" spans="1:18" x14ac:dyDescent="0.25">
      <c r="A273" t="s">
        <v>210</v>
      </c>
      <c r="B273" t="s">
        <v>27</v>
      </c>
      <c r="C273" t="s">
        <v>1855</v>
      </c>
      <c r="D273" t="s">
        <v>448</v>
      </c>
      <c r="E273">
        <v>1.7943750000000001</v>
      </c>
      <c r="F273" t="s">
        <v>1812</v>
      </c>
      <c r="G273" t="s">
        <v>1856</v>
      </c>
      <c r="H273">
        <v>1.09865021357472</v>
      </c>
      <c r="I273">
        <v>1.09865021357472</v>
      </c>
      <c r="J273">
        <v>2.74499181298724E-3</v>
      </c>
      <c r="K273">
        <v>6.8937650541990797E-4</v>
      </c>
      <c r="L273">
        <v>0.41402169168210101</v>
      </c>
      <c r="M273" s="4">
        <v>1.5084153924433399E-9</v>
      </c>
      <c r="N273" s="4">
        <v>2.0058081885815399E-8</v>
      </c>
      <c r="O273" s="4">
        <v>2.15664972782587E-8</v>
      </c>
      <c r="P273">
        <v>1.39688533198887E-3</v>
      </c>
      <c r="Q273" s="4">
        <v>4.5502946148590402E-7</v>
      </c>
      <c r="R273">
        <v>5.2942726987881598E-2</v>
      </c>
    </row>
    <row r="274" spans="1:18" x14ac:dyDescent="0.25">
      <c r="A274" t="s">
        <v>210</v>
      </c>
      <c r="B274" t="s">
        <v>27</v>
      </c>
      <c r="C274" t="s">
        <v>1242</v>
      </c>
      <c r="D274" t="s">
        <v>448</v>
      </c>
      <c r="E274">
        <v>1.2093750000000001</v>
      </c>
      <c r="F274" t="s">
        <v>1812</v>
      </c>
      <c r="G274" t="s">
        <v>1856</v>
      </c>
      <c r="H274">
        <v>0.74046957968201998</v>
      </c>
      <c r="I274">
        <v>0.74046957968201998</v>
      </c>
      <c r="J274">
        <v>1.85007285201335E-3</v>
      </c>
      <c r="K274">
        <v>4.6462679832376299E-4</v>
      </c>
      <c r="L274">
        <v>0.27904283295188598</v>
      </c>
      <c r="M274" s="4">
        <v>1.01664360305742E-9</v>
      </c>
      <c r="N274" s="4">
        <v>1.35187699230417E-8</v>
      </c>
      <c r="O274" s="4">
        <v>1.45354135260992E-8</v>
      </c>
      <c r="P274">
        <v>9.4147444005519495E-4</v>
      </c>
      <c r="Q274" s="4">
        <v>3.0668129849363401E-7</v>
      </c>
      <c r="R274">
        <v>3.5682402201863798E-2</v>
      </c>
    </row>
    <row r="275" spans="1:18" x14ac:dyDescent="0.25">
      <c r="A275" t="s">
        <v>210</v>
      </c>
      <c r="B275" t="s">
        <v>27</v>
      </c>
      <c r="C275" t="s">
        <v>1242</v>
      </c>
      <c r="D275" t="s">
        <v>448</v>
      </c>
      <c r="E275">
        <v>1.5587500000000001</v>
      </c>
      <c r="F275" t="s">
        <v>1812</v>
      </c>
      <c r="G275" t="s">
        <v>1856</v>
      </c>
      <c r="H275">
        <v>0.954383013812382</v>
      </c>
      <c r="I275">
        <v>0.954383013812381</v>
      </c>
      <c r="J275">
        <v>2.38453834259498E-3</v>
      </c>
      <c r="K275">
        <v>5.9885231783951597E-4</v>
      </c>
      <c r="L275">
        <v>0.35965520691576502</v>
      </c>
      <c r="M275" s="4">
        <v>1.31034064394068E-9</v>
      </c>
      <c r="N275" s="4">
        <v>1.7424192345253798E-8</v>
      </c>
      <c r="O275" s="4">
        <v>1.8734532989194499E-8</v>
      </c>
      <c r="P275">
        <v>1.2134559449600299E-3</v>
      </c>
      <c r="Q275" s="4">
        <v>3.9527811805846198E-7</v>
      </c>
      <c r="R275">
        <v>4.5990651726846701E-2</v>
      </c>
    </row>
    <row r="276" spans="1:18" x14ac:dyDescent="0.25">
      <c r="A276" t="s">
        <v>210</v>
      </c>
      <c r="B276" t="s">
        <v>27</v>
      </c>
      <c r="C276" t="s">
        <v>1242</v>
      </c>
      <c r="D276" t="s">
        <v>448</v>
      </c>
      <c r="E276">
        <v>1.203125</v>
      </c>
      <c r="F276" t="s">
        <v>1812</v>
      </c>
      <c r="G276" t="s">
        <v>1856</v>
      </c>
      <c r="H276">
        <v>0.73664286350795305</v>
      </c>
      <c r="I276">
        <v>0.73664286350795305</v>
      </c>
      <c r="J276">
        <v>1.8405117520029399E-3</v>
      </c>
      <c r="K276">
        <v>4.62225626239402E-4</v>
      </c>
      <c r="L276">
        <v>0.27760075112784599</v>
      </c>
      <c r="M276" s="4">
        <v>1.0113896309485999E-9</v>
      </c>
      <c r="N276" s="4">
        <v>1.3448905478995001E-8</v>
      </c>
      <c r="O276" s="4">
        <v>1.4460295109943599E-8</v>
      </c>
      <c r="P276">
        <v>9.3660893907299798E-4</v>
      </c>
      <c r="Q276" s="4">
        <v>3.0509638222234901E-7</v>
      </c>
      <c r="R276">
        <v>3.5497997022525998E-2</v>
      </c>
    </row>
    <row r="277" spans="1:18" x14ac:dyDescent="0.25">
      <c r="A277" t="s">
        <v>210</v>
      </c>
      <c r="B277" t="s">
        <v>27</v>
      </c>
      <c r="C277" t="s">
        <v>1242</v>
      </c>
      <c r="D277" t="s">
        <v>448</v>
      </c>
      <c r="E277">
        <v>1.6031249999999999</v>
      </c>
      <c r="F277" t="s">
        <v>1812</v>
      </c>
      <c r="G277" t="s">
        <v>1856</v>
      </c>
      <c r="H277">
        <v>0.981552698648259</v>
      </c>
      <c r="I277">
        <v>0.981552698648259</v>
      </c>
      <c r="J277">
        <v>2.4524221526688499E-3</v>
      </c>
      <c r="K277">
        <v>6.1590063963847604E-4</v>
      </c>
      <c r="L277">
        <v>0.369893987866454</v>
      </c>
      <c r="M277" s="4">
        <v>1.34764384591333E-9</v>
      </c>
      <c r="N277" s="4">
        <v>1.79202298979856E-8</v>
      </c>
      <c r="O277" s="4">
        <v>1.9267873743898901E-8</v>
      </c>
      <c r="P277">
        <v>1.24800100193363E-3</v>
      </c>
      <c r="Q277" s="4">
        <v>4.0653102358458501E-7</v>
      </c>
      <c r="R277">
        <v>4.7299928500145E-2</v>
      </c>
    </row>
    <row r="278" spans="1:18" x14ac:dyDescent="0.25">
      <c r="A278" t="s">
        <v>210</v>
      </c>
      <c r="B278" t="s">
        <v>27</v>
      </c>
      <c r="C278" t="s">
        <v>1242</v>
      </c>
      <c r="D278" t="s">
        <v>448</v>
      </c>
      <c r="E278">
        <v>1.65625</v>
      </c>
      <c r="F278" t="s">
        <v>1812</v>
      </c>
      <c r="G278" t="s">
        <v>1856</v>
      </c>
      <c r="H278">
        <v>1.0140797861278299</v>
      </c>
      <c r="I278">
        <v>1.0140797861278299</v>
      </c>
      <c r="J278">
        <v>2.5336915027573E-3</v>
      </c>
      <c r="K278">
        <v>6.3631060235553997E-4</v>
      </c>
      <c r="L278">
        <v>0.38215168337080002</v>
      </c>
      <c r="M278" s="4">
        <v>1.39230260883833E-9</v>
      </c>
      <c r="N278" s="4">
        <v>1.8514077672382699E-8</v>
      </c>
      <c r="O278" s="4">
        <v>1.9906380281221101E-8</v>
      </c>
      <c r="P278">
        <v>1.2893577602823101E-3</v>
      </c>
      <c r="Q278" s="4">
        <v>4.20002811890507E-7</v>
      </c>
      <c r="R278">
        <v>4.8867372524516298E-2</v>
      </c>
    </row>
    <row r="279" spans="1:18" x14ac:dyDescent="0.25">
      <c r="A279" t="s">
        <v>210</v>
      </c>
      <c r="B279" t="s">
        <v>27</v>
      </c>
      <c r="C279" t="s">
        <v>1242</v>
      </c>
      <c r="D279" t="s">
        <v>448</v>
      </c>
      <c r="E279">
        <v>1.6743749999999999</v>
      </c>
      <c r="F279" t="s">
        <v>1812</v>
      </c>
      <c r="G279" t="s">
        <v>1856</v>
      </c>
      <c r="H279">
        <v>1.0251772630326299</v>
      </c>
      <c r="I279">
        <v>1.0251772630326299</v>
      </c>
      <c r="J279">
        <v>2.56141869278747E-3</v>
      </c>
      <c r="K279">
        <v>6.4327400140018595E-4</v>
      </c>
      <c r="L279">
        <v>0.38633372066051902</v>
      </c>
      <c r="M279" s="4">
        <v>1.4075391279539201E-9</v>
      </c>
      <c r="N279" s="4">
        <v>1.8716684560118202E-8</v>
      </c>
      <c r="O279" s="4">
        <v>2.01242236880722E-8</v>
      </c>
      <c r="P279">
        <v>1.3034677131306799E-3</v>
      </c>
      <c r="Q279" s="4">
        <v>4.2459906907723298E-7</v>
      </c>
      <c r="R279">
        <v>4.9402147544595897E-2</v>
      </c>
    </row>
    <row r="280" spans="1:18" x14ac:dyDescent="0.25">
      <c r="A280" t="s">
        <v>460</v>
      </c>
      <c r="B280" t="s">
        <v>27</v>
      </c>
      <c r="C280" t="s">
        <v>985</v>
      </c>
      <c r="D280" t="s">
        <v>448</v>
      </c>
      <c r="E280">
        <v>3</v>
      </c>
      <c r="F280" t="s">
        <v>1814</v>
      </c>
      <c r="G280" t="s">
        <v>1860</v>
      </c>
      <c r="H280">
        <v>1.9133681977776</v>
      </c>
      <c r="I280">
        <v>1.9133681977776</v>
      </c>
      <c r="J280">
        <v>3.0368564175957402E-3</v>
      </c>
      <c r="K280">
        <v>6.8767766408136199E-4</v>
      </c>
      <c r="L280">
        <v>0.17100192752129001</v>
      </c>
      <c r="M280" s="4">
        <v>6.8683389480229595E-10</v>
      </c>
      <c r="N280" s="4">
        <v>2.2835010613101101E-8</v>
      </c>
      <c r="O280" s="4">
        <v>2.3521844507903299E-8</v>
      </c>
      <c r="P280">
        <v>7.9948311713656502E-4</v>
      </c>
      <c r="Q280" s="4">
        <v>1.57062151458099E-7</v>
      </c>
      <c r="R280">
        <v>4.5951893026808799E-2</v>
      </c>
    </row>
    <row r="281" spans="1:18" x14ac:dyDescent="0.25">
      <c r="A281" t="s">
        <v>460</v>
      </c>
      <c r="B281" t="s">
        <v>27</v>
      </c>
      <c r="C281" t="s">
        <v>985</v>
      </c>
      <c r="D281" t="s">
        <v>448</v>
      </c>
      <c r="E281">
        <v>5</v>
      </c>
      <c r="F281" t="s">
        <v>1814</v>
      </c>
      <c r="G281" t="s">
        <v>1860</v>
      </c>
      <c r="H281">
        <v>3.188946996296</v>
      </c>
      <c r="I281">
        <v>3.188946996296</v>
      </c>
      <c r="J281">
        <v>5.0614273626595702E-3</v>
      </c>
      <c r="K281">
        <v>1.1461294401355999E-3</v>
      </c>
      <c r="L281">
        <v>0.285003212535483</v>
      </c>
      <c r="M281" s="4">
        <v>1.1447231580038299E-9</v>
      </c>
      <c r="N281" s="4">
        <v>3.8058351021835098E-8</v>
      </c>
      <c r="O281" s="4">
        <v>3.92030741798389E-8</v>
      </c>
      <c r="P281">
        <v>1.3324718618942699E-3</v>
      </c>
      <c r="Q281" s="4">
        <v>2.6177025243016601E-7</v>
      </c>
      <c r="R281">
        <v>7.65864883780146E-2</v>
      </c>
    </row>
    <row r="282" spans="1:18" x14ac:dyDescent="0.25">
      <c r="A282" t="s">
        <v>460</v>
      </c>
      <c r="B282" t="s">
        <v>27</v>
      </c>
      <c r="C282" t="s">
        <v>985</v>
      </c>
      <c r="D282" t="s">
        <v>448</v>
      </c>
      <c r="E282">
        <v>10</v>
      </c>
      <c r="F282" t="s">
        <v>1814</v>
      </c>
      <c r="G282" t="s">
        <v>1860</v>
      </c>
      <c r="H282">
        <v>6.3778939925920097</v>
      </c>
      <c r="I282">
        <v>6.3778939925920097</v>
      </c>
      <c r="J282">
        <v>1.01228547253191E-2</v>
      </c>
      <c r="K282">
        <v>2.2922588802712098E-3</v>
      </c>
      <c r="L282">
        <v>0.57000642507096499</v>
      </c>
      <c r="M282" s="4">
        <v>2.2894463160076499E-9</v>
      </c>
      <c r="N282" s="4">
        <v>7.6116702043670197E-8</v>
      </c>
      <c r="O282" s="4">
        <v>7.8406148359677799E-8</v>
      </c>
      <c r="P282">
        <v>2.6649437237885498E-3</v>
      </c>
      <c r="Q282" s="4">
        <v>5.2354050486033096E-7</v>
      </c>
      <c r="R282">
        <v>0.15317297675602901</v>
      </c>
    </row>
    <row r="283" spans="1:18" x14ac:dyDescent="0.25">
      <c r="A283" t="s">
        <v>460</v>
      </c>
      <c r="B283" t="s">
        <v>27</v>
      </c>
      <c r="C283" t="s">
        <v>991</v>
      </c>
      <c r="D283" t="s">
        <v>448</v>
      </c>
      <c r="E283">
        <v>1.89</v>
      </c>
      <c r="F283" t="s">
        <v>1832</v>
      </c>
      <c r="G283" t="s">
        <v>1869</v>
      </c>
      <c r="H283">
        <v>0.84103791777817904</v>
      </c>
      <c r="I283">
        <v>0.84103791777818004</v>
      </c>
      <c r="J283">
        <v>1.1641401432612301E-3</v>
      </c>
      <c r="K283">
        <v>3.7588081390040501E-4</v>
      </c>
      <c r="L283">
        <v>0.14441407900696601</v>
      </c>
      <c r="M283" s="4">
        <v>3.0755054483582102E-10</v>
      </c>
      <c r="N283" s="4">
        <v>1.33759550169558E-8</v>
      </c>
      <c r="O283" s="4">
        <v>1.3683505561791599E-8</v>
      </c>
      <c r="P283">
        <v>2.8661539934961001E-4</v>
      </c>
      <c r="Q283" s="4">
        <v>1.88916345239758E-7</v>
      </c>
      <c r="R283">
        <v>1.8332375993403299E-2</v>
      </c>
    </row>
    <row r="284" spans="1:18" x14ac:dyDescent="0.25">
      <c r="A284" t="s">
        <v>460</v>
      </c>
      <c r="B284" t="s">
        <v>27</v>
      </c>
      <c r="C284" t="s">
        <v>991</v>
      </c>
      <c r="D284" t="s">
        <v>448</v>
      </c>
      <c r="E284">
        <v>1.59</v>
      </c>
      <c r="F284" t="s">
        <v>1832</v>
      </c>
      <c r="G284" t="s">
        <v>1869</v>
      </c>
      <c r="H284">
        <v>0.70753983559116695</v>
      </c>
      <c r="I284">
        <v>0.70753983559116795</v>
      </c>
      <c r="J284">
        <v>9.7935599353722895E-4</v>
      </c>
      <c r="K284">
        <v>3.1621719264637301E-4</v>
      </c>
      <c r="L284">
        <v>0.121491209323321</v>
      </c>
      <c r="M284" s="4">
        <v>2.5873299803648402E-10</v>
      </c>
      <c r="N284" s="4">
        <v>1.12527875539469E-8</v>
      </c>
      <c r="O284" s="4">
        <v>1.15115205519834E-8</v>
      </c>
      <c r="P284">
        <v>2.4112089151633899E-4</v>
      </c>
      <c r="Q284" s="4">
        <v>1.58929623773129E-7</v>
      </c>
      <c r="R284">
        <v>1.54224750420695E-2</v>
      </c>
    </row>
    <row r="285" spans="1:18" x14ac:dyDescent="0.25">
      <c r="A285" t="s">
        <v>460</v>
      </c>
      <c r="B285" t="s">
        <v>27</v>
      </c>
      <c r="C285" t="s">
        <v>991</v>
      </c>
      <c r="D285" t="s">
        <v>448</v>
      </c>
      <c r="E285">
        <v>2.02</v>
      </c>
      <c r="F285" t="s">
        <v>1832</v>
      </c>
      <c r="G285" t="s">
        <v>1869</v>
      </c>
      <c r="H285">
        <v>0.89888708672588502</v>
      </c>
      <c r="I285">
        <v>0.89888708672588602</v>
      </c>
      <c r="J285">
        <v>1.2442132748082999E-3</v>
      </c>
      <c r="K285">
        <v>4.0173504977715301E-4</v>
      </c>
      <c r="L285">
        <v>0.15434732253654601</v>
      </c>
      <c r="M285" s="4">
        <v>3.2870481511553398E-10</v>
      </c>
      <c r="N285" s="4">
        <v>1.42959942509263E-8</v>
      </c>
      <c r="O285" s="4">
        <v>1.4624699066041799E-8</v>
      </c>
      <c r="P285">
        <v>3.0632968607736098E-4</v>
      </c>
      <c r="Q285" s="4">
        <v>2.0191059120863E-7</v>
      </c>
      <c r="R285">
        <v>1.95933330723146E-2</v>
      </c>
    </row>
    <row r="286" spans="1:18" x14ac:dyDescent="0.25">
      <c r="A286" t="s">
        <v>460</v>
      </c>
      <c r="B286" t="s">
        <v>27</v>
      </c>
      <c r="C286" t="s">
        <v>1005</v>
      </c>
      <c r="D286" t="s">
        <v>448</v>
      </c>
      <c r="E286">
        <v>0.89600000000000002</v>
      </c>
      <c r="F286" t="s">
        <v>1816</v>
      </c>
      <c r="G286" t="s">
        <v>1862</v>
      </c>
      <c r="H286">
        <v>0.65552650955357605</v>
      </c>
      <c r="I286">
        <v>0.65552650955357605</v>
      </c>
      <c r="J286">
        <v>9.974052037614459E-4</v>
      </c>
      <c r="K286">
        <v>4.7483310183208202E-4</v>
      </c>
      <c r="L286">
        <v>0.17995727284243901</v>
      </c>
      <c r="M286" s="4">
        <v>2.1800591482698701E-10</v>
      </c>
      <c r="N286" s="4">
        <v>5.1791300150601901E-9</v>
      </c>
      <c r="O286" s="4">
        <v>5.3971359298871702E-9</v>
      </c>
      <c r="P286">
        <v>2.22256145172972E-4</v>
      </c>
      <c r="Q286" s="4">
        <v>3.2580595581710798E-7</v>
      </c>
      <c r="R286">
        <v>1.4680166150510101E-2</v>
      </c>
    </row>
    <row r="287" spans="1:18" x14ac:dyDescent="0.25">
      <c r="A287" t="s">
        <v>460</v>
      </c>
      <c r="B287" t="s">
        <v>27</v>
      </c>
      <c r="C287" t="s">
        <v>1005</v>
      </c>
      <c r="D287" t="s">
        <v>448</v>
      </c>
      <c r="E287">
        <v>5.92</v>
      </c>
      <c r="F287" t="s">
        <v>1816</v>
      </c>
      <c r="G287" t="s">
        <v>1862</v>
      </c>
      <c r="H287">
        <v>4.3311572952646999</v>
      </c>
      <c r="I287">
        <v>4.3311572952646999</v>
      </c>
      <c r="J287">
        <v>6.5899986677095497E-3</v>
      </c>
      <c r="K287">
        <v>3.1372901371048301E-3</v>
      </c>
      <c r="L287">
        <v>1.1890034098518301</v>
      </c>
      <c r="M287" s="4">
        <v>1.44039622296402E-9</v>
      </c>
      <c r="N287" s="4">
        <v>3.4219251885219099E-8</v>
      </c>
      <c r="O287" s="4">
        <v>3.5659648108183098E-8</v>
      </c>
      <c r="P287">
        <v>1.46847810203571E-3</v>
      </c>
      <c r="Q287" s="4">
        <v>2.1526464937916098E-6</v>
      </c>
      <c r="R287">
        <v>9.6993954923013007E-2</v>
      </c>
    </row>
    <row r="288" spans="1:18" x14ac:dyDescent="0.25">
      <c r="A288" t="s">
        <v>460</v>
      </c>
      <c r="B288" t="s">
        <v>27</v>
      </c>
      <c r="C288" t="s">
        <v>1005</v>
      </c>
      <c r="D288" t="s">
        <v>448</v>
      </c>
      <c r="E288">
        <v>0.89600000000000002</v>
      </c>
      <c r="F288" t="s">
        <v>1816</v>
      </c>
      <c r="G288" t="s">
        <v>1862</v>
      </c>
      <c r="H288">
        <v>0.65552650955357605</v>
      </c>
      <c r="I288">
        <v>0.65552650955357605</v>
      </c>
      <c r="J288">
        <v>9.974052037614459E-4</v>
      </c>
      <c r="K288">
        <v>4.7483310183208202E-4</v>
      </c>
      <c r="L288">
        <v>0.17995727284243901</v>
      </c>
      <c r="M288" s="4">
        <v>2.1800591482698701E-10</v>
      </c>
      <c r="N288" s="4">
        <v>5.1791300150601901E-9</v>
      </c>
      <c r="O288" s="4">
        <v>5.3971359298871702E-9</v>
      </c>
      <c r="P288">
        <v>2.22256145172972E-4</v>
      </c>
      <c r="Q288" s="4">
        <v>3.2580595581710798E-7</v>
      </c>
      <c r="R288">
        <v>1.4680166150510101E-2</v>
      </c>
    </row>
    <row r="289" spans="1:18" x14ac:dyDescent="0.25">
      <c r="A289" t="s">
        <v>460</v>
      </c>
      <c r="B289" t="s">
        <v>27</v>
      </c>
      <c r="C289" t="s">
        <v>1880</v>
      </c>
      <c r="D289" t="s">
        <v>448</v>
      </c>
      <c r="E289">
        <v>2</v>
      </c>
      <c r="F289" t="s">
        <v>1816</v>
      </c>
      <c r="G289" t="s">
        <v>1862</v>
      </c>
      <c r="H289">
        <v>1.4632288159678</v>
      </c>
      <c r="I289">
        <v>1.4632288159678</v>
      </c>
      <c r="J289">
        <v>2.2263509012532298E-3</v>
      </c>
      <c r="K289">
        <v>1.0598953165894701E-3</v>
      </c>
      <c r="L289">
        <v>0.40169034116615898</v>
      </c>
      <c r="M289" s="4">
        <v>4.8662034559595396E-10</v>
      </c>
      <c r="N289" s="4">
        <v>1.15605580693308E-8</v>
      </c>
      <c r="O289" s="4">
        <v>1.20471784149267E-8</v>
      </c>
      <c r="P289">
        <v>4.9610746690395503E-4</v>
      </c>
      <c r="Q289" s="4">
        <v>7.2724543709175905E-7</v>
      </c>
      <c r="R289">
        <v>3.27682280145314E-2</v>
      </c>
    </row>
    <row r="290" spans="1:18" x14ac:dyDescent="0.25">
      <c r="A290" t="s">
        <v>460</v>
      </c>
      <c r="B290" t="s">
        <v>27</v>
      </c>
      <c r="C290" t="s">
        <v>1880</v>
      </c>
      <c r="D290" t="s">
        <v>448</v>
      </c>
      <c r="E290">
        <v>4.5</v>
      </c>
      <c r="F290" t="s">
        <v>1816</v>
      </c>
      <c r="G290" t="s">
        <v>1862</v>
      </c>
      <c r="H290">
        <v>3.2922648359275599</v>
      </c>
      <c r="I290">
        <v>3.2922648359275599</v>
      </c>
      <c r="J290">
        <v>5.0092895278197602E-3</v>
      </c>
      <c r="K290">
        <v>2.3847644623263102E-3</v>
      </c>
      <c r="L290">
        <v>0.90380326762385799</v>
      </c>
      <c r="M290" s="4">
        <v>1.0948957775909E-9</v>
      </c>
      <c r="N290" s="4">
        <v>2.60112556559943E-8</v>
      </c>
      <c r="O290" s="4">
        <v>2.7106151433585101E-8</v>
      </c>
      <c r="P290">
        <v>1.1162418005339E-3</v>
      </c>
      <c r="Q290" s="4">
        <v>1.63630223345646E-6</v>
      </c>
      <c r="R290">
        <v>7.3728513032695703E-2</v>
      </c>
    </row>
    <row r="291" spans="1:18" x14ac:dyDescent="0.25">
      <c r="A291" t="s">
        <v>460</v>
      </c>
      <c r="B291" t="s">
        <v>27</v>
      </c>
      <c r="C291" t="s">
        <v>1880</v>
      </c>
      <c r="D291" t="s">
        <v>448</v>
      </c>
      <c r="E291">
        <v>7</v>
      </c>
      <c r="F291" t="s">
        <v>1816</v>
      </c>
      <c r="G291" t="s">
        <v>1862</v>
      </c>
      <c r="H291">
        <v>5.1213008558873101</v>
      </c>
      <c r="I291">
        <v>5.1213008558873101</v>
      </c>
      <c r="J291">
        <v>7.7922281543862998E-3</v>
      </c>
      <c r="K291">
        <v>3.7096336080631401E-3</v>
      </c>
      <c r="L291">
        <v>1.4059161940815601</v>
      </c>
      <c r="M291" s="4">
        <v>1.70317120958584E-9</v>
      </c>
      <c r="N291" s="4">
        <v>4.0461953242657698E-8</v>
      </c>
      <c r="O291" s="4">
        <v>4.2165124452243603E-8</v>
      </c>
      <c r="P291">
        <v>1.73637613416384E-3</v>
      </c>
      <c r="Q291" s="4">
        <v>2.5453590298211601E-6</v>
      </c>
      <c r="R291">
        <v>0.11468879805086001</v>
      </c>
    </row>
    <row r="292" spans="1:18" x14ac:dyDescent="0.25">
      <c r="A292" t="s">
        <v>460</v>
      </c>
      <c r="B292" t="s">
        <v>27</v>
      </c>
      <c r="C292" t="s">
        <v>1003</v>
      </c>
      <c r="D292" t="s">
        <v>448</v>
      </c>
      <c r="E292">
        <v>4.28</v>
      </c>
      <c r="F292" t="s">
        <v>1831</v>
      </c>
      <c r="G292" t="s">
        <v>1856</v>
      </c>
      <c r="H292">
        <v>2.6205352360012801</v>
      </c>
      <c r="I292">
        <v>2.6205352360012801</v>
      </c>
      <c r="J292">
        <v>6.5474412871252699E-3</v>
      </c>
      <c r="K292">
        <v>1.64432264337009E-3</v>
      </c>
      <c r="L292">
        <v>0.98753763310311005</v>
      </c>
      <c r="M292" s="4">
        <v>3.5979201001225902E-9</v>
      </c>
      <c r="N292" s="4">
        <v>4.78431712831989E-8</v>
      </c>
      <c r="O292" s="4">
        <v>5.1441091383321402E-8</v>
      </c>
      <c r="P292">
        <v>3.3318950726087702E-3</v>
      </c>
      <c r="Q292" s="4">
        <v>1.0853506625759199E-6</v>
      </c>
      <c r="R292">
        <v>0.12628066681052399</v>
      </c>
    </row>
    <row r="293" spans="1:18" x14ac:dyDescent="0.25">
      <c r="A293" t="s">
        <v>460</v>
      </c>
      <c r="B293" t="s">
        <v>27</v>
      </c>
      <c r="C293" t="s">
        <v>1003</v>
      </c>
      <c r="D293" t="s">
        <v>448</v>
      </c>
      <c r="E293">
        <v>3.16</v>
      </c>
      <c r="F293" t="s">
        <v>1831</v>
      </c>
      <c r="G293" t="s">
        <v>1856</v>
      </c>
      <c r="H293">
        <v>1.93478769760842</v>
      </c>
      <c r="I293">
        <v>1.93478769760842</v>
      </c>
      <c r="J293">
        <v>4.8340921652607104E-3</v>
      </c>
      <c r="K293">
        <v>1.21403260585268E-3</v>
      </c>
      <c r="L293">
        <v>0.72911657023500598</v>
      </c>
      <c r="M293" s="4">
        <v>2.6564082982213501E-9</v>
      </c>
      <c r="N293" s="4">
        <v>3.5323462910025298E-8</v>
      </c>
      <c r="O293" s="4">
        <v>3.7979871208246698E-8</v>
      </c>
      <c r="P293">
        <v>2.4599972965989999E-3</v>
      </c>
      <c r="Q293" s="4">
        <v>8.0133366676166103E-7</v>
      </c>
      <c r="R293">
        <v>9.3235258673190394E-2</v>
      </c>
    </row>
    <row r="294" spans="1:18" x14ac:dyDescent="0.25">
      <c r="A294" t="s">
        <v>460</v>
      </c>
      <c r="B294" t="s">
        <v>27</v>
      </c>
      <c r="C294" t="s">
        <v>1003</v>
      </c>
      <c r="D294" t="s">
        <v>448</v>
      </c>
      <c r="E294">
        <v>9.7200000000000006</v>
      </c>
      <c r="F294" t="s">
        <v>1831</v>
      </c>
      <c r="G294" t="s">
        <v>1856</v>
      </c>
      <c r="H294">
        <v>5.9513089939094499</v>
      </c>
      <c r="I294">
        <v>5.9513089939094499</v>
      </c>
      <c r="J294">
        <v>1.4869422736181701E-2</v>
      </c>
      <c r="K294">
        <v>3.7343028255975002E-3</v>
      </c>
      <c r="L294">
        <v>2.24272565274818</v>
      </c>
      <c r="M294" s="4">
        <v>8.1709774236429E-9</v>
      </c>
      <c r="N294" s="4">
        <v>1.0865318338147E-7</v>
      </c>
      <c r="O294" s="4">
        <v>1.1682416080511299E-7</v>
      </c>
      <c r="P294">
        <v>7.56682712751338E-3</v>
      </c>
      <c r="Q294" s="4">
        <v>2.4648617851023301E-6</v>
      </c>
      <c r="R294">
        <v>0.28678693490614299</v>
      </c>
    </row>
    <row r="295" spans="1:18" x14ac:dyDescent="0.25">
      <c r="A295" t="s">
        <v>460</v>
      </c>
      <c r="B295" t="s">
        <v>27</v>
      </c>
      <c r="C295" t="s">
        <v>1001</v>
      </c>
      <c r="D295" t="s">
        <v>448</v>
      </c>
      <c r="E295">
        <v>0.55000000000000004</v>
      </c>
      <c r="F295" t="s">
        <v>1830</v>
      </c>
      <c r="G295" t="s">
        <v>1881</v>
      </c>
      <c r="H295">
        <v>0.54902939696102204</v>
      </c>
      <c r="I295">
        <v>0.54902939696102204</v>
      </c>
      <c r="J295">
        <v>1.1774314041131299E-3</v>
      </c>
      <c r="K295">
        <v>1.20598947283153E-4</v>
      </c>
      <c r="L295">
        <v>2.1145603746540099E-2</v>
      </c>
      <c r="M295" s="4">
        <v>2.2225714968530701E-10</v>
      </c>
      <c r="N295" s="4">
        <v>1.2518986522817E-8</v>
      </c>
      <c r="O295" s="4">
        <v>1.2741243672502299E-8</v>
      </c>
      <c r="P295">
        <v>2.9475598918703199E-4</v>
      </c>
      <c r="Q295" s="4">
        <v>2.9517557927148799E-8</v>
      </c>
      <c r="R295">
        <v>1.85364282800436E-2</v>
      </c>
    </row>
    <row r="296" spans="1:18" x14ac:dyDescent="0.25">
      <c r="A296" t="s">
        <v>460</v>
      </c>
      <c r="B296" t="s">
        <v>27</v>
      </c>
      <c r="C296" t="s">
        <v>1001</v>
      </c>
      <c r="D296" t="s">
        <v>448</v>
      </c>
      <c r="E296">
        <v>0.56499999999999995</v>
      </c>
      <c r="F296" t="s">
        <v>1830</v>
      </c>
      <c r="G296" t="s">
        <v>1881</v>
      </c>
      <c r="H296">
        <v>0.56400292596905</v>
      </c>
      <c r="I296">
        <v>0.56400292596905</v>
      </c>
      <c r="J296">
        <v>1.20954316967985E-3</v>
      </c>
      <c r="K296">
        <v>1.2388800948178499E-4</v>
      </c>
      <c r="L296">
        <v>2.1722302030536701E-2</v>
      </c>
      <c r="M296" s="4">
        <v>2.2831870831308799E-10</v>
      </c>
      <c r="N296" s="4">
        <v>1.28604134279847E-8</v>
      </c>
      <c r="O296" s="4">
        <v>1.30887321362978E-8</v>
      </c>
      <c r="P296">
        <v>3.0279478889213201E-4</v>
      </c>
      <c r="Q296" s="4">
        <v>3.0322582234252903E-8</v>
      </c>
      <c r="R296">
        <v>1.9041967233135702E-2</v>
      </c>
    </row>
    <row r="297" spans="1:18" x14ac:dyDescent="0.25">
      <c r="A297" t="s">
        <v>460</v>
      </c>
      <c r="B297" t="s">
        <v>27</v>
      </c>
      <c r="C297" t="s">
        <v>1001</v>
      </c>
      <c r="D297" t="s">
        <v>448</v>
      </c>
      <c r="E297">
        <v>0.57999999999999996</v>
      </c>
      <c r="F297" t="s">
        <v>1830</v>
      </c>
      <c r="G297" t="s">
        <v>1881</v>
      </c>
      <c r="H297">
        <v>0.57897645497707795</v>
      </c>
      <c r="I297">
        <v>0.57897645497707795</v>
      </c>
      <c r="J297">
        <v>1.2416549352465801E-3</v>
      </c>
      <c r="K297">
        <v>1.2717707168041599E-4</v>
      </c>
      <c r="L297">
        <v>2.2299000314533201E-2</v>
      </c>
      <c r="M297" s="4">
        <v>2.3438026694086998E-10</v>
      </c>
      <c r="N297" s="4">
        <v>1.3201840333152501E-8</v>
      </c>
      <c r="O297" s="4">
        <v>1.34362206000934E-8</v>
      </c>
      <c r="P297">
        <v>3.1083358859723302E-4</v>
      </c>
      <c r="Q297" s="4">
        <v>3.1127606541357E-8</v>
      </c>
      <c r="R297">
        <v>1.95475061862278E-2</v>
      </c>
    </row>
    <row r="298" spans="1:18" x14ac:dyDescent="0.25">
      <c r="A298" t="s">
        <v>460</v>
      </c>
      <c r="B298" t="s">
        <v>27</v>
      </c>
      <c r="C298" t="s">
        <v>1007</v>
      </c>
      <c r="D298" t="s">
        <v>448</v>
      </c>
      <c r="E298">
        <v>4.0925465839999999</v>
      </c>
      <c r="F298" t="s">
        <v>1816</v>
      </c>
      <c r="G298" t="s">
        <v>1862</v>
      </c>
      <c r="H298">
        <v>2.9941660461996999</v>
      </c>
      <c r="I298">
        <v>2.9941660461996999</v>
      </c>
      <c r="J298">
        <v>4.5557223878546103E-3</v>
      </c>
      <c r="K298">
        <v>2.1688354786529199E-3</v>
      </c>
      <c r="L298">
        <v>0.82196821678267995</v>
      </c>
      <c r="M298" s="4">
        <v>9.957582165368111E-10</v>
      </c>
      <c r="N298" s="4">
        <v>2.3656061217886699E-8</v>
      </c>
      <c r="O298" s="4">
        <v>2.4651819434423498E-8</v>
      </c>
      <c r="P298">
        <v>1.0151714594873399E-3</v>
      </c>
      <c r="Q298" s="4">
        <v>1.48814291464973E-6</v>
      </c>
      <c r="R298">
        <v>6.7052749812301804E-2</v>
      </c>
    </row>
    <row r="299" spans="1:18" x14ac:dyDescent="0.25">
      <c r="A299" t="s">
        <v>460</v>
      </c>
      <c r="B299" t="s">
        <v>27</v>
      </c>
      <c r="C299" t="s">
        <v>1007</v>
      </c>
      <c r="D299" t="s">
        <v>448</v>
      </c>
      <c r="E299">
        <v>3.9285714289999998</v>
      </c>
      <c r="F299" t="s">
        <v>1816</v>
      </c>
      <c r="G299" t="s">
        <v>1862</v>
      </c>
      <c r="H299">
        <v>2.8741994602503098</v>
      </c>
      <c r="I299">
        <v>2.8741994602503098</v>
      </c>
      <c r="J299">
        <v>4.3731892707959104E-3</v>
      </c>
      <c r="K299">
        <v>2.0819372292421499E-3</v>
      </c>
      <c r="L299">
        <v>0.78903459880531801</v>
      </c>
      <c r="M299" s="4">
        <v>9.5586139323918596E-10</v>
      </c>
      <c r="N299" s="4">
        <v>2.27082390672342E-8</v>
      </c>
      <c r="O299" s="4">
        <v>2.36641004604733E-8</v>
      </c>
      <c r="P299">
        <v>9.7449681009621997E-4</v>
      </c>
      <c r="Q299" s="4">
        <v>1.42851782301465E-6</v>
      </c>
      <c r="R299">
        <v>6.4366162178422795E-2</v>
      </c>
    </row>
    <row r="300" spans="1:18" x14ac:dyDescent="0.25">
      <c r="A300" t="s">
        <v>460</v>
      </c>
      <c r="B300" t="s">
        <v>27</v>
      </c>
      <c r="C300" t="s">
        <v>1007</v>
      </c>
      <c r="D300" t="s">
        <v>448</v>
      </c>
      <c r="E300">
        <v>3.8217213110000001</v>
      </c>
      <c r="F300" t="s">
        <v>1816</v>
      </c>
      <c r="G300" t="s">
        <v>1862</v>
      </c>
      <c r="H300">
        <v>2.79602637442673</v>
      </c>
      <c r="I300">
        <v>2.79602637442673</v>
      </c>
      <c r="J300">
        <v>4.2542463425417603E-3</v>
      </c>
      <c r="K300">
        <v>2.0253122594195302E-3</v>
      </c>
      <c r="L300">
        <v>0.76757426862878597</v>
      </c>
      <c r="M300" s="4">
        <v>9.2986367256512104E-10</v>
      </c>
      <c r="N300" s="4">
        <v>2.2090615570307199E-8</v>
      </c>
      <c r="O300" s="4">
        <v>2.3020479242872299E-8</v>
      </c>
      <c r="P300">
        <v>9.4799223940653598E-4</v>
      </c>
      <c r="Q300" s="4">
        <v>1.3896646926305401E-6</v>
      </c>
      <c r="R300">
        <v>6.2615517663420994E-2</v>
      </c>
    </row>
    <row r="301" spans="1:18" x14ac:dyDescent="0.25">
      <c r="A301" t="s">
        <v>235</v>
      </c>
      <c r="B301" t="s">
        <v>27</v>
      </c>
      <c r="C301" t="s">
        <v>1855</v>
      </c>
      <c r="D301" t="s">
        <v>448</v>
      </c>
      <c r="E301">
        <v>0.86062499999999997</v>
      </c>
      <c r="F301" t="s">
        <v>1812</v>
      </c>
      <c r="G301" t="s">
        <v>1856</v>
      </c>
      <c r="H301">
        <v>0.52693881716906599</v>
      </c>
      <c r="I301">
        <v>0.52693881716906499</v>
      </c>
      <c r="J301">
        <v>1.31656347143275E-3</v>
      </c>
      <c r="K301">
        <v>3.3064139601644501E-4</v>
      </c>
      <c r="L301">
        <v>0.198574667170412</v>
      </c>
      <c r="M301" s="4">
        <v>7.2347195938504801E-10</v>
      </c>
      <c r="N301" s="4">
        <v>9.6203339452343503E-9</v>
      </c>
      <c r="O301" s="4">
        <v>1.0343805904619399E-8</v>
      </c>
      <c r="P301">
        <v>6.6997948524858005E-4</v>
      </c>
      <c r="Q301" s="4">
        <v>2.1824297055593499E-7</v>
      </c>
      <c r="R301">
        <v>2.5392593194814701E-2</v>
      </c>
    </row>
    <row r="302" spans="1:18" x14ac:dyDescent="0.25">
      <c r="A302" t="s">
        <v>235</v>
      </c>
      <c r="B302" t="s">
        <v>27</v>
      </c>
      <c r="C302" t="s">
        <v>1855</v>
      </c>
      <c r="D302" t="s">
        <v>448</v>
      </c>
      <c r="E302">
        <v>0.984375</v>
      </c>
      <c r="F302" t="s">
        <v>1812</v>
      </c>
      <c r="G302" t="s">
        <v>1856</v>
      </c>
      <c r="H302">
        <v>0.60270779741559799</v>
      </c>
      <c r="I302">
        <v>0.60270779741559799</v>
      </c>
      <c r="J302">
        <v>1.50587325163877E-3</v>
      </c>
      <c r="K302">
        <v>3.7818460328678299E-4</v>
      </c>
      <c r="L302">
        <v>0.227127887286419</v>
      </c>
      <c r="M302" s="4">
        <v>8.2750060713976104E-10</v>
      </c>
      <c r="N302" s="4">
        <v>1.10036499373596E-8</v>
      </c>
      <c r="O302" s="4">
        <v>1.18311505444993E-8</v>
      </c>
      <c r="P302">
        <v>7.6631640469608899E-4</v>
      </c>
      <c r="Q302" s="4">
        <v>2.49624312727377E-7</v>
      </c>
      <c r="R302">
        <v>2.9043815745703101E-2</v>
      </c>
    </row>
    <row r="303" spans="1:18" x14ac:dyDescent="0.25">
      <c r="A303" t="s">
        <v>235</v>
      </c>
      <c r="B303" t="s">
        <v>27</v>
      </c>
      <c r="C303" t="s">
        <v>1855</v>
      </c>
      <c r="D303" t="s">
        <v>448</v>
      </c>
      <c r="E303">
        <v>1.2918750000000001</v>
      </c>
      <c r="F303" t="s">
        <v>1812</v>
      </c>
      <c r="G303" t="s">
        <v>1856</v>
      </c>
      <c r="H303">
        <v>0.79098223317970895</v>
      </c>
      <c r="I303">
        <v>0.79098223317970795</v>
      </c>
      <c r="J303">
        <v>1.9762793721506901E-3</v>
      </c>
      <c r="K303">
        <v>4.9632226983732197E-4</v>
      </c>
      <c r="L303">
        <v>0.298078313029224</v>
      </c>
      <c r="M303" s="4">
        <v>1.0859960348939E-9</v>
      </c>
      <c r="N303" s="4">
        <v>1.4440980584458499E-8</v>
      </c>
      <c r="O303" s="4">
        <v>1.55269766193524E-8</v>
      </c>
      <c r="P303">
        <v>1.0056990530202001E-3</v>
      </c>
      <c r="Q303" s="4">
        <v>3.2760219327459501E-7</v>
      </c>
      <c r="R303">
        <v>3.8116550569122699E-2</v>
      </c>
    </row>
    <row r="304" spans="1:18" x14ac:dyDescent="0.25">
      <c r="A304" t="s">
        <v>235</v>
      </c>
      <c r="B304" t="s">
        <v>27</v>
      </c>
      <c r="C304" t="s">
        <v>1855</v>
      </c>
      <c r="D304" t="s">
        <v>448</v>
      </c>
      <c r="E304">
        <v>1.7943750000000001</v>
      </c>
      <c r="F304" t="s">
        <v>1812</v>
      </c>
      <c r="G304" t="s">
        <v>1856</v>
      </c>
      <c r="H304">
        <v>1.09865021357472</v>
      </c>
      <c r="I304">
        <v>1.09865021357472</v>
      </c>
      <c r="J304">
        <v>2.74499181298724E-3</v>
      </c>
      <c r="K304">
        <v>6.8937650541990797E-4</v>
      </c>
      <c r="L304">
        <v>0.41402169168210101</v>
      </c>
      <c r="M304" s="4">
        <v>1.5084153924433399E-9</v>
      </c>
      <c r="N304" s="4">
        <v>2.0058081885815399E-8</v>
      </c>
      <c r="O304" s="4">
        <v>2.15664972782587E-8</v>
      </c>
      <c r="P304">
        <v>1.39688533198887E-3</v>
      </c>
      <c r="Q304" s="4">
        <v>4.5502946148590402E-7</v>
      </c>
      <c r="R304">
        <v>5.2942726987881598E-2</v>
      </c>
    </row>
    <row r="305" spans="1:18" x14ac:dyDescent="0.25">
      <c r="A305" t="s">
        <v>235</v>
      </c>
      <c r="B305" t="s">
        <v>27</v>
      </c>
      <c r="C305" t="s">
        <v>1242</v>
      </c>
      <c r="D305" t="s">
        <v>448</v>
      </c>
      <c r="E305">
        <v>1.2093750000000001</v>
      </c>
      <c r="F305" t="s">
        <v>1812</v>
      </c>
      <c r="G305" t="s">
        <v>1856</v>
      </c>
      <c r="H305">
        <v>0.74046957968201998</v>
      </c>
      <c r="I305">
        <v>0.74046957968201998</v>
      </c>
      <c r="J305">
        <v>1.85007285201335E-3</v>
      </c>
      <c r="K305">
        <v>4.6462679832376299E-4</v>
      </c>
      <c r="L305">
        <v>0.27904283295188598</v>
      </c>
      <c r="M305" s="4">
        <v>1.01664360305742E-9</v>
      </c>
      <c r="N305" s="4">
        <v>1.35187699230417E-8</v>
      </c>
      <c r="O305" s="4">
        <v>1.45354135260992E-8</v>
      </c>
      <c r="P305">
        <v>9.4147444005519495E-4</v>
      </c>
      <c r="Q305" s="4">
        <v>3.0668129849363401E-7</v>
      </c>
      <c r="R305">
        <v>3.5682402201863798E-2</v>
      </c>
    </row>
    <row r="306" spans="1:18" x14ac:dyDescent="0.25">
      <c r="A306" t="s">
        <v>235</v>
      </c>
      <c r="B306" t="s">
        <v>27</v>
      </c>
      <c r="C306" t="s">
        <v>1242</v>
      </c>
      <c r="D306" t="s">
        <v>448</v>
      </c>
      <c r="E306">
        <v>1.5587500000000001</v>
      </c>
      <c r="F306" t="s">
        <v>1812</v>
      </c>
      <c r="G306" t="s">
        <v>1856</v>
      </c>
      <c r="H306">
        <v>0.954383013812382</v>
      </c>
      <c r="I306">
        <v>0.954383013812381</v>
      </c>
      <c r="J306">
        <v>2.38453834259498E-3</v>
      </c>
      <c r="K306">
        <v>5.9885231783951597E-4</v>
      </c>
      <c r="L306">
        <v>0.35965520691576502</v>
      </c>
      <c r="M306" s="4">
        <v>1.31034064394068E-9</v>
      </c>
      <c r="N306" s="4">
        <v>1.7424192345253798E-8</v>
      </c>
      <c r="O306" s="4">
        <v>1.8734532989194499E-8</v>
      </c>
      <c r="P306">
        <v>1.2134559449600299E-3</v>
      </c>
      <c r="Q306" s="4">
        <v>3.9527811805846198E-7</v>
      </c>
      <c r="R306">
        <v>4.5990651726846701E-2</v>
      </c>
    </row>
    <row r="307" spans="1:18" x14ac:dyDescent="0.25">
      <c r="A307" t="s">
        <v>235</v>
      </c>
      <c r="B307" t="s">
        <v>27</v>
      </c>
      <c r="C307" t="s">
        <v>1242</v>
      </c>
      <c r="D307" t="s">
        <v>448</v>
      </c>
      <c r="E307">
        <v>1.203125</v>
      </c>
      <c r="F307" t="s">
        <v>1812</v>
      </c>
      <c r="G307" t="s">
        <v>1856</v>
      </c>
      <c r="H307">
        <v>0.73664286350795305</v>
      </c>
      <c r="I307">
        <v>0.73664286350795305</v>
      </c>
      <c r="J307">
        <v>1.8405117520029399E-3</v>
      </c>
      <c r="K307">
        <v>4.62225626239402E-4</v>
      </c>
      <c r="L307">
        <v>0.27760075112784599</v>
      </c>
      <c r="M307" s="4">
        <v>1.0113896309485999E-9</v>
      </c>
      <c r="N307" s="4">
        <v>1.3448905478995001E-8</v>
      </c>
      <c r="O307" s="4">
        <v>1.4460295109943599E-8</v>
      </c>
      <c r="P307">
        <v>9.3660893907299798E-4</v>
      </c>
      <c r="Q307" s="4">
        <v>3.0509638222234901E-7</v>
      </c>
      <c r="R307">
        <v>3.5497997022525998E-2</v>
      </c>
    </row>
    <row r="308" spans="1:18" x14ac:dyDescent="0.25">
      <c r="A308" t="s">
        <v>235</v>
      </c>
      <c r="B308" t="s">
        <v>27</v>
      </c>
      <c r="C308" t="s">
        <v>1242</v>
      </c>
      <c r="D308" t="s">
        <v>448</v>
      </c>
      <c r="E308">
        <v>1.6031249999999999</v>
      </c>
      <c r="F308" t="s">
        <v>1812</v>
      </c>
      <c r="G308" t="s">
        <v>1856</v>
      </c>
      <c r="H308">
        <v>0.981552698648259</v>
      </c>
      <c r="I308">
        <v>0.981552698648259</v>
      </c>
      <c r="J308">
        <v>2.4524221526688499E-3</v>
      </c>
      <c r="K308">
        <v>6.1590063963847604E-4</v>
      </c>
      <c r="L308">
        <v>0.369893987866454</v>
      </c>
      <c r="M308" s="4">
        <v>1.34764384591333E-9</v>
      </c>
      <c r="N308" s="4">
        <v>1.79202298979856E-8</v>
      </c>
      <c r="O308" s="4">
        <v>1.9267873743898901E-8</v>
      </c>
      <c r="P308">
        <v>1.24800100193363E-3</v>
      </c>
      <c r="Q308" s="4">
        <v>4.0653102358458501E-7</v>
      </c>
      <c r="R308">
        <v>4.7299928500145E-2</v>
      </c>
    </row>
    <row r="309" spans="1:18" x14ac:dyDescent="0.25">
      <c r="A309" t="s">
        <v>235</v>
      </c>
      <c r="B309" t="s">
        <v>27</v>
      </c>
      <c r="C309" t="s">
        <v>1242</v>
      </c>
      <c r="D309" t="s">
        <v>448</v>
      </c>
      <c r="E309">
        <v>1.65625</v>
      </c>
      <c r="F309" t="s">
        <v>1812</v>
      </c>
      <c r="G309" t="s">
        <v>1856</v>
      </c>
      <c r="H309">
        <v>1.0140797861278299</v>
      </c>
      <c r="I309">
        <v>1.0140797861278299</v>
      </c>
      <c r="J309">
        <v>2.5336915027573E-3</v>
      </c>
      <c r="K309">
        <v>6.3631060235553997E-4</v>
      </c>
      <c r="L309">
        <v>0.38215168337080002</v>
      </c>
      <c r="M309" s="4">
        <v>1.39230260883833E-9</v>
      </c>
      <c r="N309" s="4">
        <v>1.8514077672382699E-8</v>
      </c>
      <c r="O309" s="4">
        <v>1.9906380281221101E-8</v>
      </c>
      <c r="P309">
        <v>1.2893577602823101E-3</v>
      </c>
      <c r="Q309" s="4">
        <v>4.20002811890507E-7</v>
      </c>
      <c r="R309">
        <v>4.8867372524516298E-2</v>
      </c>
    </row>
    <row r="310" spans="1:18" x14ac:dyDescent="0.25">
      <c r="A310" t="s">
        <v>235</v>
      </c>
      <c r="B310" t="s">
        <v>27</v>
      </c>
      <c r="C310" t="s">
        <v>1242</v>
      </c>
      <c r="D310" t="s">
        <v>448</v>
      </c>
      <c r="E310">
        <v>1.6743749999999999</v>
      </c>
      <c r="F310" t="s">
        <v>1812</v>
      </c>
      <c r="G310" t="s">
        <v>1856</v>
      </c>
      <c r="H310">
        <v>1.0251772630326299</v>
      </c>
      <c r="I310">
        <v>1.0251772630326299</v>
      </c>
      <c r="J310">
        <v>2.56141869278747E-3</v>
      </c>
      <c r="K310">
        <v>6.4327400140018595E-4</v>
      </c>
      <c r="L310">
        <v>0.38633372066051902</v>
      </c>
      <c r="M310" s="4">
        <v>1.4075391279539201E-9</v>
      </c>
      <c r="N310" s="4">
        <v>1.8716684560118202E-8</v>
      </c>
      <c r="O310" s="4">
        <v>2.01242236880722E-8</v>
      </c>
      <c r="P310">
        <v>1.3034677131306799E-3</v>
      </c>
      <c r="Q310" s="4">
        <v>4.2459906907723298E-7</v>
      </c>
      <c r="R310">
        <v>4.9402147544595897E-2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35"/>
  <sheetViews>
    <sheetView tabSelected="1" workbookViewId="0">
      <pane ySplit="1" topLeftCell="A2" activePane="bottomLeft" state="frozen"/>
      <selection pane="bottomLeft" activeCell="F284" sqref="F284:F285"/>
    </sheetView>
  </sheetViews>
  <sheetFormatPr defaultColWidth="8.875" defaultRowHeight="15.75" x14ac:dyDescent="0.25"/>
  <cols>
    <col min="1" max="1" width="34" bestFit="1" customWidth="1"/>
    <col min="2" max="2" width="8.125" bestFit="1" customWidth="1"/>
    <col min="3" max="3" width="37.75" bestFit="1" customWidth="1"/>
    <col min="4" max="4" width="13.25" bestFit="1" customWidth="1"/>
    <col min="5" max="5" width="11.375" style="1" bestFit="1" customWidth="1"/>
    <col min="6" max="6" width="11.375" style="1" customWidth="1"/>
  </cols>
  <sheetData>
    <row r="1" spans="1:8" x14ac:dyDescent="0.25">
      <c r="A1" t="s">
        <v>446</v>
      </c>
      <c r="B1" t="s">
        <v>3</v>
      </c>
      <c r="C1" t="s">
        <v>1020</v>
      </c>
      <c r="D1" t="s">
        <v>447</v>
      </c>
      <c r="E1" s="1" t="s">
        <v>461</v>
      </c>
      <c r="F1" s="1" t="s">
        <v>1903</v>
      </c>
      <c r="G1" t="s">
        <v>1122</v>
      </c>
      <c r="H1" t="s">
        <v>1024</v>
      </c>
    </row>
    <row r="2" spans="1:8" x14ac:dyDescent="0.25">
      <c r="A2" t="s">
        <v>37</v>
      </c>
      <c r="B2" t="s">
        <v>27</v>
      </c>
      <c r="C2" t="s">
        <v>864</v>
      </c>
      <c r="D2" t="s">
        <v>448</v>
      </c>
      <c r="E2" s="2">
        <v>0.53</v>
      </c>
      <c r="F2" s="2">
        <v>0.43</v>
      </c>
      <c r="G2" t="s">
        <v>1123</v>
      </c>
      <c r="H2" t="s">
        <v>1124</v>
      </c>
    </row>
    <row r="3" spans="1:8" x14ac:dyDescent="0.25">
      <c r="A3" t="s">
        <v>37</v>
      </c>
      <c r="B3" t="s">
        <v>27</v>
      </c>
      <c r="C3" t="s">
        <v>867</v>
      </c>
      <c r="D3" t="s">
        <v>448</v>
      </c>
      <c r="E3" s="2">
        <v>0.74</v>
      </c>
      <c r="F3" s="2">
        <v>0.62</v>
      </c>
      <c r="G3" t="s">
        <v>1126</v>
      </c>
      <c r="H3" t="s">
        <v>1124</v>
      </c>
    </row>
    <row r="4" spans="1:8" x14ac:dyDescent="0.25">
      <c r="A4" t="s">
        <v>37</v>
      </c>
      <c r="B4" t="s">
        <v>27</v>
      </c>
      <c r="C4" t="s">
        <v>869</v>
      </c>
      <c r="D4" t="s">
        <v>448</v>
      </c>
      <c r="E4" s="2">
        <v>1.02</v>
      </c>
      <c r="F4" s="2">
        <v>0.7</v>
      </c>
      <c r="G4" t="s">
        <v>1128</v>
      </c>
      <c r="H4" t="s">
        <v>1124</v>
      </c>
    </row>
    <row r="5" spans="1:8" x14ac:dyDescent="0.25">
      <c r="A5" t="s">
        <v>37</v>
      </c>
      <c r="B5" t="s">
        <v>27</v>
      </c>
      <c r="C5" t="s">
        <v>871</v>
      </c>
      <c r="D5" t="s">
        <v>448</v>
      </c>
      <c r="E5" s="3" t="s">
        <v>1129</v>
      </c>
      <c r="F5" s="3">
        <v>0.8</v>
      </c>
      <c r="G5" t="s">
        <v>1130</v>
      </c>
      <c r="H5" t="s">
        <v>1124</v>
      </c>
    </row>
    <row r="6" spans="1:8" x14ac:dyDescent="0.25">
      <c r="A6" t="s">
        <v>37</v>
      </c>
      <c r="B6" t="s">
        <v>27</v>
      </c>
      <c r="C6" t="s">
        <v>864</v>
      </c>
      <c r="D6" t="s">
        <v>448</v>
      </c>
      <c r="E6" s="3">
        <v>0.85</v>
      </c>
      <c r="F6" s="2">
        <v>0.43</v>
      </c>
      <c r="G6" t="s">
        <v>1131</v>
      </c>
      <c r="H6" t="s">
        <v>1132</v>
      </c>
    </row>
    <row r="7" spans="1:8" x14ac:dyDescent="0.25">
      <c r="A7" t="s">
        <v>37</v>
      </c>
      <c r="B7" t="s">
        <v>27</v>
      </c>
      <c r="C7" t="s">
        <v>867</v>
      </c>
      <c r="D7" t="s">
        <v>448</v>
      </c>
      <c r="E7" s="3" t="s">
        <v>1133</v>
      </c>
      <c r="F7" s="2">
        <v>0.62</v>
      </c>
      <c r="G7" t="s">
        <v>1134</v>
      </c>
      <c r="H7" t="s">
        <v>1132</v>
      </c>
    </row>
    <row r="8" spans="1:8" x14ac:dyDescent="0.25">
      <c r="A8" t="s">
        <v>37</v>
      </c>
      <c r="B8" t="s">
        <v>27</v>
      </c>
      <c r="C8" t="s">
        <v>869</v>
      </c>
      <c r="D8" t="s">
        <v>448</v>
      </c>
      <c r="E8" s="3" t="s">
        <v>1135</v>
      </c>
      <c r="F8" s="2">
        <v>0.7</v>
      </c>
      <c r="G8" t="s">
        <v>1136</v>
      </c>
      <c r="H8" t="s">
        <v>1132</v>
      </c>
    </row>
    <row r="9" spans="1:8" x14ac:dyDescent="0.25">
      <c r="A9" t="s">
        <v>37</v>
      </c>
      <c r="B9" t="s">
        <v>27</v>
      </c>
      <c r="C9" t="s">
        <v>871</v>
      </c>
      <c r="D9" t="s">
        <v>448</v>
      </c>
      <c r="E9" s="3" t="s">
        <v>1137</v>
      </c>
      <c r="F9" s="3">
        <v>0.8</v>
      </c>
      <c r="G9" t="s">
        <v>1138</v>
      </c>
      <c r="H9" t="s">
        <v>1132</v>
      </c>
    </row>
    <row r="10" spans="1:8" x14ac:dyDescent="0.25">
      <c r="A10" t="s">
        <v>37</v>
      </c>
      <c r="B10" t="s">
        <v>27</v>
      </c>
      <c r="C10" t="s">
        <v>873</v>
      </c>
      <c r="D10" t="s">
        <v>448</v>
      </c>
      <c r="E10" s="3" t="s">
        <v>1139</v>
      </c>
      <c r="F10" s="3">
        <v>0.33</v>
      </c>
      <c r="G10" t="s">
        <v>1140</v>
      </c>
      <c r="H10" t="s">
        <v>1141</v>
      </c>
    </row>
    <row r="11" spans="1:8" x14ac:dyDescent="0.25">
      <c r="A11" t="s">
        <v>37</v>
      </c>
      <c r="B11" t="s">
        <v>27</v>
      </c>
      <c r="C11" t="s">
        <v>873</v>
      </c>
      <c r="D11" t="s">
        <v>448</v>
      </c>
      <c r="E11" s="3" t="s">
        <v>1142</v>
      </c>
      <c r="F11" s="3">
        <v>0.33</v>
      </c>
      <c r="G11" t="s">
        <v>1143</v>
      </c>
      <c r="H11" t="s">
        <v>1144</v>
      </c>
    </row>
    <row r="12" spans="1:8" x14ac:dyDescent="0.25">
      <c r="A12" t="s">
        <v>37</v>
      </c>
      <c r="B12" t="s">
        <v>27</v>
      </c>
      <c r="C12" t="s">
        <v>875</v>
      </c>
      <c r="D12" t="s">
        <v>448</v>
      </c>
      <c r="E12" s="3" t="s">
        <v>1145</v>
      </c>
      <c r="F12" s="3">
        <v>0.33</v>
      </c>
      <c r="G12" t="s">
        <v>1146</v>
      </c>
      <c r="H12" t="s">
        <v>1147</v>
      </c>
    </row>
    <row r="13" spans="1:8" x14ac:dyDescent="0.25">
      <c r="A13" t="s">
        <v>37</v>
      </c>
      <c r="B13" t="s">
        <v>27</v>
      </c>
      <c r="C13" t="s">
        <v>875</v>
      </c>
      <c r="D13" t="s">
        <v>448</v>
      </c>
      <c r="E13" s="3" t="s">
        <v>1148</v>
      </c>
      <c r="F13" s="3">
        <v>0.33</v>
      </c>
      <c r="G13" t="s">
        <v>1149</v>
      </c>
      <c r="H13" t="s">
        <v>1150</v>
      </c>
    </row>
    <row r="14" spans="1:8" x14ac:dyDescent="0.25">
      <c r="A14" t="s">
        <v>37</v>
      </c>
      <c r="B14" t="s">
        <v>27</v>
      </c>
      <c r="C14" t="s">
        <v>877</v>
      </c>
      <c r="D14" t="s">
        <v>448</v>
      </c>
      <c r="E14" s="3" t="s">
        <v>1151</v>
      </c>
      <c r="F14" s="3">
        <v>0.33</v>
      </c>
      <c r="G14" t="s">
        <v>1152</v>
      </c>
      <c r="H14" t="s">
        <v>1153</v>
      </c>
    </row>
    <row r="15" spans="1:8" x14ac:dyDescent="0.25">
      <c r="A15" t="s">
        <v>37</v>
      </c>
      <c r="B15" t="s">
        <v>27</v>
      </c>
      <c r="C15" t="s">
        <v>879</v>
      </c>
      <c r="D15" t="s">
        <v>448</v>
      </c>
      <c r="E15" s="3" t="s">
        <v>1154</v>
      </c>
      <c r="F15" s="3">
        <v>0.33</v>
      </c>
      <c r="G15" t="s">
        <v>1155</v>
      </c>
      <c r="H15" t="s">
        <v>1141</v>
      </c>
    </row>
    <row r="16" spans="1:8" x14ac:dyDescent="0.25">
      <c r="A16" t="s">
        <v>37</v>
      </c>
      <c r="B16" t="s">
        <v>27</v>
      </c>
      <c r="C16" t="s">
        <v>879</v>
      </c>
      <c r="D16" t="s">
        <v>448</v>
      </c>
      <c r="E16" s="3" t="s">
        <v>286</v>
      </c>
      <c r="F16" s="3">
        <v>0.33</v>
      </c>
      <c r="G16" t="s">
        <v>1156</v>
      </c>
      <c r="H16" t="s">
        <v>1144</v>
      </c>
    </row>
    <row r="17" spans="1:8" x14ac:dyDescent="0.25">
      <c r="A17" t="s">
        <v>37</v>
      </c>
      <c r="B17" t="s">
        <v>27</v>
      </c>
      <c r="C17" t="s">
        <v>881</v>
      </c>
      <c r="D17" t="s">
        <v>448</v>
      </c>
      <c r="E17" s="3" t="s">
        <v>1157</v>
      </c>
      <c r="F17" s="3">
        <v>0.79</v>
      </c>
      <c r="G17" t="s">
        <v>1158</v>
      </c>
      <c r="H17" t="s">
        <v>1159</v>
      </c>
    </row>
    <row r="18" spans="1:8" x14ac:dyDescent="0.25">
      <c r="A18" t="s">
        <v>37</v>
      </c>
      <c r="B18" t="s">
        <v>27</v>
      </c>
      <c r="C18" t="s">
        <v>883</v>
      </c>
      <c r="D18" t="s">
        <v>448</v>
      </c>
      <c r="E18" s="3" t="s">
        <v>1160</v>
      </c>
      <c r="F18" s="3">
        <v>0.97</v>
      </c>
      <c r="G18" t="s">
        <v>1161</v>
      </c>
      <c r="H18" t="s">
        <v>1159</v>
      </c>
    </row>
    <row r="19" spans="1:8" x14ac:dyDescent="0.25">
      <c r="A19" t="s">
        <v>37</v>
      </c>
      <c r="B19" t="s">
        <v>27</v>
      </c>
      <c r="C19" t="s">
        <v>885</v>
      </c>
      <c r="D19" t="s">
        <v>448</v>
      </c>
      <c r="E19" s="3" t="s">
        <v>1162</v>
      </c>
      <c r="F19" s="3">
        <v>1.21</v>
      </c>
      <c r="G19" t="s">
        <v>1163</v>
      </c>
      <c r="H19" t="s">
        <v>1159</v>
      </c>
    </row>
    <row r="20" spans="1:8" x14ac:dyDescent="0.25">
      <c r="A20" t="s">
        <v>37</v>
      </c>
      <c r="B20" t="s">
        <v>27</v>
      </c>
      <c r="C20" t="s">
        <v>887</v>
      </c>
      <c r="D20" t="s">
        <v>448</v>
      </c>
      <c r="E20" s="3" t="s">
        <v>1164</v>
      </c>
      <c r="F20" s="3">
        <v>1.58</v>
      </c>
      <c r="G20" t="s">
        <v>1165</v>
      </c>
      <c r="H20" t="s">
        <v>1159</v>
      </c>
    </row>
    <row r="21" spans="1:8" x14ac:dyDescent="0.25">
      <c r="A21" t="s">
        <v>37</v>
      </c>
      <c r="B21" t="s">
        <v>27</v>
      </c>
      <c r="C21" t="s">
        <v>889</v>
      </c>
      <c r="D21" t="s">
        <v>448</v>
      </c>
      <c r="E21" s="3" t="s">
        <v>1166</v>
      </c>
      <c r="F21" s="2">
        <v>0.43</v>
      </c>
      <c r="G21" t="s">
        <v>1167</v>
      </c>
      <c r="H21" t="s">
        <v>1168</v>
      </c>
    </row>
    <row r="22" spans="1:8" x14ac:dyDescent="0.25">
      <c r="A22" t="s">
        <v>37</v>
      </c>
      <c r="B22" t="s">
        <v>27</v>
      </c>
      <c r="C22" t="s">
        <v>891</v>
      </c>
      <c r="D22" t="s">
        <v>448</v>
      </c>
      <c r="E22" s="3" t="s">
        <v>1169</v>
      </c>
      <c r="F22" s="2">
        <v>0.62</v>
      </c>
      <c r="G22" t="s">
        <v>1170</v>
      </c>
      <c r="H22" t="s">
        <v>1168</v>
      </c>
    </row>
    <row r="23" spans="1:8" x14ac:dyDescent="0.25">
      <c r="A23" t="s">
        <v>37</v>
      </c>
      <c r="B23" t="s">
        <v>27</v>
      </c>
      <c r="C23" t="s">
        <v>893</v>
      </c>
      <c r="D23" t="s">
        <v>448</v>
      </c>
      <c r="E23" s="3" t="s">
        <v>1171</v>
      </c>
      <c r="F23" s="2">
        <v>0.7</v>
      </c>
      <c r="G23" t="s">
        <v>1172</v>
      </c>
      <c r="H23" t="s">
        <v>1168</v>
      </c>
    </row>
    <row r="24" spans="1:8" x14ac:dyDescent="0.25">
      <c r="A24" t="s">
        <v>37</v>
      </c>
      <c r="B24" t="s">
        <v>27</v>
      </c>
      <c r="C24" t="s">
        <v>895</v>
      </c>
      <c r="D24" t="s">
        <v>448</v>
      </c>
      <c r="E24" s="3" t="s">
        <v>1173</v>
      </c>
      <c r="F24" s="3">
        <v>0.8</v>
      </c>
      <c r="G24" t="s">
        <v>1174</v>
      </c>
      <c r="H24" t="s">
        <v>1168</v>
      </c>
    </row>
    <row r="25" spans="1:8" x14ac:dyDescent="0.25">
      <c r="A25" t="s">
        <v>37</v>
      </c>
      <c r="B25" t="s">
        <v>27</v>
      </c>
      <c r="C25" t="s">
        <v>1028</v>
      </c>
      <c r="D25" t="s">
        <v>448</v>
      </c>
      <c r="E25" s="3" t="s">
        <v>1175</v>
      </c>
      <c r="F25" s="3">
        <v>0.66</v>
      </c>
      <c r="G25" t="s">
        <v>1176</v>
      </c>
      <c r="H25" t="s">
        <v>1177</v>
      </c>
    </row>
    <row r="26" spans="1:8" x14ac:dyDescent="0.25">
      <c r="A26" t="s">
        <v>37</v>
      </c>
      <c r="B26" t="s">
        <v>27</v>
      </c>
      <c r="C26" t="s">
        <v>1032</v>
      </c>
      <c r="D26" t="s">
        <v>448</v>
      </c>
      <c r="E26" s="3" t="s">
        <v>751</v>
      </c>
      <c r="F26" s="3">
        <v>0.66</v>
      </c>
      <c r="G26" t="s">
        <v>1176</v>
      </c>
      <c r="H26" t="s">
        <v>1178</v>
      </c>
    </row>
    <row r="27" spans="1:8" x14ac:dyDescent="0.25">
      <c r="A27" t="s">
        <v>37</v>
      </c>
      <c r="B27" t="s">
        <v>27</v>
      </c>
      <c r="C27" t="s">
        <v>1035</v>
      </c>
      <c r="D27" t="s">
        <v>448</v>
      </c>
      <c r="E27" s="3" t="s">
        <v>1179</v>
      </c>
      <c r="F27" s="3">
        <v>0.66</v>
      </c>
      <c r="G27" t="s">
        <v>1176</v>
      </c>
      <c r="H27" t="s">
        <v>1180</v>
      </c>
    </row>
    <row r="28" spans="1:8" x14ac:dyDescent="0.25">
      <c r="A28" t="s">
        <v>44</v>
      </c>
      <c r="B28" t="s">
        <v>27</v>
      </c>
      <c r="C28" t="s">
        <v>750</v>
      </c>
      <c r="D28" t="s">
        <v>449</v>
      </c>
      <c r="E28" s="3" t="s">
        <v>1181</v>
      </c>
      <c r="F28" s="3">
        <v>10</v>
      </c>
      <c r="G28" t="s">
        <v>1182</v>
      </c>
      <c r="H28" t="s">
        <v>1183</v>
      </c>
    </row>
    <row r="29" spans="1:8" x14ac:dyDescent="0.25">
      <c r="A29" t="s">
        <v>44</v>
      </c>
      <c r="B29" t="s">
        <v>27</v>
      </c>
      <c r="C29" t="s">
        <v>750</v>
      </c>
      <c r="D29" t="s">
        <v>449</v>
      </c>
      <c r="E29" s="3" t="s">
        <v>1184</v>
      </c>
      <c r="F29" s="3">
        <v>10</v>
      </c>
      <c r="G29" t="s">
        <v>1185</v>
      </c>
      <c r="H29" t="s">
        <v>1186</v>
      </c>
    </row>
    <row r="30" spans="1:8" x14ac:dyDescent="0.25">
      <c r="A30" t="s">
        <v>44</v>
      </c>
      <c r="B30" t="s">
        <v>27</v>
      </c>
      <c r="C30" t="s">
        <v>750</v>
      </c>
      <c r="D30" t="s">
        <v>449</v>
      </c>
      <c r="E30" s="3" t="s">
        <v>1181</v>
      </c>
      <c r="F30" s="3">
        <v>10</v>
      </c>
      <c r="G30" t="s">
        <v>1182</v>
      </c>
      <c r="H30" t="s">
        <v>1187</v>
      </c>
    </row>
    <row r="31" spans="1:8" x14ac:dyDescent="0.25">
      <c r="A31" t="s">
        <v>44</v>
      </c>
      <c r="B31" t="s">
        <v>27</v>
      </c>
      <c r="C31" t="s">
        <v>756</v>
      </c>
      <c r="D31" t="s">
        <v>449</v>
      </c>
      <c r="E31" s="3" t="s">
        <v>1188</v>
      </c>
      <c r="F31" s="3">
        <v>10</v>
      </c>
      <c r="G31" t="s">
        <v>1189</v>
      </c>
      <c r="H31" s="12" t="s">
        <v>1905</v>
      </c>
    </row>
    <row r="32" spans="1:8" x14ac:dyDescent="0.25">
      <c r="A32" t="s">
        <v>44</v>
      </c>
      <c r="B32" t="s">
        <v>27</v>
      </c>
      <c r="C32" t="s">
        <v>756</v>
      </c>
      <c r="D32" t="s">
        <v>449</v>
      </c>
      <c r="E32" s="3" t="s">
        <v>1190</v>
      </c>
      <c r="F32" s="3">
        <v>10</v>
      </c>
      <c r="G32" t="s">
        <v>1191</v>
      </c>
      <c r="H32" s="12" t="s">
        <v>1192</v>
      </c>
    </row>
    <row r="33" spans="1:8" x14ac:dyDescent="0.25">
      <c r="A33" t="s">
        <v>48</v>
      </c>
      <c r="B33" t="s">
        <v>27</v>
      </c>
      <c r="C33" t="s">
        <v>1193</v>
      </c>
      <c r="D33" t="s">
        <v>450</v>
      </c>
      <c r="E33" s="3" t="s">
        <v>1194</v>
      </c>
      <c r="F33" s="3">
        <v>250</v>
      </c>
      <c r="H33" t="s">
        <v>1195</v>
      </c>
    </row>
    <row r="34" spans="1:8" x14ac:dyDescent="0.25">
      <c r="A34" t="s">
        <v>48</v>
      </c>
      <c r="B34" t="s">
        <v>27</v>
      </c>
      <c r="C34" t="s">
        <v>1196</v>
      </c>
      <c r="D34" t="s">
        <v>450</v>
      </c>
      <c r="E34" s="3" t="s">
        <v>1197</v>
      </c>
      <c r="F34" s="3">
        <v>250</v>
      </c>
      <c r="H34" t="s">
        <v>1198</v>
      </c>
    </row>
    <row r="35" spans="1:8" x14ac:dyDescent="0.25">
      <c r="A35" t="s">
        <v>48</v>
      </c>
      <c r="B35" t="s">
        <v>27</v>
      </c>
      <c r="C35" t="s">
        <v>1199</v>
      </c>
      <c r="D35" t="s">
        <v>450</v>
      </c>
      <c r="E35" s="3" t="s">
        <v>1200</v>
      </c>
      <c r="F35" s="3">
        <v>250</v>
      </c>
      <c r="H35" t="s">
        <v>1201</v>
      </c>
    </row>
    <row r="36" spans="1:8" x14ac:dyDescent="0.25">
      <c r="A36" t="s">
        <v>48</v>
      </c>
      <c r="B36" t="s">
        <v>27</v>
      </c>
      <c r="C36" t="s">
        <v>1202</v>
      </c>
      <c r="D36" t="s">
        <v>450</v>
      </c>
      <c r="E36" s="3" t="s">
        <v>1203</v>
      </c>
      <c r="F36" s="3">
        <v>250</v>
      </c>
      <c r="H36" t="s">
        <v>1204</v>
      </c>
    </row>
    <row r="37" spans="1:8" x14ac:dyDescent="0.25">
      <c r="A37" t="s">
        <v>48</v>
      </c>
      <c r="B37" t="s">
        <v>27</v>
      </c>
      <c r="C37" t="s">
        <v>1205</v>
      </c>
      <c r="D37" t="s">
        <v>450</v>
      </c>
      <c r="E37" s="3" t="s">
        <v>1206</v>
      </c>
      <c r="F37" s="3">
        <v>250</v>
      </c>
      <c r="H37" t="s">
        <v>1207</v>
      </c>
    </row>
    <row r="38" spans="1:8" x14ac:dyDescent="0.25">
      <c r="A38" t="s">
        <v>48</v>
      </c>
      <c r="B38" t="s">
        <v>27</v>
      </c>
      <c r="C38" t="s">
        <v>1208</v>
      </c>
      <c r="D38" t="s">
        <v>450</v>
      </c>
      <c r="E38" s="3" t="s">
        <v>1209</v>
      </c>
      <c r="F38" s="3">
        <v>250</v>
      </c>
      <c r="H38" t="s">
        <v>1210</v>
      </c>
    </row>
    <row r="39" spans="1:8" x14ac:dyDescent="0.25">
      <c r="A39" t="s">
        <v>48</v>
      </c>
      <c r="B39" t="s">
        <v>27</v>
      </c>
      <c r="C39" t="s">
        <v>1211</v>
      </c>
      <c r="D39" t="s">
        <v>450</v>
      </c>
      <c r="E39" s="3" t="s">
        <v>1212</v>
      </c>
      <c r="F39" s="3">
        <v>250</v>
      </c>
      <c r="H39" t="s">
        <v>1213</v>
      </c>
    </row>
    <row r="40" spans="1:8" x14ac:dyDescent="0.25">
      <c r="A40" t="s">
        <v>48</v>
      </c>
      <c r="B40" t="s">
        <v>27</v>
      </c>
      <c r="C40" t="s">
        <v>1214</v>
      </c>
      <c r="D40" t="s">
        <v>450</v>
      </c>
      <c r="E40" s="3" t="s">
        <v>1215</v>
      </c>
      <c r="F40" s="3">
        <v>250</v>
      </c>
      <c r="H40" t="s">
        <v>1216</v>
      </c>
    </row>
    <row r="41" spans="1:8" x14ac:dyDescent="0.25">
      <c r="A41" t="s">
        <v>48</v>
      </c>
      <c r="B41" t="s">
        <v>27</v>
      </c>
      <c r="C41" t="s">
        <v>1217</v>
      </c>
      <c r="D41" t="s">
        <v>450</v>
      </c>
      <c r="E41" s="3" t="s">
        <v>1218</v>
      </c>
      <c r="F41" s="3">
        <v>250</v>
      </c>
      <c r="H41" t="s">
        <v>1219</v>
      </c>
    </row>
    <row r="42" spans="1:8" x14ac:dyDescent="0.25">
      <c r="A42" t="s">
        <v>48</v>
      </c>
      <c r="B42" t="s">
        <v>27</v>
      </c>
      <c r="C42" t="s">
        <v>1220</v>
      </c>
      <c r="D42" t="s">
        <v>450</v>
      </c>
      <c r="E42" s="3" t="s">
        <v>1221</v>
      </c>
      <c r="F42" s="3">
        <v>250</v>
      </c>
      <c r="H42" t="s">
        <v>1222</v>
      </c>
    </row>
    <row r="43" spans="1:8" x14ac:dyDescent="0.25">
      <c r="A43" t="s">
        <v>48</v>
      </c>
      <c r="B43" t="s">
        <v>27</v>
      </c>
      <c r="C43" t="s">
        <v>1223</v>
      </c>
      <c r="D43" t="s">
        <v>450</v>
      </c>
      <c r="E43" s="3" t="s">
        <v>1224</v>
      </c>
      <c r="F43" s="3">
        <v>250</v>
      </c>
      <c r="H43" t="s">
        <v>1225</v>
      </c>
    </row>
    <row r="44" spans="1:8" x14ac:dyDescent="0.25">
      <c r="A44" t="s">
        <v>48</v>
      </c>
      <c r="B44" t="s">
        <v>27</v>
      </c>
      <c r="C44" t="s">
        <v>1226</v>
      </c>
      <c r="D44" t="s">
        <v>450</v>
      </c>
      <c r="E44" s="3" t="s">
        <v>1227</v>
      </c>
      <c r="F44" s="3">
        <v>250</v>
      </c>
      <c r="H44" t="s">
        <v>1228</v>
      </c>
    </row>
    <row r="45" spans="1:8" x14ac:dyDescent="0.25">
      <c r="A45" t="s">
        <v>55</v>
      </c>
      <c r="B45" t="s">
        <v>27</v>
      </c>
      <c r="C45" t="s">
        <v>1229</v>
      </c>
      <c r="D45" t="s">
        <v>448</v>
      </c>
      <c r="E45" s="3" t="s">
        <v>1230</v>
      </c>
      <c r="F45" s="3">
        <v>0.54</v>
      </c>
      <c r="G45" t="s">
        <v>1231</v>
      </c>
      <c r="H45" t="s">
        <v>1232</v>
      </c>
    </row>
    <row r="46" spans="1:8" x14ac:dyDescent="0.25">
      <c r="A46" t="s">
        <v>55</v>
      </c>
      <c r="B46" t="s">
        <v>27</v>
      </c>
      <c r="C46" t="s">
        <v>1229</v>
      </c>
      <c r="D46" t="s">
        <v>448</v>
      </c>
      <c r="E46" s="3" t="s">
        <v>1233</v>
      </c>
      <c r="F46" s="3">
        <v>0.54</v>
      </c>
      <c r="G46" t="s">
        <v>1234</v>
      </c>
      <c r="H46" t="s">
        <v>1235</v>
      </c>
    </row>
    <row r="47" spans="1:8" x14ac:dyDescent="0.25">
      <c r="A47" t="s">
        <v>55</v>
      </c>
      <c r="B47" t="s">
        <v>27</v>
      </c>
      <c r="C47" t="s">
        <v>1229</v>
      </c>
      <c r="D47" t="s">
        <v>448</v>
      </c>
      <c r="E47" s="3" t="s">
        <v>1236</v>
      </c>
      <c r="F47" s="3">
        <v>0.54</v>
      </c>
      <c r="G47" t="s">
        <v>1237</v>
      </c>
      <c r="H47" t="s">
        <v>1238</v>
      </c>
    </row>
    <row r="48" spans="1:8" x14ac:dyDescent="0.25">
      <c r="A48" t="s">
        <v>55</v>
      </c>
      <c r="B48" t="s">
        <v>27</v>
      </c>
      <c r="C48" t="s">
        <v>1229</v>
      </c>
      <c r="D48" t="s">
        <v>448</v>
      </c>
      <c r="E48" s="3" t="s">
        <v>1239</v>
      </c>
      <c r="F48" s="3">
        <v>0.54</v>
      </c>
      <c r="G48" t="s">
        <v>1240</v>
      </c>
      <c r="H48" t="s">
        <v>1241</v>
      </c>
    </row>
    <row r="49" spans="1:8" x14ac:dyDescent="0.25">
      <c r="A49" t="s">
        <v>55</v>
      </c>
      <c r="B49" t="s">
        <v>27</v>
      </c>
      <c r="C49" t="s">
        <v>1242</v>
      </c>
      <c r="D49" t="s">
        <v>448</v>
      </c>
      <c r="E49" s="3" t="s">
        <v>1243</v>
      </c>
      <c r="F49" s="3">
        <v>0.54</v>
      </c>
      <c r="G49" t="s">
        <v>1244</v>
      </c>
      <c r="H49" t="s">
        <v>1245</v>
      </c>
    </row>
    <row r="50" spans="1:8" x14ac:dyDescent="0.25">
      <c r="A50" t="s">
        <v>55</v>
      </c>
      <c r="B50" t="s">
        <v>27</v>
      </c>
      <c r="C50" t="s">
        <v>1242</v>
      </c>
      <c r="D50" t="s">
        <v>448</v>
      </c>
      <c r="E50" s="3" t="s">
        <v>1246</v>
      </c>
      <c r="F50" s="3">
        <v>0.54</v>
      </c>
      <c r="G50" t="s">
        <v>1247</v>
      </c>
      <c r="H50" t="s">
        <v>1248</v>
      </c>
    </row>
    <row r="51" spans="1:8" x14ac:dyDescent="0.25">
      <c r="A51" t="s">
        <v>55</v>
      </c>
      <c r="B51" t="s">
        <v>27</v>
      </c>
      <c r="C51" t="s">
        <v>1242</v>
      </c>
      <c r="D51" t="s">
        <v>448</v>
      </c>
      <c r="E51" s="3" t="s">
        <v>1249</v>
      </c>
      <c r="F51" s="3">
        <v>0.54</v>
      </c>
      <c r="G51" t="s">
        <v>1250</v>
      </c>
      <c r="H51" t="s">
        <v>1251</v>
      </c>
    </row>
    <row r="52" spans="1:8" x14ac:dyDescent="0.25">
      <c r="A52" t="s">
        <v>55</v>
      </c>
      <c r="B52" t="s">
        <v>27</v>
      </c>
      <c r="C52" t="s">
        <v>1242</v>
      </c>
      <c r="D52" t="s">
        <v>448</v>
      </c>
      <c r="E52" s="3" t="s">
        <v>1252</v>
      </c>
      <c r="F52" s="3">
        <v>0.54</v>
      </c>
      <c r="G52" t="s">
        <v>1253</v>
      </c>
      <c r="H52" t="s">
        <v>1254</v>
      </c>
    </row>
    <row r="53" spans="1:8" x14ac:dyDescent="0.25">
      <c r="A53" t="s">
        <v>55</v>
      </c>
      <c r="B53" t="s">
        <v>27</v>
      </c>
      <c r="C53" t="s">
        <v>1242</v>
      </c>
      <c r="D53" t="s">
        <v>448</v>
      </c>
      <c r="E53" s="3" t="s">
        <v>1255</v>
      </c>
      <c r="F53" s="3">
        <v>0.54</v>
      </c>
      <c r="G53" t="s">
        <v>1256</v>
      </c>
      <c r="H53" t="s">
        <v>1257</v>
      </c>
    </row>
    <row r="54" spans="1:8" x14ac:dyDescent="0.25">
      <c r="A54" t="s">
        <v>55</v>
      </c>
      <c r="B54" t="s">
        <v>27</v>
      </c>
      <c r="C54" t="s">
        <v>1242</v>
      </c>
      <c r="D54" t="s">
        <v>448</v>
      </c>
      <c r="E54" s="3" t="s">
        <v>1258</v>
      </c>
      <c r="F54" s="3">
        <v>0.54</v>
      </c>
      <c r="G54" t="s">
        <v>1259</v>
      </c>
      <c r="H54" t="s">
        <v>1260</v>
      </c>
    </row>
    <row r="55" spans="1:8" x14ac:dyDescent="0.25">
      <c r="A55" t="s">
        <v>59</v>
      </c>
      <c r="B55" t="s">
        <v>27</v>
      </c>
      <c r="C55" t="s">
        <v>1229</v>
      </c>
      <c r="D55" t="s">
        <v>448</v>
      </c>
      <c r="E55" s="3" t="s">
        <v>1230</v>
      </c>
      <c r="F55" s="3">
        <v>0.54</v>
      </c>
      <c r="G55" t="s">
        <v>1231</v>
      </c>
      <c r="H55" t="s">
        <v>1232</v>
      </c>
    </row>
    <row r="56" spans="1:8" x14ac:dyDescent="0.25">
      <c r="A56" t="s">
        <v>59</v>
      </c>
      <c r="B56" t="s">
        <v>27</v>
      </c>
      <c r="C56" t="s">
        <v>1229</v>
      </c>
      <c r="D56" t="s">
        <v>448</v>
      </c>
      <c r="E56" s="3" t="s">
        <v>1233</v>
      </c>
      <c r="F56" s="3">
        <v>0.54</v>
      </c>
      <c r="G56" t="s">
        <v>1234</v>
      </c>
      <c r="H56" t="s">
        <v>1235</v>
      </c>
    </row>
    <row r="57" spans="1:8" x14ac:dyDescent="0.25">
      <c r="A57" t="s">
        <v>59</v>
      </c>
      <c r="B57" t="s">
        <v>27</v>
      </c>
      <c r="C57" t="s">
        <v>1229</v>
      </c>
      <c r="D57" t="s">
        <v>448</v>
      </c>
      <c r="E57" s="3" t="s">
        <v>1236</v>
      </c>
      <c r="F57" s="3">
        <v>0.54</v>
      </c>
      <c r="G57" t="s">
        <v>1237</v>
      </c>
      <c r="H57" t="s">
        <v>1238</v>
      </c>
    </row>
    <row r="58" spans="1:8" x14ac:dyDescent="0.25">
      <c r="A58" t="s">
        <v>59</v>
      </c>
      <c r="B58" t="s">
        <v>27</v>
      </c>
      <c r="C58" t="s">
        <v>1229</v>
      </c>
      <c r="D58" t="s">
        <v>448</v>
      </c>
      <c r="E58" s="3" t="s">
        <v>1239</v>
      </c>
      <c r="F58" s="3">
        <v>0.54</v>
      </c>
      <c r="G58" t="s">
        <v>1240</v>
      </c>
      <c r="H58" t="s">
        <v>1241</v>
      </c>
    </row>
    <row r="59" spans="1:8" x14ac:dyDescent="0.25">
      <c r="A59" t="s">
        <v>59</v>
      </c>
      <c r="B59" t="s">
        <v>27</v>
      </c>
      <c r="C59" t="s">
        <v>1242</v>
      </c>
      <c r="D59" t="s">
        <v>448</v>
      </c>
      <c r="E59" s="3" t="s">
        <v>1243</v>
      </c>
      <c r="F59" s="3">
        <v>0.54</v>
      </c>
      <c r="G59" t="s">
        <v>1244</v>
      </c>
      <c r="H59" t="s">
        <v>1245</v>
      </c>
    </row>
    <row r="60" spans="1:8" x14ac:dyDescent="0.25">
      <c r="A60" t="s">
        <v>59</v>
      </c>
      <c r="B60" t="s">
        <v>27</v>
      </c>
      <c r="C60" t="s">
        <v>1242</v>
      </c>
      <c r="D60" t="s">
        <v>448</v>
      </c>
      <c r="E60" s="3" t="s">
        <v>1246</v>
      </c>
      <c r="F60" s="3">
        <v>0.54</v>
      </c>
      <c r="G60" t="s">
        <v>1247</v>
      </c>
      <c r="H60" t="s">
        <v>1248</v>
      </c>
    </row>
    <row r="61" spans="1:8" x14ac:dyDescent="0.25">
      <c r="A61" t="s">
        <v>59</v>
      </c>
      <c r="B61" t="s">
        <v>27</v>
      </c>
      <c r="C61" t="s">
        <v>1242</v>
      </c>
      <c r="D61" t="s">
        <v>448</v>
      </c>
      <c r="E61" s="3" t="s">
        <v>1249</v>
      </c>
      <c r="F61" s="3">
        <v>0.54</v>
      </c>
      <c r="G61" t="s">
        <v>1250</v>
      </c>
      <c r="H61" t="s">
        <v>1251</v>
      </c>
    </row>
    <row r="62" spans="1:8" x14ac:dyDescent="0.25">
      <c r="A62" t="s">
        <v>59</v>
      </c>
      <c r="B62" t="s">
        <v>27</v>
      </c>
      <c r="C62" t="s">
        <v>1242</v>
      </c>
      <c r="D62" t="s">
        <v>448</v>
      </c>
      <c r="E62" s="3" t="s">
        <v>1252</v>
      </c>
      <c r="F62" s="3">
        <v>0.54</v>
      </c>
      <c r="G62" t="s">
        <v>1253</v>
      </c>
      <c r="H62" t="s">
        <v>1254</v>
      </c>
    </row>
    <row r="63" spans="1:8" x14ac:dyDescent="0.25">
      <c r="A63" t="s">
        <v>59</v>
      </c>
      <c r="B63" t="s">
        <v>27</v>
      </c>
      <c r="C63" t="s">
        <v>1242</v>
      </c>
      <c r="D63" t="s">
        <v>448</v>
      </c>
      <c r="E63" s="3" t="s">
        <v>1255</v>
      </c>
      <c r="F63" s="3">
        <v>0.54</v>
      </c>
      <c r="G63" t="s">
        <v>1256</v>
      </c>
      <c r="H63" t="s">
        <v>1257</v>
      </c>
    </row>
    <row r="64" spans="1:8" x14ac:dyDescent="0.25">
      <c r="A64" t="s">
        <v>59</v>
      </c>
      <c r="B64" t="s">
        <v>27</v>
      </c>
      <c r="C64" t="s">
        <v>1242</v>
      </c>
      <c r="D64" t="s">
        <v>448</v>
      </c>
      <c r="E64" s="3" t="s">
        <v>1258</v>
      </c>
      <c r="F64" s="3">
        <v>0.54</v>
      </c>
      <c r="G64" t="s">
        <v>1259</v>
      </c>
      <c r="H64" t="s">
        <v>1260</v>
      </c>
    </row>
    <row r="65" spans="1:8" x14ac:dyDescent="0.25">
      <c r="A65" t="s">
        <v>59</v>
      </c>
      <c r="B65" t="s">
        <v>27</v>
      </c>
      <c r="C65" t="s">
        <v>1061</v>
      </c>
      <c r="D65" t="s">
        <v>448</v>
      </c>
      <c r="E65" s="3" t="s">
        <v>1261</v>
      </c>
      <c r="F65" s="3">
        <v>0.54</v>
      </c>
      <c r="G65" t="s">
        <v>1262</v>
      </c>
      <c r="H65" t="s">
        <v>1263</v>
      </c>
    </row>
    <row r="66" spans="1:8" x14ac:dyDescent="0.25">
      <c r="A66" t="s">
        <v>59</v>
      </c>
      <c r="B66" t="s">
        <v>27</v>
      </c>
      <c r="C66" t="s">
        <v>1061</v>
      </c>
      <c r="D66" t="s">
        <v>448</v>
      </c>
      <c r="E66" s="3" t="s">
        <v>1264</v>
      </c>
      <c r="F66" s="3">
        <v>0.54</v>
      </c>
      <c r="G66" t="s">
        <v>1265</v>
      </c>
      <c r="H66" t="s">
        <v>1266</v>
      </c>
    </row>
    <row r="67" spans="1:8" x14ac:dyDescent="0.25">
      <c r="A67" t="s">
        <v>59</v>
      </c>
      <c r="B67" t="s">
        <v>27</v>
      </c>
      <c r="C67" t="s">
        <v>1063</v>
      </c>
      <c r="D67" t="s">
        <v>448</v>
      </c>
      <c r="E67" s="3" t="s">
        <v>1267</v>
      </c>
      <c r="F67" s="3">
        <v>0.54</v>
      </c>
      <c r="G67" t="s">
        <v>1268</v>
      </c>
      <c r="H67" t="s">
        <v>1269</v>
      </c>
    </row>
    <row r="68" spans="1:8" x14ac:dyDescent="0.25">
      <c r="A68" t="s">
        <v>451</v>
      </c>
      <c r="B68" t="s">
        <v>27</v>
      </c>
      <c r="C68" t="s">
        <v>902</v>
      </c>
      <c r="D68" t="s">
        <v>448</v>
      </c>
      <c r="E68" s="3" t="s">
        <v>1270</v>
      </c>
      <c r="F68" s="3">
        <v>2.65</v>
      </c>
      <c r="H68" t="s">
        <v>1271</v>
      </c>
    </row>
    <row r="69" spans="1:8" x14ac:dyDescent="0.25">
      <c r="A69" t="s">
        <v>451</v>
      </c>
      <c r="B69" t="s">
        <v>27</v>
      </c>
      <c r="C69" t="s">
        <v>902</v>
      </c>
      <c r="D69" t="s">
        <v>448</v>
      </c>
      <c r="E69" s="3" t="s">
        <v>1272</v>
      </c>
      <c r="F69" s="3">
        <v>2.65</v>
      </c>
      <c r="H69" t="s">
        <v>1273</v>
      </c>
    </row>
    <row r="70" spans="1:8" x14ac:dyDescent="0.25">
      <c r="A70" t="s">
        <v>451</v>
      </c>
      <c r="B70" t="s">
        <v>27</v>
      </c>
      <c r="C70" t="s">
        <v>902</v>
      </c>
      <c r="D70" t="s">
        <v>448</v>
      </c>
      <c r="E70" s="3" t="s">
        <v>1274</v>
      </c>
      <c r="F70" s="3">
        <v>2.65</v>
      </c>
      <c r="H70" t="s">
        <v>1275</v>
      </c>
    </row>
    <row r="71" spans="1:8" x14ac:dyDescent="0.25">
      <c r="A71" t="s">
        <v>451</v>
      </c>
      <c r="B71" t="s">
        <v>27</v>
      </c>
      <c r="C71" t="s">
        <v>906</v>
      </c>
      <c r="D71" t="s">
        <v>448</v>
      </c>
      <c r="E71" s="3" t="s">
        <v>1276</v>
      </c>
      <c r="F71" s="3">
        <v>2.65</v>
      </c>
      <c r="H71" t="s">
        <v>1277</v>
      </c>
    </row>
    <row r="72" spans="1:8" x14ac:dyDescent="0.25">
      <c r="A72" t="s">
        <v>451</v>
      </c>
      <c r="B72" t="s">
        <v>27</v>
      </c>
      <c r="C72" t="s">
        <v>906</v>
      </c>
      <c r="D72" t="s">
        <v>448</v>
      </c>
      <c r="E72" s="3" t="s">
        <v>1278</v>
      </c>
      <c r="F72" s="3">
        <v>2.65</v>
      </c>
      <c r="H72" t="s">
        <v>1279</v>
      </c>
    </row>
    <row r="73" spans="1:8" x14ac:dyDescent="0.25">
      <c r="A73" t="s">
        <v>451</v>
      </c>
      <c r="B73" t="s">
        <v>27</v>
      </c>
      <c r="C73" t="s">
        <v>906</v>
      </c>
      <c r="D73" t="s">
        <v>448</v>
      </c>
      <c r="E73" s="3" t="s">
        <v>1272</v>
      </c>
      <c r="F73" s="3">
        <v>2.65</v>
      </c>
      <c r="H73" t="s">
        <v>1280</v>
      </c>
    </row>
    <row r="74" spans="1:8" x14ac:dyDescent="0.25">
      <c r="A74" t="s">
        <v>451</v>
      </c>
      <c r="B74" t="s">
        <v>27</v>
      </c>
      <c r="C74" t="s">
        <v>909</v>
      </c>
      <c r="D74" t="s">
        <v>448</v>
      </c>
      <c r="E74" s="3" t="s">
        <v>1281</v>
      </c>
      <c r="F74" s="3">
        <v>10.45</v>
      </c>
      <c r="H74" t="s">
        <v>1282</v>
      </c>
    </row>
    <row r="75" spans="1:8" x14ac:dyDescent="0.25">
      <c r="A75" t="s">
        <v>451</v>
      </c>
      <c r="B75" t="s">
        <v>27</v>
      </c>
      <c r="C75" t="s">
        <v>909</v>
      </c>
      <c r="D75" t="s">
        <v>448</v>
      </c>
      <c r="E75" s="3" t="s">
        <v>1283</v>
      </c>
      <c r="F75" s="3">
        <v>10.45</v>
      </c>
      <c r="H75" t="s">
        <v>1284</v>
      </c>
    </row>
    <row r="76" spans="1:8" x14ac:dyDescent="0.25">
      <c r="A76" t="s">
        <v>451</v>
      </c>
      <c r="B76" t="s">
        <v>27</v>
      </c>
      <c r="C76" t="s">
        <v>909</v>
      </c>
      <c r="D76" t="s">
        <v>448</v>
      </c>
      <c r="E76" s="3" t="s">
        <v>1285</v>
      </c>
      <c r="F76" s="3">
        <v>10.45</v>
      </c>
      <c r="H76" t="s">
        <v>1286</v>
      </c>
    </row>
    <row r="77" spans="1:8" x14ac:dyDescent="0.25">
      <c r="A77" t="s">
        <v>451</v>
      </c>
      <c r="B77" t="s">
        <v>27</v>
      </c>
      <c r="C77" t="s">
        <v>911</v>
      </c>
      <c r="D77" t="s">
        <v>448</v>
      </c>
      <c r="E77" s="3" t="s">
        <v>1287</v>
      </c>
      <c r="F77" s="3">
        <v>3.4</v>
      </c>
      <c r="G77" t="s">
        <v>1904</v>
      </c>
      <c r="H77" t="s">
        <v>1288</v>
      </c>
    </row>
    <row r="78" spans="1:8" x14ac:dyDescent="0.25">
      <c r="A78" t="s">
        <v>451</v>
      </c>
      <c r="B78" t="s">
        <v>27</v>
      </c>
      <c r="C78" t="s">
        <v>911</v>
      </c>
      <c r="D78" t="s">
        <v>448</v>
      </c>
      <c r="E78" s="3" t="s">
        <v>1289</v>
      </c>
      <c r="F78" s="3">
        <v>3.4</v>
      </c>
      <c r="G78" t="s">
        <v>1904</v>
      </c>
      <c r="H78" t="s">
        <v>1290</v>
      </c>
    </row>
    <row r="79" spans="1:8" x14ac:dyDescent="0.25">
      <c r="A79" t="s">
        <v>451</v>
      </c>
      <c r="B79" t="s">
        <v>27</v>
      </c>
      <c r="C79" t="s">
        <v>911</v>
      </c>
      <c r="D79" t="s">
        <v>448</v>
      </c>
      <c r="E79" s="3" t="s">
        <v>1291</v>
      </c>
      <c r="F79" s="3">
        <v>3.4</v>
      </c>
      <c r="G79" t="s">
        <v>1904</v>
      </c>
      <c r="H79" t="s">
        <v>1292</v>
      </c>
    </row>
    <row r="80" spans="1:8" x14ac:dyDescent="0.25">
      <c r="A80" t="s">
        <v>451</v>
      </c>
      <c r="B80" t="s">
        <v>27</v>
      </c>
      <c r="C80" t="s">
        <v>913</v>
      </c>
      <c r="D80" t="s">
        <v>448</v>
      </c>
      <c r="E80" s="3" t="s">
        <v>1293</v>
      </c>
      <c r="F80" s="3">
        <v>3.4</v>
      </c>
      <c r="G80" t="s">
        <v>1904</v>
      </c>
      <c r="H80" t="s">
        <v>1294</v>
      </c>
    </row>
    <row r="81" spans="1:8" x14ac:dyDescent="0.25">
      <c r="A81" t="s">
        <v>451</v>
      </c>
      <c r="B81" t="s">
        <v>27</v>
      </c>
      <c r="C81" t="s">
        <v>913</v>
      </c>
      <c r="D81" t="s">
        <v>448</v>
      </c>
      <c r="E81" s="3" t="s">
        <v>1295</v>
      </c>
      <c r="F81" s="3">
        <v>3.4</v>
      </c>
      <c r="G81" t="s">
        <v>1904</v>
      </c>
      <c r="H81" t="s">
        <v>1296</v>
      </c>
    </row>
    <row r="82" spans="1:8" x14ac:dyDescent="0.25">
      <c r="A82" t="s">
        <v>451</v>
      </c>
      <c r="B82" t="s">
        <v>27</v>
      </c>
      <c r="C82" t="s">
        <v>913</v>
      </c>
      <c r="D82" t="s">
        <v>448</v>
      </c>
      <c r="E82" s="3" t="s">
        <v>1297</v>
      </c>
      <c r="F82" s="3">
        <v>3.4</v>
      </c>
      <c r="G82" t="s">
        <v>1904</v>
      </c>
      <c r="H82" t="s">
        <v>1298</v>
      </c>
    </row>
    <row r="83" spans="1:8" x14ac:dyDescent="0.25">
      <c r="A83" t="s">
        <v>451</v>
      </c>
      <c r="B83" t="s">
        <v>27</v>
      </c>
      <c r="C83" t="s">
        <v>915</v>
      </c>
      <c r="D83" t="s">
        <v>448</v>
      </c>
      <c r="E83" s="3" t="s">
        <v>1299</v>
      </c>
      <c r="F83" s="3">
        <v>1.35</v>
      </c>
      <c r="H83" t="s">
        <v>1300</v>
      </c>
    </row>
    <row r="84" spans="1:8" x14ac:dyDescent="0.25">
      <c r="A84" t="s">
        <v>451</v>
      </c>
      <c r="B84" t="s">
        <v>27</v>
      </c>
      <c r="C84" t="s">
        <v>915</v>
      </c>
      <c r="D84" t="s">
        <v>448</v>
      </c>
      <c r="E84" s="3" t="s">
        <v>1278</v>
      </c>
      <c r="F84" s="3">
        <v>1.35</v>
      </c>
      <c r="H84" t="s">
        <v>1301</v>
      </c>
    </row>
    <row r="85" spans="1:8" x14ac:dyDescent="0.25">
      <c r="A85" t="s">
        <v>451</v>
      </c>
      <c r="B85" t="s">
        <v>27</v>
      </c>
      <c r="C85" t="s">
        <v>915</v>
      </c>
      <c r="D85" t="s">
        <v>448</v>
      </c>
      <c r="E85" s="3" t="s">
        <v>1274</v>
      </c>
      <c r="F85" s="3">
        <v>1.35</v>
      </c>
      <c r="H85" t="s">
        <v>1302</v>
      </c>
    </row>
    <row r="86" spans="1:8" x14ac:dyDescent="0.25">
      <c r="A86" t="s">
        <v>451</v>
      </c>
      <c r="B86" t="s">
        <v>27</v>
      </c>
      <c r="C86" t="s">
        <v>917</v>
      </c>
      <c r="D86" t="s">
        <v>448</v>
      </c>
      <c r="E86" s="3" t="s">
        <v>1303</v>
      </c>
      <c r="F86" s="3">
        <v>1.2</v>
      </c>
      <c r="H86" t="s">
        <v>1304</v>
      </c>
    </row>
    <row r="87" spans="1:8" x14ac:dyDescent="0.25">
      <c r="A87" t="s">
        <v>451</v>
      </c>
      <c r="B87" t="s">
        <v>27</v>
      </c>
      <c r="C87" t="s">
        <v>919</v>
      </c>
      <c r="D87" t="s">
        <v>448</v>
      </c>
      <c r="E87" s="3" t="s">
        <v>1305</v>
      </c>
      <c r="F87" s="3">
        <v>1.2</v>
      </c>
      <c r="H87" t="s">
        <v>1306</v>
      </c>
    </row>
    <row r="88" spans="1:8" x14ac:dyDescent="0.25">
      <c r="A88" t="s">
        <v>451</v>
      </c>
      <c r="B88" t="s">
        <v>27</v>
      </c>
      <c r="C88" t="s">
        <v>921</v>
      </c>
      <c r="D88" t="s">
        <v>448</v>
      </c>
      <c r="E88" s="3" t="s">
        <v>1272</v>
      </c>
      <c r="F88" s="3">
        <v>1.2</v>
      </c>
      <c r="H88" t="s">
        <v>1307</v>
      </c>
    </row>
    <row r="89" spans="1:8" x14ac:dyDescent="0.25">
      <c r="A89" t="s">
        <v>451</v>
      </c>
      <c r="B89" t="s">
        <v>27</v>
      </c>
      <c r="C89" t="s">
        <v>923</v>
      </c>
      <c r="D89" t="s">
        <v>448</v>
      </c>
      <c r="E89" s="3" t="s">
        <v>1308</v>
      </c>
      <c r="F89" s="3">
        <v>0.62777777777777777</v>
      </c>
      <c r="H89" t="s">
        <v>1309</v>
      </c>
    </row>
    <row r="90" spans="1:8" x14ac:dyDescent="0.25">
      <c r="A90" t="s">
        <v>451</v>
      </c>
      <c r="B90" t="s">
        <v>27</v>
      </c>
      <c r="C90" t="s">
        <v>923</v>
      </c>
      <c r="D90" t="s">
        <v>448</v>
      </c>
      <c r="E90" s="3" t="s">
        <v>1310</v>
      </c>
      <c r="F90" s="3">
        <v>0.62777777777777777</v>
      </c>
      <c r="H90" t="s">
        <v>1311</v>
      </c>
    </row>
    <row r="91" spans="1:8" x14ac:dyDescent="0.25">
      <c r="A91" t="s">
        <v>451</v>
      </c>
      <c r="B91" t="s">
        <v>27</v>
      </c>
      <c r="C91" t="s">
        <v>923</v>
      </c>
      <c r="D91" t="s">
        <v>448</v>
      </c>
      <c r="E91" s="3" t="s">
        <v>1312</v>
      </c>
      <c r="F91" s="3">
        <v>0.62777777777777777</v>
      </c>
      <c r="H91" t="s">
        <v>1313</v>
      </c>
    </row>
    <row r="92" spans="1:8" x14ac:dyDescent="0.25">
      <c r="A92" t="s">
        <v>451</v>
      </c>
      <c r="B92" t="s">
        <v>27</v>
      </c>
      <c r="C92" t="s">
        <v>926</v>
      </c>
      <c r="D92" t="s">
        <v>448</v>
      </c>
      <c r="E92" s="3" t="s">
        <v>1314</v>
      </c>
      <c r="F92" s="3">
        <v>0.67222222222222217</v>
      </c>
      <c r="H92" t="s">
        <v>1315</v>
      </c>
    </row>
    <row r="93" spans="1:8" x14ac:dyDescent="0.25">
      <c r="A93" t="s">
        <v>451</v>
      </c>
      <c r="B93" t="s">
        <v>27</v>
      </c>
      <c r="C93" t="s">
        <v>926</v>
      </c>
      <c r="D93" t="s">
        <v>448</v>
      </c>
      <c r="E93" s="3" t="s">
        <v>1316</v>
      </c>
      <c r="F93" s="3">
        <v>0.67222222222222217</v>
      </c>
      <c r="H93" t="s">
        <v>1317</v>
      </c>
    </row>
    <row r="94" spans="1:8" x14ac:dyDescent="0.25">
      <c r="A94" t="s">
        <v>451</v>
      </c>
      <c r="B94" t="s">
        <v>27</v>
      </c>
      <c r="C94" t="s">
        <v>926</v>
      </c>
      <c r="D94" t="s">
        <v>448</v>
      </c>
      <c r="E94" s="3" t="s">
        <v>1318</v>
      </c>
      <c r="F94" s="3">
        <v>0.67222222222222217</v>
      </c>
      <c r="H94" t="s">
        <v>1319</v>
      </c>
    </row>
    <row r="95" spans="1:8" x14ac:dyDescent="0.25">
      <c r="A95" t="s">
        <v>451</v>
      </c>
      <c r="B95" t="s">
        <v>27</v>
      </c>
      <c r="C95" t="s">
        <v>929</v>
      </c>
      <c r="D95" t="s">
        <v>448</v>
      </c>
      <c r="E95" s="3" t="s">
        <v>24</v>
      </c>
      <c r="F95" s="3">
        <v>0.62777777777777777</v>
      </c>
      <c r="H95" t="s">
        <v>1320</v>
      </c>
    </row>
    <row r="96" spans="1:8" x14ac:dyDescent="0.25">
      <c r="A96" t="s">
        <v>451</v>
      </c>
      <c r="B96" t="s">
        <v>27</v>
      </c>
      <c r="C96" t="s">
        <v>929</v>
      </c>
      <c r="D96" t="s">
        <v>448</v>
      </c>
      <c r="E96" s="3" t="s">
        <v>1321</v>
      </c>
      <c r="F96" s="3">
        <v>0.62777777777777777</v>
      </c>
      <c r="H96" t="s">
        <v>1322</v>
      </c>
    </row>
    <row r="97" spans="1:8" x14ac:dyDescent="0.25">
      <c r="A97" t="s">
        <v>451</v>
      </c>
      <c r="B97" t="s">
        <v>27</v>
      </c>
      <c r="C97" t="s">
        <v>929</v>
      </c>
      <c r="D97" t="s">
        <v>448</v>
      </c>
      <c r="E97" s="3" t="s">
        <v>1323</v>
      </c>
      <c r="F97" s="3">
        <v>0.62777777777777777</v>
      </c>
      <c r="H97" t="s">
        <v>1324</v>
      </c>
    </row>
    <row r="98" spans="1:8" x14ac:dyDescent="0.25">
      <c r="A98" t="s">
        <v>72</v>
      </c>
      <c r="B98" t="s">
        <v>27</v>
      </c>
      <c r="C98" t="s">
        <v>1325</v>
      </c>
      <c r="D98" t="s">
        <v>450</v>
      </c>
      <c r="E98" s="3" t="s">
        <v>1326</v>
      </c>
      <c r="F98" s="3">
        <v>200</v>
      </c>
      <c r="H98" t="s">
        <v>1327</v>
      </c>
    </row>
    <row r="99" spans="1:8" x14ac:dyDescent="0.25">
      <c r="A99" t="s">
        <v>72</v>
      </c>
      <c r="B99" t="s">
        <v>27</v>
      </c>
      <c r="C99" t="s">
        <v>1328</v>
      </c>
      <c r="D99" t="s">
        <v>450</v>
      </c>
      <c r="E99" s="3" t="s">
        <v>1329</v>
      </c>
      <c r="F99" s="3">
        <v>400</v>
      </c>
      <c r="H99" t="s">
        <v>1327</v>
      </c>
    </row>
    <row r="100" spans="1:8" x14ac:dyDescent="0.25">
      <c r="A100" t="s">
        <v>72</v>
      </c>
      <c r="B100" t="s">
        <v>27</v>
      </c>
      <c r="C100" t="s">
        <v>1330</v>
      </c>
      <c r="D100" t="s">
        <v>450</v>
      </c>
      <c r="E100" s="3" t="s">
        <v>1331</v>
      </c>
      <c r="F100" s="3">
        <v>600</v>
      </c>
      <c r="H100" t="s">
        <v>1327</v>
      </c>
    </row>
    <row r="101" spans="1:8" x14ac:dyDescent="0.25">
      <c r="A101" t="s">
        <v>75</v>
      </c>
      <c r="B101" t="s">
        <v>27</v>
      </c>
      <c r="C101" t="s">
        <v>1325</v>
      </c>
      <c r="D101" t="s">
        <v>450</v>
      </c>
      <c r="E101" s="3" t="s">
        <v>1332</v>
      </c>
      <c r="F101" s="3">
        <v>200</v>
      </c>
      <c r="H101" t="s">
        <v>1327</v>
      </c>
    </row>
    <row r="102" spans="1:8" x14ac:dyDescent="0.25">
      <c r="A102" t="s">
        <v>75</v>
      </c>
      <c r="B102" t="s">
        <v>27</v>
      </c>
      <c r="C102" t="s">
        <v>1328</v>
      </c>
      <c r="D102" t="s">
        <v>450</v>
      </c>
      <c r="E102" s="3" t="s">
        <v>1329</v>
      </c>
      <c r="F102" s="3">
        <v>400</v>
      </c>
      <c r="H102" t="s">
        <v>1327</v>
      </c>
    </row>
    <row r="103" spans="1:8" x14ac:dyDescent="0.25">
      <c r="A103" t="s">
        <v>75</v>
      </c>
      <c r="B103" t="s">
        <v>27</v>
      </c>
      <c r="C103" t="s">
        <v>1330</v>
      </c>
      <c r="D103" t="s">
        <v>450</v>
      </c>
      <c r="E103" s="3" t="s">
        <v>1333</v>
      </c>
      <c r="F103" s="3">
        <v>600</v>
      </c>
      <c r="H103" t="s">
        <v>1327</v>
      </c>
    </row>
    <row r="104" spans="1:8" x14ac:dyDescent="0.25">
      <c r="A104" t="s">
        <v>81</v>
      </c>
      <c r="B104" t="s">
        <v>27</v>
      </c>
      <c r="C104" t="s">
        <v>1325</v>
      </c>
      <c r="D104" t="s">
        <v>450</v>
      </c>
      <c r="E104" s="3" t="s">
        <v>1334</v>
      </c>
      <c r="F104" s="3">
        <v>100</v>
      </c>
      <c r="H104" t="s">
        <v>1327</v>
      </c>
    </row>
    <row r="105" spans="1:8" x14ac:dyDescent="0.25">
      <c r="A105" t="s">
        <v>81</v>
      </c>
      <c r="B105" t="s">
        <v>27</v>
      </c>
      <c r="C105" t="s">
        <v>1328</v>
      </c>
      <c r="D105" t="s">
        <v>450</v>
      </c>
      <c r="E105" s="3" t="s">
        <v>1335</v>
      </c>
      <c r="F105" s="3">
        <v>200</v>
      </c>
      <c r="H105" t="s">
        <v>1327</v>
      </c>
    </row>
    <row r="106" spans="1:8" x14ac:dyDescent="0.25">
      <c r="A106" t="s">
        <v>81</v>
      </c>
      <c r="B106" t="s">
        <v>27</v>
      </c>
      <c r="C106" t="s">
        <v>1330</v>
      </c>
      <c r="D106" t="s">
        <v>450</v>
      </c>
      <c r="E106" s="3" t="s">
        <v>1336</v>
      </c>
      <c r="F106" s="3">
        <v>300</v>
      </c>
      <c r="H106" t="s">
        <v>1327</v>
      </c>
    </row>
    <row r="107" spans="1:8" x14ac:dyDescent="0.25">
      <c r="A107" t="s">
        <v>452</v>
      </c>
      <c r="B107" t="s">
        <v>27</v>
      </c>
      <c r="C107" t="s">
        <v>1337</v>
      </c>
      <c r="D107" t="s">
        <v>450</v>
      </c>
      <c r="E107" s="3" t="s">
        <v>1338</v>
      </c>
      <c r="F107" s="3">
        <v>45</v>
      </c>
      <c r="H107" t="s">
        <v>1339</v>
      </c>
    </row>
    <row r="108" spans="1:8" x14ac:dyDescent="0.25">
      <c r="A108" t="s">
        <v>452</v>
      </c>
      <c r="B108" t="s">
        <v>27</v>
      </c>
      <c r="C108" t="s">
        <v>1340</v>
      </c>
      <c r="D108" t="s">
        <v>450</v>
      </c>
      <c r="E108" s="3" t="s">
        <v>1341</v>
      </c>
      <c r="F108" s="3">
        <v>56.5</v>
      </c>
      <c r="H108" t="s">
        <v>1342</v>
      </c>
    </row>
    <row r="109" spans="1:8" x14ac:dyDescent="0.25">
      <c r="A109" t="s">
        <v>452</v>
      </c>
      <c r="B109" t="s">
        <v>27</v>
      </c>
      <c r="C109" t="s">
        <v>1343</v>
      </c>
      <c r="D109" t="s">
        <v>450</v>
      </c>
      <c r="E109" s="3" t="s">
        <v>1344</v>
      </c>
      <c r="F109" s="3">
        <v>70</v>
      </c>
      <c r="H109" t="s">
        <v>1345</v>
      </c>
    </row>
    <row r="110" spans="1:8" x14ac:dyDescent="0.25">
      <c r="A110" t="s">
        <v>453</v>
      </c>
      <c r="B110" t="s">
        <v>27</v>
      </c>
      <c r="C110" t="s">
        <v>1346</v>
      </c>
      <c r="D110" t="s">
        <v>450</v>
      </c>
      <c r="E110" s="3" t="s">
        <v>376</v>
      </c>
      <c r="F110" s="3">
        <v>45</v>
      </c>
      <c r="H110" t="s">
        <v>1347</v>
      </c>
    </row>
    <row r="111" spans="1:8" x14ac:dyDescent="0.25">
      <c r="A111" t="s">
        <v>453</v>
      </c>
      <c r="B111" t="s">
        <v>27</v>
      </c>
      <c r="C111" t="s">
        <v>1348</v>
      </c>
      <c r="D111" t="s">
        <v>450</v>
      </c>
      <c r="E111" s="3" t="s">
        <v>1349</v>
      </c>
      <c r="F111" s="3">
        <v>45</v>
      </c>
      <c r="H111" t="s">
        <v>1350</v>
      </c>
    </row>
    <row r="112" spans="1:8" x14ac:dyDescent="0.25">
      <c r="A112" t="s">
        <v>453</v>
      </c>
      <c r="B112" t="s">
        <v>27</v>
      </c>
      <c r="C112" t="s">
        <v>1351</v>
      </c>
      <c r="D112" t="s">
        <v>450</v>
      </c>
      <c r="E112" s="3" t="s">
        <v>1352</v>
      </c>
      <c r="F112" s="3">
        <v>45</v>
      </c>
      <c r="H112" t="s">
        <v>1353</v>
      </c>
    </row>
    <row r="113" spans="1:8" x14ac:dyDescent="0.25">
      <c r="A113" t="s">
        <v>90</v>
      </c>
      <c r="B113" t="s">
        <v>27</v>
      </c>
      <c r="C113" t="s">
        <v>1354</v>
      </c>
      <c r="D113" t="s">
        <v>450</v>
      </c>
      <c r="E113" s="3" t="s">
        <v>1355</v>
      </c>
      <c r="F113" s="3">
        <v>250</v>
      </c>
      <c r="H113" t="s">
        <v>1356</v>
      </c>
    </row>
    <row r="114" spans="1:8" x14ac:dyDescent="0.25">
      <c r="A114" t="s">
        <v>90</v>
      </c>
      <c r="B114" t="s">
        <v>27</v>
      </c>
      <c r="C114" t="s">
        <v>1354</v>
      </c>
      <c r="D114" t="s">
        <v>450</v>
      </c>
      <c r="E114" s="3" t="s">
        <v>1357</v>
      </c>
      <c r="F114" s="3">
        <v>250</v>
      </c>
      <c r="H114" t="s">
        <v>1358</v>
      </c>
    </row>
    <row r="115" spans="1:8" x14ac:dyDescent="0.25">
      <c r="A115" t="s">
        <v>90</v>
      </c>
      <c r="B115" t="s">
        <v>27</v>
      </c>
      <c r="C115" t="s">
        <v>1359</v>
      </c>
      <c r="D115" t="s">
        <v>450</v>
      </c>
      <c r="E115" s="3" t="s">
        <v>1360</v>
      </c>
      <c r="F115" s="3">
        <v>250</v>
      </c>
      <c r="H115" t="s">
        <v>1361</v>
      </c>
    </row>
    <row r="116" spans="1:8" x14ac:dyDescent="0.25">
      <c r="A116" t="s">
        <v>90</v>
      </c>
      <c r="B116" t="s">
        <v>27</v>
      </c>
      <c r="C116" t="s">
        <v>1362</v>
      </c>
      <c r="D116" t="s">
        <v>450</v>
      </c>
      <c r="E116" s="3" t="s">
        <v>1363</v>
      </c>
      <c r="F116" s="3">
        <v>250</v>
      </c>
      <c r="H116" t="s">
        <v>1364</v>
      </c>
    </row>
    <row r="117" spans="1:8" x14ac:dyDescent="0.25">
      <c r="A117" t="s">
        <v>90</v>
      </c>
      <c r="B117" t="s">
        <v>27</v>
      </c>
      <c r="C117" t="s">
        <v>1362</v>
      </c>
      <c r="D117" t="s">
        <v>450</v>
      </c>
      <c r="E117" s="3" t="s">
        <v>1365</v>
      </c>
      <c r="F117" s="3">
        <v>250</v>
      </c>
      <c r="H117" t="s">
        <v>1366</v>
      </c>
    </row>
    <row r="118" spans="1:8" x14ac:dyDescent="0.25">
      <c r="A118" t="s">
        <v>90</v>
      </c>
      <c r="B118" t="s">
        <v>27</v>
      </c>
      <c r="C118" t="s">
        <v>1367</v>
      </c>
      <c r="D118" t="s">
        <v>450</v>
      </c>
      <c r="E118" s="3" t="s">
        <v>1368</v>
      </c>
      <c r="F118" s="3">
        <v>250</v>
      </c>
      <c r="H118" t="s">
        <v>1369</v>
      </c>
    </row>
    <row r="119" spans="1:8" x14ac:dyDescent="0.25">
      <c r="A119" t="s">
        <v>90</v>
      </c>
      <c r="B119" t="s">
        <v>27</v>
      </c>
      <c r="C119" t="s">
        <v>1370</v>
      </c>
      <c r="D119" t="s">
        <v>450</v>
      </c>
      <c r="E119" s="3" t="s">
        <v>1371</v>
      </c>
      <c r="F119" s="3">
        <v>250</v>
      </c>
      <c r="H119" t="s">
        <v>1372</v>
      </c>
    </row>
    <row r="120" spans="1:8" x14ac:dyDescent="0.25">
      <c r="A120" t="s">
        <v>90</v>
      </c>
      <c r="B120" t="s">
        <v>27</v>
      </c>
      <c r="C120" t="s">
        <v>1370</v>
      </c>
      <c r="D120" t="s">
        <v>450</v>
      </c>
      <c r="E120" s="3" t="s">
        <v>1373</v>
      </c>
      <c r="F120" s="3">
        <v>250</v>
      </c>
      <c r="H120" t="s">
        <v>1374</v>
      </c>
    </row>
    <row r="121" spans="1:8" x14ac:dyDescent="0.25">
      <c r="A121" t="s">
        <v>90</v>
      </c>
      <c r="B121" t="s">
        <v>27</v>
      </c>
      <c r="C121" t="s">
        <v>1375</v>
      </c>
      <c r="D121" t="s">
        <v>450</v>
      </c>
      <c r="E121" s="3" t="s">
        <v>1376</v>
      </c>
      <c r="F121" s="3">
        <v>250</v>
      </c>
      <c r="H121" t="s">
        <v>1377</v>
      </c>
    </row>
    <row r="122" spans="1:8" x14ac:dyDescent="0.25">
      <c r="A122" t="s">
        <v>90</v>
      </c>
      <c r="B122" t="s">
        <v>27</v>
      </c>
      <c r="C122" t="s">
        <v>1378</v>
      </c>
      <c r="D122" t="s">
        <v>450</v>
      </c>
      <c r="E122" s="3" t="s">
        <v>1379</v>
      </c>
      <c r="F122" s="3">
        <v>250</v>
      </c>
      <c r="H122" t="s">
        <v>1380</v>
      </c>
    </row>
    <row r="123" spans="1:8" x14ac:dyDescent="0.25">
      <c r="A123" t="s">
        <v>90</v>
      </c>
      <c r="B123" t="s">
        <v>27</v>
      </c>
      <c r="C123" t="s">
        <v>1381</v>
      </c>
      <c r="D123" t="s">
        <v>450</v>
      </c>
      <c r="E123" s="3" t="s">
        <v>1382</v>
      </c>
      <c r="F123" s="3">
        <v>250</v>
      </c>
      <c r="H123" t="s">
        <v>1383</v>
      </c>
    </row>
    <row r="124" spans="1:8" x14ac:dyDescent="0.25">
      <c r="A124" t="s">
        <v>90</v>
      </c>
      <c r="B124" t="s">
        <v>27</v>
      </c>
      <c r="C124" t="s">
        <v>1384</v>
      </c>
      <c r="D124" t="s">
        <v>450</v>
      </c>
      <c r="E124" s="3" t="s">
        <v>1385</v>
      </c>
      <c r="F124" s="3">
        <v>250</v>
      </c>
      <c r="H124" t="s">
        <v>1386</v>
      </c>
    </row>
    <row r="125" spans="1:8" x14ac:dyDescent="0.25">
      <c r="A125" t="s">
        <v>94</v>
      </c>
      <c r="B125" t="s">
        <v>27</v>
      </c>
      <c r="C125" t="s">
        <v>1387</v>
      </c>
      <c r="D125" t="s">
        <v>448</v>
      </c>
      <c r="E125" s="3" t="s">
        <v>1388</v>
      </c>
      <c r="F125" s="3">
        <v>0.48</v>
      </c>
      <c r="G125" t="s">
        <v>1389</v>
      </c>
      <c r="H125" t="s">
        <v>1390</v>
      </c>
    </row>
    <row r="126" spans="1:8" x14ac:dyDescent="0.25">
      <c r="A126" t="s">
        <v>102</v>
      </c>
      <c r="B126" t="s">
        <v>27</v>
      </c>
      <c r="C126" t="s">
        <v>1391</v>
      </c>
      <c r="D126" t="s">
        <v>448</v>
      </c>
      <c r="E126" s="3" t="s">
        <v>1392</v>
      </c>
      <c r="F126" s="3">
        <v>0.48</v>
      </c>
      <c r="G126" t="s">
        <v>1393</v>
      </c>
      <c r="H126" t="s">
        <v>1394</v>
      </c>
    </row>
    <row r="127" spans="1:8" x14ac:dyDescent="0.25">
      <c r="A127" t="s">
        <v>106</v>
      </c>
      <c r="B127" t="s">
        <v>27</v>
      </c>
      <c r="C127" t="s">
        <v>1395</v>
      </c>
      <c r="D127" t="s">
        <v>450</v>
      </c>
      <c r="E127" s="3" t="s">
        <v>1396</v>
      </c>
      <c r="F127" s="3">
        <v>65</v>
      </c>
      <c r="H127" t="s">
        <v>1397</v>
      </c>
    </row>
    <row r="128" spans="1:8" x14ac:dyDescent="0.25">
      <c r="A128" t="s">
        <v>106</v>
      </c>
      <c r="B128" t="s">
        <v>27</v>
      </c>
      <c r="C128" t="s">
        <v>1395</v>
      </c>
      <c r="D128" t="s">
        <v>450</v>
      </c>
      <c r="E128" s="3" t="s">
        <v>1398</v>
      </c>
      <c r="F128" s="3">
        <v>65</v>
      </c>
      <c r="H128" t="s">
        <v>1399</v>
      </c>
    </row>
    <row r="129" spans="1:8" x14ac:dyDescent="0.25">
      <c r="A129" t="s">
        <v>106</v>
      </c>
      <c r="B129" t="s">
        <v>27</v>
      </c>
      <c r="C129" t="s">
        <v>1395</v>
      </c>
      <c r="D129" t="s">
        <v>450</v>
      </c>
      <c r="E129" s="3" t="s">
        <v>1400</v>
      </c>
      <c r="F129" s="3">
        <v>65</v>
      </c>
      <c r="H129" t="s">
        <v>1401</v>
      </c>
    </row>
    <row r="130" spans="1:8" x14ac:dyDescent="0.25">
      <c r="A130" t="s">
        <v>106</v>
      </c>
      <c r="B130" t="s">
        <v>27</v>
      </c>
      <c r="C130" t="s">
        <v>1402</v>
      </c>
      <c r="D130" t="s">
        <v>450</v>
      </c>
      <c r="E130" s="3" t="s">
        <v>1403</v>
      </c>
      <c r="F130" s="3">
        <v>65</v>
      </c>
      <c r="H130" t="s">
        <v>1404</v>
      </c>
    </row>
    <row r="131" spans="1:8" x14ac:dyDescent="0.25">
      <c r="A131" t="s">
        <v>106</v>
      </c>
      <c r="B131" t="s">
        <v>27</v>
      </c>
      <c r="C131" t="s">
        <v>1402</v>
      </c>
      <c r="D131" t="s">
        <v>450</v>
      </c>
      <c r="E131" s="3" t="s">
        <v>1405</v>
      </c>
      <c r="F131" s="3">
        <v>65</v>
      </c>
      <c r="H131" t="s">
        <v>1406</v>
      </c>
    </row>
    <row r="132" spans="1:8" x14ac:dyDescent="0.25">
      <c r="A132" t="s">
        <v>106</v>
      </c>
      <c r="B132" t="s">
        <v>27</v>
      </c>
      <c r="C132" t="s">
        <v>1402</v>
      </c>
      <c r="D132" t="s">
        <v>450</v>
      </c>
      <c r="E132" s="3" t="s">
        <v>1407</v>
      </c>
      <c r="F132" s="3">
        <v>65</v>
      </c>
      <c r="H132" t="s">
        <v>1408</v>
      </c>
    </row>
    <row r="133" spans="1:8" x14ac:dyDescent="0.25">
      <c r="A133" t="s">
        <v>106</v>
      </c>
      <c r="B133" t="s">
        <v>27</v>
      </c>
      <c r="C133" t="s">
        <v>1409</v>
      </c>
      <c r="D133" t="s">
        <v>450</v>
      </c>
      <c r="E133" s="3" t="s">
        <v>1410</v>
      </c>
      <c r="F133" s="3">
        <v>65</v>
      </c>
      <c r="H133" t="s">
        <v>1411</v>
      </c>
    </row>
    <row r="134" spans="1:8" x14ac:dyDescent="0.25">
      <c r="A134" t="s">
        <v>106</v>
      </c>
      <c r="B134" t="s">
        <v>27</v>
      </c>
      <c r="C134" t="s">
        <v>1409</v>
      </c>
      <c r="D134" t="s">
        <v>450</v>
      </c>
      <c r="E134" s="3" t="s">
        <v>1412</v>
      </c>
      <c r="F134" s="3">
        <v>65</v>
      </c>
      <c r="H134" t="s">
        <v>1413</v>
      </c>
    </row>
    <row r="135" spans="1:8" x14ac:dyDescent="0.25">
      <c r="A135" t="s">
        <v>106</v>
      </c>
      <c r="B135" t="s">
        <v>27</v>
      </c>
      <c r="C135" t="s">
        <v>1409</v>
      </c>
      <c r="D135" t="s">
        <v>450</v>
      </c>
      <c r="E135" s="3" t="s">
        <v>1414</v>
      </c>
      <c r="F135" s="3">
        <v>65</v>
      </c>
      <c r="H135" t="s">
        <v>1415</v>
      </c>
    </row>
    <row r="136" spans="1:8" x14ac:dyDescent="0.25">
      <c r="A136" t="s">
        <v>112</v>
      </c>
      <c r="B136" t="s">
        <v>27</v>
      </c>
      <c r="C136" t="s">
        <v>1416</v>
      </c>
      <c r="D136" t="s">
        <v>450</v>
      </c>
      <c r="E136" s="3" t="s">
        <v>259</v>
      </c>
      <c r="F136" s="3">
        <v>60</v>
      </c>
      <c r="H136" t="s">
        <v>1417</v>
      </c>
    </row>
    <row r="137" spans="1:8" x14ac:dyDescent="0.25">
      <c r="A137" t="s">
        <v>112</v>
      </c>
      <c r="B137" t="s">
        <v>27</v>
      </c>
      <c r="C137" t="s">
        <v>1416</v>
      </c>
      <c r="D137" t="s">
        <v>450</v>
      </c>
      <c r="E137" s="3" t="s">
        <v>294</v>
      </c>
      <c r="F137" s="3">
        <v>60</v>
      </c>
      <c r="H137" t="s">
        <v>1418</v>
      </c>
    </row>
    <row r="138" spans="1:8" x14ac:dyDescent="0.25">
      <c r="A138" t="s">
        <v>112</v>
      </c>
      <c r="B138" t="s">
        <v>27</v>
      </c>
      <c r="C138" t="s">
        <v>1416</v>
      </c>
      <c r="D138" t="s">
        <v>450</v>
      </c>
      <c r="E138" s="3" t="s">
        <v>351</v>
      </c>
      <c r="F138" s="3">
        <v>60</v>
      </c>
      <c r="H138" t="s">
        <v>1419</v>
      </c>
    </row>
    <row r="139" spans="1:8" x14ac:dyDescent="0.25">
      <c r="A139" t="s">
        <v>117</v>
      </c>
      <c r="B139" t="s">
        <v>27</v>
      </c>
      <c r="C139" t="s">
        <v>940</v>
      </c>
      <c r="D139" t="s">
        <v>448</v>
      </c>
      <c r="E139" s="3" t="s">
        <v>1420</v>
      </c>
      <c r="F139" s="3">
        <v>0.93</v>
      </c>
      <c r="G139" t="s">
        <v>1421</v>
      </c>
      <c r="H139" t="s">
        <v>1422</v>
      </c>
    </row>
    <row r="140" spans="1:8" x14ac:dyDescent="0.25">
      <c r="A140" t="s">
        <v>117</v>
      </c>
      <c r="B140" t="s">
        <v>27</v>
      </c>
      <c r="C140" t="s">
        <v>940</v>
      </c>
      <c r="D140" t="s">
        <v>448</v>
      </c>
      <c r="E140" s="3" t="s">
        <v>1423</v>
      </c>
      <c r="F140" s="3">
        <v>0.93</v>
      </c>
      <c r="G140" t="s">
        <v>1424</v>
      </c>
      <c r="H140" t="s">
        <v>1425</v>
      </c>
    </row>
    <row r="141" spans="1:8" x14ac:dyDescent="0.25">
      <c r="A141" t="s">
        <v>117</v>
      </c>
      <c r="B141" t="s">
        <v>27</v>
      </c>
      <c r="C141" t="s">
        <v>940</v>
      </c>
      <c r="D141" t="s">
        <v>448</v>
      </c>
      <c r="E141" s="3" t="s">
        <v>1426</v>
      </c>
      <c r="F141" s="3">
        <v>0.93</v>
      </c>
      <c r="G141" t="s">
        <v>1427</v>
      </c>
      <c r="H141" t="s">
        <v>1428</v>
      </c>
    </row>
    <row r="142" spans="1:8" x14ac:dyDescent="0.25">
      <c r="A142" t="s">
        <v>117</v>
      </c>
      <c r="B142" t="s">
        <v>27</v>
      </c>
      <c r="C142" t="s">
        <v>942</v>
      </c>
      <c r="D142" t="s">
        <v>448</v>
      </c>
      <c r="E142" s="3" t="s">
        <v>1429</v>
      </c>
      <c r="F142" s="3">
        <v>0.93</v>
      </c>
      <c r="G142" t="s">
        <v>1430</v>
      </c>
      <c r="H142" t="s">
        <v>1431</v>
      </c>
    </row>
    <row r="143" spans="1:8" x14ac:dyDescent="0.25">
      <c r="A143" t="s">
        <v>117</v>
      </c>
      <c r="B143" t="s">
        <v>27</v>
      </c>
      <c r="C143" t="s">
        <v>942</v>
      </c>
      <c r="D143" t="s">
        <v>448</v>
      </c>
      <c r="E143" s="3" t="s">
        <v>1429</v>
      </c>
      <c r="F143" s="3">
        <v>0.93</v>
      </c>
      <c r="G143" t="s">
        <v>1430</v>
      </c>
      <c r="H143" t="s">
        <v>1432</v>
      </c>
    </row>
    <row r="144" spans="1:8" x14ac:dyDescent="0.25">
      <c r="A144" t="s">
        <v>126</v>
      </c>
      <c r="B144" t="s">
        <v>27</v>
      </c>
      <c r="C144" t="s">
        <v>944</v>
      </c>
      <c r="D144" t="s">
        <v>448</v>
      </c>
      <c r="E144" s="3">
        <v>0.2</v>
      </c>
      <c r="F144" s="3">
        <v>0.22</v>
      </c>
      <c r="G144" t="s">
        <v>1433</v>
      </c>
      <c r="H144" t="s">
        <v>1124</v>
      </c>
    </row>
    <row r="145" spans="1:8" x14ac:dyDescent="0.25">
      <c r="A145" t="s">
        <v>126</v>
      </c>
      <c r="B145" t="s">
        <v>27</v>
      </c>
      <c r="C145" t="s">
        <v>946</v>
      </c>
      <c r="D145" t="s">
        <v>448</v>
      </c>
      <c r="E145" s="3">
        <v>0.3</v>
      </c>
      <c r="F145" s="3">
        <v>0.28999999999999998</v>
      </c>
      <c r="G145" t="s">
        <v>1434</v>
      </c>
      <c r="H145" t="s">
        <v>1124</v>
      </c>
    </row>
    <row r="146" spans="1:8" x14ac:dyDescent="0.25">
      <c r="A146" t="s">
        <v>126</v>
      </c>
      <c r="B146" t="s">
        <v>27</v>
      </c>
      <c r="C146" t="s">
        <v>944</v>
      </c>
      <c r="D146" t="s">
        <v>448</v>
      </c>
      <c r="E146" s="3">
        <v>0.37</v>
      </c>
      <c r="F146" s="3">
        <v>0.22</v>
      </c>
      <c r="G146" t="s">
        <v>1435</v>
      </c>
      <c r="H146" t="s">
        <v>1132</v>
      </c>
    </row>
    <row r="147" spans="1:8" x14ac:dyDescent="0.25">
      <c r="A147" t="s">
        <v>126</v>
      </c>
      <c r="B147" t="s">
        <v>27</v>
      </c>
      <c r="C147" t="s">
        <v>946</v>
      </c>
      <c r="D147" t="s">
        <v>448</v>
      </c>
      <c r="E147" s="3">
        <v>0.52</v>
      </c>
      <c r="F147" s="3">
        <v>0.28999999999999998</v>
      </c>
      <c r="G147" t="s">
        <v>1436</v>
      </c>
      <c r="H147" t="s">
        <v>1132</v>
      </c>
    </row>
    <row r="148" spans="1:8" x14ac:dyDescent="0.25">
      <c r="A148" t="s">
        <v>126</v>
      </c>
      <c r="B148" t="s">
        <v>27</v>
      </c>
      <c r="C148" t="s">
        <v>948</v>
      </c>
      <c r="D148" t="s">
        <v>448</v>
      </c>
      <c r="E148" s="3" t="s">
        <v>1437</v>
      </c>
      <c r="F148" s="3">
        <v>0.33</v>
      </c>
      <c r="G148" t="s">
        <v>1438</v>
      </c>
      <c r="H148" t="s">
        <v>1439</v>
      </c>
    </row>
    <row r="149" spans="1:8" x14ac:dyDescent="0.25">
      <c r="A149" t="s">
        <v>126</v>
      </c>
      <c r="B149" t="s">
        <v>27</v>
      </c>
      <c r="C149" t="s">
        <v>948</v>
      </c>
      <c r="D149" t="s">
        <v>448</v>
      </c>
      <c r="E149" s="3" t="s">
        <v>1440</v>
      </c>
      <c r="F149" s="3">
        <v>0.33</v>
      </c>
      <c r="G149" t="s">
        <v>1441</v>
      </c>
      <c r="H149" t="s">
        <v>1442</v>
      </c>
    </row>
    <row r="150" spans="1:8" x14ac:dyDescent="0.25">
      <c r="A150" t="s">
        <v>126</v>
      </c>
      <c r="B150" t="s">
        <v>27</v>
      </c>
      <c r="C150" t="s">
        <v>948</v>
      </c>
      <c r="D150" t="s">
        <v>448</v>
      </c>
      <c r="E150" s="3" t="s">
        <v>1443</v>
      </c>
      <c r="F150" s="3">
        <v>0.33</v>
      </c>
      <c r="G150" t="s">
        <v>1444</v>
      </c>
      <c r="H150" t="s">
        <v>1445</v>
      </c>
    </row>
    <row r="151" spans="1:8" x14ac:dyDescent="0.25">
      <c r="A151" t="s">
        <v>126</v>
      </c>
      <c r="B151" t="s">
        <v>27</v>
      </c>
      <c r="C151" t="s">
        <v>1446</v>
      </c>
      <c r="D151" t="s">
        <v>448</v>
      </c>
      <c r="E151" s="3" t="s">
        <v>1447</v>
      </c>
      <c r="F151" s="3">
        <v>0.33</v>
      </c>
      <c r="G151" t="s">
        <v>1448</v>
      </c>
      <c r="H151" t="s">
        <v>1449</v>
      </c>
    </row>
    <row r="152" spans="1:8" x14ac:dyDescent="0.25">
      <c r="A152" t="s">
        <v>126</v>
      </c>
      <c r="B152" t="s">
        <v>27</v>
      </c>
      <c r="C152" t="s">
        <v>1446</v>
      </c>
      <c r="D152" t="s">
        <v>448</v>
      </c>
      <c r="E152" s="3" t="s">
        <v>1450</v>
      </c>
      <c r="F152" s="3">
        <v>0.33</v>
      </c>
      <c r="G152" t="s">
        <v>1451</v>
      </c>
      <c r="H152" t="s">
        <v>1452</v>
      </c>
    </row>
    <row r="153" spans="1:8" x14ac:dyDescent="0.25">
      <c r="A153" t="s">
        <v>126</v>
      </c>
      <c r="B153" t="s">
        <v>27</v>
      </c>
      <c r="C153" t="s">
        <v>1446</v>
      </c>
      <c r="D153" t="s">
        <v>448</v>
      </c>
      <c r="E153" s="3" t="s">
        <v>1453</v>
      </c>
      <c r="F153" s="3">
        <v>0.33</v>
      </c>
      <c r="G153" t="s">
        <v>1454</v>
      </c>
      <c r="H153" t="s">
        <v>1455</v>
      </c>
    </row>
    <row r="154" spans="1:8" x14ac:dyDescent="0.25">
      <c r="A154" t="s">
        <v>126</v>
      </c>
      <c r="B154" t="s">
        <v>27</v>
      </c>
      <c r="C154" t="s">
        <v>950</v>
      </c>
      <c r="D154" t="s">
        <v>448</v>
      </c>
      <c r="E154" s="3" t="s">
        <v>1456</v>
      </c>
      <c r="F154" s="3">
        <v>0.33</v>
      </c>
      <c r="G154" t="s">
        <v>1457</v>
      </c>
      <c r="H154" t="s">
        <v>1458</v>
      </c>
    </row>
    <row r="155" spans="1:8" x14ac:dyDescent="0.25">
      <c r="A155" t="s">
        <v>126</v>
      </c>
      <c r="B155" t="s">
        <v>27</v>
      </c>
      <c r="C155" t="s">
        <v>950</v>
      </c>
      <c r="D155" t="s">
        <v>448</v>
      </c>
      <c r="E155" s="3" t="s">
        <v>1459</v>
      </c>
      <c r="F155" s="3">
        <v>0.33</v>
      </c>
      <c r="G155" t="s">
        <v>1460</v>
      </c>
      <c r="H155" t="s">
        <v>1461</v>
      </c>
    </row>
    <row r="156" spans="1:8" x14ac:dyDescent="0.25">
      <c r="A156" t="s">
        <v>126</v>
      </c>
      <c r="B156" t="s">
        <v>27</v>
      </c>
      <c r="C156" t="s">
        <v>950</v>
      </c>
      <c r="D156" t="s">
        <v>448</v>
      </c>
      <c r="E156" s="3" t="s">
        <v>1462</v>
      </c>
      <c r="F156" s="3">
        <v>0.33</v>
      </c>
      <c r="G156" t="s">
        <v>1463</v>
      </c>
      <c r="H156" t="s">
        <v>1464</v>
      </c>
    </row>
    <row r="157" spans="1:8" x14ac:dyDescent="0.25">
      <c r="A157" t="s">
        <v>126</v>
      </c>
      <c r="B157" t="s">
        <v>27</v>
      </c>
      <c r="C157" t="s">
        <v>1465</v>
      </c>
      <c r="D157" t="s">
        <v>448</v>
      </c>
      <c r="E157" s="3" t="s">
        <v>1466</v>
      </c>
      <c r="F157" s="3">
        <v>0.33</v>
      </c>
      <c r="G157" t="s">
        <v>1467</v>
      </c>
      <c r="H157" t="s">
        <v>1468</v>
      </c>
    </row>
    <row r="158" spans="1:8" x14ac:dyDescent="0.25">
      <c r="A158" t="s">
        <v>126</v>
      </c>
      <c r="B158" t="s">
        <v>27</v>
      </c>
      <c r="C158" t="s">
        <v>1465</v>
      </c>
      <c r="D158" t="s">
        <v>448</v>
      </c>
      <c r="E158" s="3" t="s">
        <v>1469</v>
      </c>
      <c r="F158" s="3">
        <v>0.33</v>
      </c>
      <c r="G158" t="s">
        <v>1470</v>
      </c>
      <c r="H158" t="s">
        <v>1471</v>
      </c>
    </row>
    <row r="159" spans="1:8" x14ac:dyDescent="0.25">
      <c r="A159" t="s">
        <v>126</v>
      </c>
      <c r="B159" t="s">
        <v>27</v>
      </c>
      <c r="C159" t="s">
        <v>1465</v>
      </c>
      <c r="D159" t="s">
        <v>448</v>
      </c>
      <c r="E159" s="3" t="s">
        <v>1472</v>
      </c>
      <c r="F159" s="3">
        <v>0.33</v>
      </c>
      <c r="G159" t="s">
        <v>1473</v>
      </c>
      <c r="H159" t="s">
        <v>1474</v>
      </c>
    </row>
    <row r="160" spans="1:8" x14ac:dyDescent="0.25">
      <c r="A160" t="s">
        <v>126</v>
      </c>
      <c r="B160" t="s">
        <v>27</v>
      </c>
      <c r="C160" t="s">
        <v>952</v>
      </c>
      <c r="D160" t="s">
        <v>448</v>
      </c>
      <c r="E160" s="3" t="s">
        <v>1475</v>
      </c>
      <c r="F160" s="3">
        <v>0.45</v>
      </c>
      <c r="G160" t="s">
        <v>1476</v>
      </c>
      <c r="H160" t="s">
        <v>1477</v>
      </c>
    </row>
    <row r="161" spans="1:8" x14ac:dyDescent="0.25">
      <c r="A161" t="s">
        <v>126</v>
      </c>
      <c r="B161" t="s">
        <v>27</v>
      </c>
      <c r="C161" t="s">
        <v>954</v>
      </c>
      <c r="D161" t="s">
        <v>448</v>
      </c>
      <c r="E161" s="3" t="s">
        <v>1478</v>
      </c>
      <c r="F161" s="3">
        <v>0.34</v>
      </c>
      <c r="G161" t="s">
        <v>1479</v>
      </c>
      <c r="H161" t="s">
        <v>1480</v>
      </c>
    </row>
    <row r="162" spans="1:8" x14ac:dyDescent="0.25">
      <c r="A162" t="s">
        <v>126</v>
      </c>
      <c r="B162" t="s">
        <v>27</v>
      </c>
      <c r="C162" t="s">
        <v>956</v>
      </c>
      <c r="D162" t="s">
        <v>448</v>
      </c>
      <c r="E162" s="3" t="s">
        <v>1481</v>
      </c>
      <c r="F162" s="3">
        <v>0.45</v>
      </c>
      <c r="G162" t="s">
        <v>1482</v>
      </c>
      <c r="H162" t="s">
        <v>1168</v>
      </c>
    </row>
    <row r="163" spans="1:8" x14ac:dyDescent="0.25">
      <c r="A163" t="s">
        <v>126</v>
      </c>
      <c r="B163" t="s">
        <v>27</v>
      </c>
      <c r="C163" t="s">
        <v>958</v>
      </c>
      <c r="D163" t="s">
        <v>448</v>
      </c>
      <c r="E163" s="3" t="s">
        <v>1483</v>
      </c>
      <c r="F163" s="3">
        <v>0.34</v>
      </c>
      <c r="G163" t="s">
        <v>1484</v>
      </c>
      <c r="H163" t="s">
        <v>1168</v>
      </c>
    </row>
    <row r="164" spans="1:8" x14ac:dyDescent="0.25">
      <c r="A164" t="s">
        <v>130</v>
      </c>
      <c r="B164" t="s">
        <v>27</v>
      </c>
      <c r="C164" t="s">
        <v>1485</v>
      </c>
      <c r="D164" t="s">
        <v>449</v>
      </c>
      <c r="E164" s="3" t="s">
        <v>1486</v>
      </c>
      <c r="F164" s="3">
        <v>1.9</v>
      </c>
      <c r="G164" t="s">
        <v>1487</v>
      </c>
      <c r="H164" t="s">
        <v>1488</v>
      </c>
    </row>
    <row r="165" spans="1:8" x14ac:dyDescent="0.25">
      <c r="A165" t="s">
        <v>130</v>
      </c>
      <c r="B165" t="s">
        <v>27</v>
      </c>
      <c r="C165" t="s">
        <v>1489</v>
      </c>
      <c r="D165" t="s">
        <v>449</v>
      </c>
      <c r="E165" s="3" t="s">
        <v>1490</v>
      </c>
      <c r="F165" s="3">
        <v>1.9</v>
      </c>
      <c r="G165" t="s">
        <v>1491</v>
      </c>
      <c r="H165" t="s">
        <v>1492</v>
      </c>
    </row>
    <row r="166" spans="1:8" x14ac:dyDescent="0.25">
      <c r="A166" t="s">
        <v>130</v>
      </c>
      <c r="B166" t="s">
        <v>27</v>
      </c>
      <c r="C166" t="s">
        <v>1493</v>
      </c>
      <c r="D166" t="s">
        <v>449</v>
      </c>
      <c r="E166" s="3" t="s">
        <v>1494</v>
      </c>
      <c r="F166" s="3">
        <v>1.9</v>
      </c>
      <c r="G166" t="s">
        <v>1495</v>
      </c>
      <c r="H166" t="s">
        <v>1496</v>
      </c>
    </row>
    <row r="167" spans="1:8" x14ac:dyDescent="0.25">
      <c r="A167" t="s">
        <v>134</v>
      </c>
      <c r="B167" t="s">
        <v>27</v>
      </c>
      <c r="C167" t="s">
        <v>1497</v>
      </c>
      <c r="D167" t="s">
        <v>450</v>
      </c>
      <c r="E167" s="3" t="s">
        <v>1498</v>
      </c>
      <c r="F167" s="3">
        <v>0</v>
      </c>
      <c r="H167" t="s">
        <v>1499</v>
      </c>
    </row>
    <row r="168" spans="1:8" x14ac:dyDescent="0.25">
      <c r="A168" t="s">
        <v>134</v>
      </c>
      <c r="B168" t="s">
        <v>27</v>
      </c>
      <c r="C168" t="s">
        <v>1500</v>
      </c>
      <c r="D168" t="s">
        <v>450</v>
      </c>
      <c r="E168" s="3" t="s">
        <v>1501</v>
      </c>
      <c r="F168" s="3">
        <v>0</v>
      </c>
      <c r="H168" t="s">
        <v>1502</v>
      </c>
    </row>
    <row r="169" spans="1:8" x14ac:dyDescent="0.25">
      <c r="A169" t="s">
        <v>134</v>
      </c>
      <c r="B169" t="s">
        <v>27</v>
      </c>
      <c r="C169" t="s">
        <v>1503</v>
      </c>
      <c r="D169" t="s">
        <v>450</v>
      </c>
      <c r="E169" s="3" t="s">
        <v>1504</v>
      </c>
      <c r="F169" s="3">
        <v>0</v>
      </c>
      <c r="H169" t="s">
        <v>1505</v>
      </c>
    </row>
    <row r="170" spans="1:8" x14ac:dyDescent="0.25">
      <c r="A170" t="s">
        <v>137</v>
      </c>
      <c r="B170" t="s">
        <v>27</v>
      </c>
      <c r="C170" t="s">
        <v>1506</v>
      </c>
      <c r="D170" t="s">
        <v>450</v>
      </c>
      <c r="E170" s="3" t="s">
        <v>1507</v>
      </c>
      <c r="F170" s="3">
        <v>0</v>
      </c>
      <c r="H170" t="s">
        <v>1508</v>
      </c>
    </row>
    <row r="171" spans="1:8" x14ac:dyDescent="0.25">
      <c r="A171" t="s">
        <v>137</v>
      </c>
      <c r="B171" t="s">
        <v>27</v>
      </c>
      <c r="C171" t="s">
        <v>1506</v>
      </c>
      <c r="D171" t="s">
        <v>450</v>
      </c>
      <c r="E171" s="3" t="s">
        <v>1509</v>
      </c>
      <c r="F171" s="3">
        <v>0</v>
      </c>
      <c r="H171" t="s">
        <v>1510</v>
      </c>
    </row>
    <row r="172" spans="1:8" x14ac:dyDescent="0.25">
      <c r="A172" t="s">
        <v>137</v>
      </c>
      <c r="B172" t="s">
        <v>27</v>
      </c>
      <c r="C172" t="s">
        <v>1506</v>
      </c>
      <c r="D172" t="s">
        <v>450</v>
      </c>
      <c r="E172" s="3" t="s">
        <v>1511</v>
      </c>
      <c r="F172" s="3">
        <v>0</v>
      </c>
      <c r="H172" t="s">
        <v>1510</v>
      </c>
    </row>
    <row r="173" spans="1:8" x14ac:dyDescent="0.25">
      <c r="A173" t="s">
        <v>139</v>
      </c>
      <c r="B173" t="s">
        <v>27</v>
      </c>
      <c r="C173" t="s">
        <v>1512</v>
      </c>
      <c r="D173" t="s">
        <v>450</v>
      </c>
      <c r="E173" s="3" t="s">
        <v>291</v>
      </c>
      <c r="F173" s="3">
        <v>0</v>
      </c>
      <c r="H173" t="s">
        <v>1513</v>
      </c>
    </row>
    <row r="174" spans="1:8" x14ac:dyDescent="0.25">
      <c r="A174" t="s">
        <v>139</v>
      </c>
      <c r="B174" t="s">
        <v>27</v>
      </c>
      <c r="C174" t="s">
        <v>1514</v>
      </c>
      <c r="D174" t="s">
        <v>450</v>
      </c>
      <c r="E174" s="3" t="s">
        <v>1515</v>
      </c>
      <c r="F174" s="3">
        <v>0</v>
      </c>
      <c r="H174" t="s">
        <v>1516</v>
      </c>
    </row>
    <row r="175" spans="1:8" x14ac:dyDescent="0.25">
      <c r="A175" t="s">
        <v>139</v>
      </c>
      <c r="B175" t="s">
        <v>27</v>
      </c>
      <c r="C175" t="s">
        <v>1517</v>
      </c>
      <c r="D175" t="s">
        <v>450</v>
      </c>
      <c r="E175" s="3" t="s">
        <v>1518</v>
      </c>
      <c r="F175" s="3">
        <v>0</v>
      </c>
      <c r="H175" t="s">
        <v>1519</v>
      </c>
    </row>
    <row r="176" spans="1:8" x14ac:dyDescent="0.25">
      <c r="A176" t="s">
        <v>143</v>
      </c>
      <c r="B176" t="s">
        <v>27</v>
      </c>
      <c r="C176" t="s">
        <v>1520</v>
      </c>
      <c r="D176" t="s">
        <v>450</v>
      </c>
      <c r="E176" s="3" t="s">
        <v>1521</v>
      </c>
      <c r="F176" s="3">
        <v>0</v>
      </c>
      <c r="H176" t="s">
        <v>1522</v>
      </c>
    </row>
    <row r="177" spans="1:8" x14ac:dyDescent="0.25">
      <c r="A177" t="s">
        <v>143</v>
      </c>
      <c r="B177" t="s">
        <v>27</v>
      </c>
      <c r="C177" t="s">
        <v>1520</v>
      </c>
      <c r="D177" t="s">
        <v>450</v>
      </c>
      <c r="E177" s="3" t="s">
        <v>1523</v>
      </c>
      <c r="F177" s="3">
        <v>0</v>
      </c>
      <c r="H177" t="s">
        <v>1524</v>
      </c>
    </row>
    <row r="178" spans="1:8" x14ac:dyDescent="0.25">
      <c r="A178" t="s">
        <v>143</v>
      </c>
      <c r="B178" t="s">
        <v>27</v>
      </c>
      <c r="C178" t="s">
        <v>1525</v>
      </c>
      <c r="D178" t="s">
        <v>450</v>
      </c>
      <c r="E178" s="3" t="s">
        <v>1526</v>
      </c>
      <c r="F178" s="3">
        <v>0</v>
      </c>
      <c r="H178" t="s">
        <v>1527</v>
      </c>
    </row>
    <row r="179" spans="1:8" x14ac:dyDescent="0.25">
      <c r="A179" t="s">
        <v>143</v>
      </c>
      <c r="B179" t="s">
        <v>27</v>
      </c>
      <c r="C179" t="s">
        <v>1525</v>
      </c>
      <c r="D179" t="s">
        <v>450</v>
      </c>
      <c r="E179" s="3" t="s">
        <v>1528</v>
      </c>
      <c r="F179" s="3">
        <v>0</v>
      </c>
      <c r="H179" t="s">
        <v>1529</v>
      </c>
    </row>
    <row r="180" spans="1:8" x14ac:dyDescent="0.25">
      <c r="A180" t="s">
        <v>145</v>
      </c>
      <c r="B180" t="s">
        <v>27</v>
      </c>
      <c r="C180" t="s">
        <v>1530</v>
      </c>
      <c r="D180" t="s">
        <v>450</v>
      </c>
      <c r="E180" s="3" t="s">
        <v>1531</v>
      </c>
      <c r="F180" s="3">
        <v>0</v>
      </c>
      <c r="H180" t="s">
        <v>1532</v>
      </c>
    </row>
    <row r="181" spans="1:8" x14ac:dyDescent="0.25">
      <c r="A181" t="s">
        <v>145</v>
      </c>
      <c r="B181" t="s">
        <v>27</v>
      </c>
      <c r="C181" t="s">
        <v>1530</v>
      </c>
      <c r="D181" t="s">
        <v>450</v>
      </c>
      <c r="E181" s="3" t="s">
        <v>1528</v>
      </c>
      <c r="F181" s="3">
        <v>0</v>
      </c>
      <c r="H181" t="s">
        <v>1533</v>
      </c>
    </row>
    <row r="182" spans="1:8" x14ac:dyDescent="0.25">
      <c r="A182" t="s">
        <v>145</v>
      </c>
      <c r="B182" t="s">
        <v>27</v>
      </c>
      <c r="C182" t="s">
        <v>1534</v>
      </c>
      <c r="D182" t="s">
        <v>450</v>
      </c>
      <c r="E182" s="3" t="s">
        <v>1535</v>
      </c>
      <c r="F182" s="3">
        <v>0</v>
      </c>
      <c r="H182" t="s">
        <v>1536</v>
      </c>
    </row>
    <row r="183" spans="1:8" x14ac:dyDescent="0.25">
      <c r="A183" t="s">
        <v>145</v>
      </c>
      <c r="B183" t="s">
        <v>27</v>
      </c>
      <c r="C183" t="s">
        <v>1534</v>
      </c>
      <c r="D183" t="s">
        <v>450</v>
      </c>
      <c r="E183" s="3" t="s">
        <v>1523</v>
      </c>
      <c r="F183" s="3">
        <v>0</v>
      </c>
      <c r="H183" t="s">
        <v>1537</v>
      </c>
    </row>
    <row r="184" spans="1:8" x14ac:dyDescent="0.25">
      <c r="A184" t="s">
        <v>147</v>
      </c>
      <c r="B184" t="s">
        <v>27</v>
      </c>
      <c r="C184" t="s">
        <v>1538</v>
      </c>
      <c r="D184" t="s">
        <v>450</v>
      </c>
      <c r="E184" s="3" t="s">
        <v>1539</v>
      </c>
      <c r="F184" s="3">
        <v>0</v>
      </c>
      <c r="H184" t="s">
        <v>1540</v>
      </c>
    </row>
    <row r="185" spans="1:8" x14ac:dyDescent="0.25">
      <c r="A185" t="s">
        <v>147</v>
      </c>
      <c r="B185" t="s">
        <v>27</v>
      </c>
      <c r="C185" t="s">
        <v>1538</v>
      </c>
      <c r="D185" t="s">
        <v>450</v>
      </c>
      <c r="E185" s="3" t="s">
        <v>1535</v>
      </c>
      <c r="F185" s="3">
        <v>0</v>
      </c>
      <c r="H185" t="s">
        <v>1541</v>
      </c>
    </row>
    <row r="186" spans="1:8" x14ac:dyDescent="0.25">
      <c r="A186" t="s">
        <v>147</v>
      </c>
      <c r="B186" t="s">
        <v>27</v>
      </c>
      <c r="C186" t="s">
        <v>1538</v>
      </c>
      <c r="D186" t="s">
        <v>450</v>
      </c>
      <c r="E186" s="3" t="s">
        <v>1504</v>
      </c>
      <c r="F186" s="3">
        <v>0</v>
      </c>
      <c r="H186" t="s">
        <v>1542</v>
      </c>
    </row>
    <row r="187" spans="1:8" x14ac:dyDescent="0.25">
      <c r="A187" t="s">
        <v>147</v>
      </c>
      <c r="B187" t="s">
        <v>27</v>
      </c>
      <c r="C187" t="s">
        <v>1543</v>
      </c>
      <c r="D187" t="s">
        <v>450</v>
      </c>
      <c r="E187" s="3" t="s">
        <v>1539</v>
      </c>
      <c r="F187" s="3">
        <v>0</v>
      </c>
      <c r="H187" t="s">
        <v>1544</v>
      </c>
    </row>
    <row r="188" spans="1:8" x14ac:dyDescent="0.25">
      <c r="A188" t="s">
        <v>147</v>
      </c>
      <c r="B188" t="s">
        <v>27</v>
      </c>
      <c r="C188" t="s">
        <v>1543</v>
      </c>
      <c r="D188" t="s">
        <v>450</v>
      </c>
      <c r="E188" s="3" t="s">
        <v>1504</v>
      </c>
      <c r="F188" s="3">
        <v>0</v>
      </c>
      <c r="H188" t="s">
        <v>1545</v>
      </c>
    </row>
    <row r="189" spans="1:8" x14ac:dyDescent="0.25">
      <c r="A189" t="s">
        <v>147</v>
      </c>
      <c r="B189" t="s">
        <v>27</v>
      </c>
      <c r="C189" t="s">
        <v>1543</v>
      </c>
      <c r="D189" t="s">
        <v>450</v>
      </c>
      <c r="E189" s="3" t="s">
        <v>1535</v>
      </c>
      <c r="F189" s="3">
        <v>0</v>
      </c>
      <c r="H189" t="s">
        <v>1546</v>
      </c>
    </row>
    <row r="190" spans="1:8" x14ac:dyDescent="0.25">
      <c r="A190" t="s">
        <v>149</v>
      </c>
      <c r="B190" t="s">
        <v>27</v>
      </c>
      <c r="C190" t="s">
        <v>1547</v>
      </c>
      <c r="D190" t="s">
        <v>450</v>
      </c>
      <c r="E190" s="3" t="s">
        <v>1548</v>
      </c>
      <c r="F190" s="3">
        <v>0</v>
      </c>
      <c r="H190" t="s">
        <v>1549</v>
      </c>
    </row>
    <row r="191" spans="1:8" x14ac:dyDescent="0.25">
      <c r="A191" t="s">
        <v>149</v>
      </c>
      <c r="B191" t="s">
        <v>27</v>
      </c>
      <c r="C191" t="s">
        <v>1547</v>
      </c>
      <c r="D191" t="s">
        <v>450</v>
      </c>
      <c r="E191" s="3" t="s">
        <v>1550</v>
      </c>
      <c r="F191" s="3">
        <v>0</v>
      </c>
      <c r="H191" t="s">
        <v>1551</v>
      </c>
    </row>
    <row r="192" spans="1:8" x14ac:dyDescent="0.25">
      <c r="A192" t="s">
        <v>149</v>
      </c>
      <c r="B192" t="s">
        <v>27</v>
      </c>
      <c r="C192" t="s">
        <v>1547</v>
      </c>
      <c r="D192" t="s">
        <v>450</v>
      </c>
      <c r="E192" s="3" t="s">
        <v>1552</v>
      </c>
      <c r="F192" s="3">
        <v>0</v>
      </c>
      <c r="H192" t="s">
        <v>1553</v>
      </c>
    </row>
    <row r="193" spans="1:8" x14ac:dyDescent="0.25">
      <c r="A193" t="s">
        <v>152</v>
      </c>
      <c r="B193" t="s">
        <v>27</v>
      </c>
      <c r="C193" t="s">
        <v>1554</v>
      </c>
      <c r="D193" t="s">
        <v>450</v>
      </c>
      <c r="E193" s="3" t="s">
        <v>1555</v>
      </c>
      <c r="F193" s="3">
        <v>36</v>
      </c>
      <c r="H193" t="s">
        <v>1556</v>
      </c>
    </row>
    <row r="194" spans="1:8" x14ac:dyDescent="0.25">
      <c r="A194" t="s">
        <v>152</v>
      </c>
      <c r="B194" t="s">
        <v>27</v>
      </c>
      <c r="C194" t="s">
        <v>1554</v>
      </c>
      <c r="D194" t="s">
        <v>450</v>
      </c>
      <c r="E194" s="3" t="s">
        <v>1557</v>
      </c>
      <c r="F194" s="3">
        <v>36</v>
      </c>
      <c r="H194" t="s">
        <v>1558</v>
      </c>
    </row>
    <row r="195" spans="1:8" x14ac:dyDescent="0.25">
      <c r="A195" t="s">
        <v>152</v>
      </c>
      <c r="B195" t="s">
        <v>27</v>
      </c>
      <c r="C195" t="s">
        <v>1554</v>
      </c>
      <c r="D195" t="s">
        <v>450</v>
      </c>
      <c r="E195" s="3" t="s">
        <v>1559</v>
      </c>
      <c r="F195" s="3">
        <v>36</v>
      </c>
      <c r="H195" t="s">
        <v>1560</v>
      </c>
    </row>
    <row r="196" spans="1:8" x14ac:dyDescent="0.25">
      <c r="A196" t="s">
        <v>157</v>
      </c>
      <c r="B196" t="s">
        <v>27</v>
      </c>
      <c r="C196" t="s">
        <v>1554</v>
      </c>
      <c r="D196" t="s">
        <v>450</v>
      </c>
      <c r="E196" s="3" t="s">
        <v>1555</v>
      </c>
      <c r="F196" s="3">
        <v>36</v>
      </c>
      <c r="H196" t="s">
        <v>1556</v>
      </c>
    </row>
    <row r="197" spans="1:8" x14ac:dyDescent="0.25">
      <c r="A197" t="s">
        <v>157</v>
      </c>
      <c r="B197" t="s">
        <v>27</v>
      </c>
      <c r="C197" t="s">
        <v>1554</v>
      </c>
      <c r="D197" t="s">
        <v>450</v>
      </c>
      <c r="E197" s="3" t="s">
        <v>1557</v>
      </c>
      <c r="F197" s="3">
        <v>36</v>
      </c>
      <c r="H197" t="s">
        <v>1558</v>
      </c>
    </row>
    <row r="198" spans="1:8" x14ac:dyDescent="0.25">
      <c r="A198" t="s">
        <v>157</v>
      </c>
      <c r="B198" t="s">
        <v>27</v>
      </c>
      <c r="C198" t="s">
        <v>1554</v>
      </c>
      <c r="D198" t="s">
        <v>450</v>
      </c>
      <c r="E198" s="3" t="s">
        <v>1559</v>
      </c>
      <c r="F198" s="3">
        <v>36</v>
      </c>
      <c r="H198" t="s">
        <v>1560</v>
      </c>
    </row>
    <row r="199" spans="1:8" x14ac:dyDescent="0.25">
      <c r="A199" t="s">
        <v>162</v>
      </c>
      <c r="B199" t="s">
        <v>27</v>
      </c>
      <c r="C199" t="s">
        <v>1561</v>
      </c>
      <c r="D199" t="s">
        <v>450</v>
      </c>
      <c r="E199" s="3" t="s">
        <v>1562</v>
      </c>
      <c r="F199" s="3">
        <v>31</v>
      </c>
      <c r="H199" t="s">
        <v>1563</v>
      </c>
    </row>
    <row r="200" spans="1:8" x14ac:dyDescent="0.25">
      <c r="A200" t="s">
        <v>162</v>
      </c>
      <c r="B200" t="s">
        <v>27</v>
      </c>
      <c r="C200" t="s">
        <v>1561</v>
      </c>
      <c r="D200" t="s">
        <v>450</v>
      </c>
      <c r="E200" s="3" t="s">
        <v>1564</v>
      </c>
      <c r="F200" s="3">
        <v>31</v>
      </c>
      <c r="H200" t="s">
        <v>1565</v>
      </c>
    </row>
    <row r="201" spans="1:8" x14ac:dyDescent="0.25">
      <c r="A201" t="s">
        <v>162</v>
      </c>
      <c r="B201" t="s">
        <v>27</v>
      </c>
      <c r="C201" t="s">
        <v>1561</v>
      </c>
      <c r="D201" t="s">
        <v>450</v>
      </c>
      <c r="E201" s="3" t="s">
        <v>1566</v>
      </c>
      <c r="F201" s="3">
        <v>31</v>
      </c>
      <c r="H201" t="s">
        <v>1567</v>
      </c>
    </row>
    <row r="202" spans="1:8" x14ac:dyDescent="0.25">
      <c r="A202" t="s">
        <v>454</v>
      </c>
      <c r="B202" t="s">
        <v>27</v>
      </c>
      <c r="C202" t="s">
        <v>1568</v>
      </c>
      <c r="D202" t="s">
        <v>455</v>
      </c>
      <c r="E202" s="3" t="s">
        <v>1569</v>
      </c>
      <c r="F202" s="3">
        <v>0</v>
      </c>
      <c r="G202" t="s">
        <v>1906</v>
      </c>
      <c r="H202" t="s">
        <v>1570</v>
      </c>
    </row>
    <row r="203" spans="1:8" x14ac:dyDescent="0.25">
      <c r="A203" t="s">
        <v>454</v>
      </c>
      <c r="B203" t="s">
        <v>27</v>
      </c>
      <c r="C203" t="s">
        <v>1568</v>
      </c>
      <c r="D203" t="s">
        <v>455</v>
      </c>
      <c r="E203" s="3" t="s">
        <v>1569</v>
      </c>
      <c r="F203" s="3">
        <v>0</v>
      </c>
      <c r="H203" t="s">
        <v>1571</v>
      </c>
    </row>
    <row r="204" spans="1:8" x14ac:dyDescent="0.25">
      <c r="A204" t="s">
        <v>454</v>
      </c>
      <c r="B204" t="s">
        <v>27</v>
      </c>
      <c r="C204" t="s">
        <v>1572</v>
      </c>
      <c r="D204" t="s">
        <v>455</v>
      </c>
      <c r="E204" s="3" t="s">
        <v>1573</v>
      </c>
      <c r="F204" s="3">
        <v>0</v>
      </c>
      <c r="H204" t="s">
        <v>1574</v>
      </c>
    </row>
    <row r="205" spans="1:8" x14ac:dyDescent="0.25">
      <c r="A205" t="s">
        <v>180</v>
      </c>
      <c r="B205" t="s">
        <v>27</v>
      </c>
      <c r="C205" t="s">
        <v>1575</v>
      </c>
      <c r="D205" t="s">
        <v>450</v>
      </c>
      <c r="E205" s="3" t="s">
        <v>1515</v>
      </c>
      <c r="F205" s="3">
        <v>600</v>
      </c>
      <c r="H205" t="s">
        <v>1576</v>
      </c>
    </row>
    <row r="206" spans="1:8" x14ac:dyDescent="0.25">
      <c r="A206" t="s">
        <v>180</v>
      </c>
      <c r="B206" t="s">
        <v>27</v>
      </c>
      <c r="C206" t="s">
        <v>1577</v>
      </c>
      <c r="D206" t="s">
        <v>450</v>
      </c>
      <c r="E206" s="3" t="s">
        <v>1578</v>
      </c>
      <c r="F206" s="3">
        <v>600</v>
      </c>
      <c r="H206" t="s">
        <v>1579</v>
      </c>
    </row>
    <row r="207" spans="1:8" x14ac:dyDescent="0.25">
      <c r="A207" t="s">
        <v>180</v>
      </c>
      <c r="B207" t="s">
        <v>27</v>
      </c>
      <c r="C207" t="s">
        <v>1575</v>
      </c>
      <c r="D207" t="s">
        <v>450</v>
      </c>
      <c r="E207" s="3" t="s">
        <v>1580</v>
      </c>
      <c r="F207" s="3">
        <v>600</v>
      </c>
      <c r="H207" t="s">
        <v>1581</v>
      </c>
    </row>
    <row r="208" spans="1:8" x14ac:dyDescent="0.25">
      <c r="A208" t="s">
        <v>183</v>
      </c>
      <c r="B208" t="s">
        <v>27</v>
      </c>
      <c r="C208" t="s">
        <v>1582</v>
      </c>
      <c r="D208" t="s">
        <v>450</v>
      </c>
      <c r="E208" s="3" t="s">
        <v>1583</v>
      </c>
      <c r="F208" s="3">
        <v>56</v>
      </c>
      <c r="H208" t="s">
        <v>1584</v>
      </c>
    </row>
    <row r="209" spans="1:8" x14ac:dyDescent="0.25">
      <c r="A209" t="s">
        <v>183</v>
      </c>
      <c r="B209" t="s">
        <v>27</v>
      </c>
      <c r="C209" t="s">
        <v>1585</v>
      </c>
      <c r="D209" t="s">
        <v>450</v>
      </c>
      <c r="E209" s="3" t="s">
        <v>1586</v>
      </c>
      <c r="F209" s="3">
        <v>56</v>
      </c>
      <c r="H209" t="s">
        <v>1587</v>
      </c>
    </row>
    <row r="210" spans="1:8" x14ac:dyDescent="0.25">
      <c r="A210" t="s">
        <v>183</v>
      </c>
      <c r="B210" t="s">
        <v>27</v>
      </c>
      <c r="C210" t="s">
        <v>1588</v>
      </c>
      <c r="D210" t="s">
        <v>450</v>
      </c>
      <c r="E210" s="3" t="s">
        <v>1589</v>
      </c>
      <c r="F210" s="3">
        <v>56</v>
      </c>
      <c r="H210" t="s">
        <v>1590</v>
      </c>
    </row>
    <row r="211" spans="1:8" x14ac:dyDescent="0.25">
      <c r="A211" t="s">
        <v>456</v>
      </c>
      <c r="B211" t="s">
        <v>27</v>
      </c>
      <c r="C211" t="s">
        <v>1387</v>
      </c>
      <c r="D211" t="s">
        <v>448</v>
      </c>
      <c r="E211" s="3" t="s">
        <v>1388</v>
      </c>
      <c r="F211" s="3">
        <v>0.48</v>
      </c>
      <c r="G211" t="s">
        <v>1389</v>
      </c>
      <c r="H211" t="s">
        <v>1390</v>
      </c>
    </row>
    <row r="212" spans="1:8" x14ac:dyDescent="0.25">
      <c r="A212" t="s">
        <v>189</v>
      </c>
      <c r="B212" t="s">
        <v>27</v>
      </c>
      <c r="C212" t="s">
        <v>940</v>
      </c>
      <c r="D212" t="s">
        <v>448</v>
      </c>
      <c r="E212" s="3" t="s">
        <v>1420</v>
      </c>
      <c r="F212" s="3">
        <v>1.18</v>
      </c>
      <c r="G212" t="s">
        <v>1591</v>
      </c>
      <c r="H212" t="s">
        <v>1422</v>
      </c>
    </row>
    <row r="213" spans="1:8" x14ac:dyDescent="0.25">
      <c r="A213" t="s">
        <v>189</v>
      </c>
      <c r="B213" t="s">
        <v>27</v>
      </c>
      <c r="C213" t="s">
        <v>940</v>
      </c>
      <c r="D213" t="s">
        <v>448</v>
      </c>
      <c r="E213" s="3" t="s">
        <v>1423</v>
      </c>
      <c r="F213" s="3">
        <v>1.18</v>
      </c>
      <c r="G213" t="s">
        <v>1592</v>
      </c>
      <c r="H213" t="s">
        <v>1425</v>
      </c>
    </row>
    <row r="214" spans="1:8" x14ac:dyDescent="0.25">
      <c r="A214" t="s">
        <v>189</v>
      </c>
      <c r="B214" t="s">
        <v>27</v>
      </c>
      <c r="C214" t="s">
        <v>940</v>
      </c>
      <c r="D214" t="s">
        <v>448</v>
      </c>
      <c r="E214" s="3" t="s">
        <v>1426</v>
      </c>
      <c r="F214" s="3">
        <v>1.18</v>
      </c>
      <c r="G214" t="s">
        <v>1593</v>
      </c>
      <c r="H214" t="s">
        <v>1428</v>
      </c>
    </row>
    <row r="215" spans="1:8" x14ac:dyDescent="0.25">
      <c r="A215" t="s">
        <v>189</v>
      </c>
      <c r="B215" t="s">
        <v>27</v>
      </c>
      <c r="C215" t="s">
        <v>942</v>
      </c>
      <c r="D215" t="s">
        <v>448</v>
      </c>
      <c r="E215" s="3" t="s">
        <v>1429</v>
      </c>
      <c r="F215" s="3">
        <v>1.18</v>
      </c>
      <c r="G215" t="s">
        <v>1594</v>
      </c>
      <c r="H215" t="s">
        <v>1431</v>
      </c>
    </row>
    <row r="216" spans="1:8" x14ac:dyDescent="0.25">
      <c r="A216" t="s">
        <v>189</v>
      </c>
      <c r="B216" t="s">
        <v>27</v>
      </c>
      <c r="C216" t="s">
        <v>942</v>
      </c>
      <c r="D216" t="s">
        <v>448</v>
      </c>
      <c r="E216" s="3" t="s">
        <v>1429</v>
      </c>
      <c r="F216" s="3">
        <v>1.18</v>
      </c>
      <c r="G216" t="s">
        <v>1594</v>
      </c>
      <c r="H216" t="s">
        <v>1432</v>
      </c>
    </row>
    <row r="217" spans="1:8" x14ac:dyDescent="0.25">
      <c r="A217" t="s">
        <v>194</v>
      </c>
      <c r="B217" t="s">
        <v>27</v>
      </c>
      <c r="C217" t="s">
        <v>864</v>
      </c>
      <c r="D217" t="s">
        <v>448</v>
      </c>
      <c r="E217" s="3">
        <v>0.53</v>
      </c>
      <c r="F217" s="2">
        <v>0.43</v>
      </c>
      <c r="G217" t="s">
        <v>1123</v>
      </c>
      <c r="H217" t="s">
        <v>1124</v>
      </c>
    </row>
    <row r="218" spans="1:8" x14ac:dyDescent="0.25">
      <c r="A218" t="s">
        <v>194</v>
      </c>
      <c r="B218" t="s">
        <v>27</v>
      </c>
      <c r="C218" t="s">
        <v>867</v>
      </c>
      <c r="D218" t="s">
        <v>448</v>
      </c>
      <c r="E218" s="3" t="s">
        <v>1125</v>
      </c>
      <c r="F218" s="2">
        <v>0.62</v>
      </c>
      <c r="G218" t="s">
        <v>1126</v>
      </c>
      <c r="H218" t="s">
        <v>1124</v>
      </c>
    </row>
    <row r="219" spans="1:8" x14ac:dyDescent="0.25">
      <c r="A219" t="s">
        <v>194</v>
      </c>
      <c r="B219" t="s">
        <v>27</v>
      </c>
      <c r="C219" t="s">
        <v>869</v>
      </c>
      <c r="D219" t="s">
        <v>448</v>
      </c>
      <c r="E219" s="3" t="s">
        <v>1127</v>
      </c>
      <c r="F219" s="2">
        <v>0.7</v>
      </c>
      <c r="G219" t="s">
        <v>1128</v>
      </c>
      <c r="H219" t="s">
        <v>1124</v>
      </c>
    </row>
    <row r="220" spans="1:8" x14ac:dyDescent="0.25">
      <c r="A220" t="s">
        <v>194</v>
      </c>
      <c r="B220" t="s">
        <v>27</v>
      </c>
      <c r="C220" t="s">
        <v>871</v>
      </c>
      <c r="D220" t="s">
        <v>448</v>
      </c>
      <c r="E220" s="3" t="s">
        <v>1129</v>
      </c>
      <c r="F220" s="3">
        <v>0.8</v>
      </c>
      <c r="G220" t="s">
        <v>1130</v>
      </c>
      <c r="H220" t="s">
        <v>1124</v>
      </c>
    </row>
    <row r="221" spans="1:8" x14ac:dyDescent="0.25">
      <c r="A221" t="s">
        <v>194</v>
      </c>
      <c r="B221" t="s">
        <v>27</v>
      </c>
      <c r="C221" t="s">
        <v>864</v>
      </c>
      <c r="D221" t="s">
        <v>448</v>
      </c>
      <c r="E221" s="3">
        <v>0.85</v>
      </c>
      <c r="F221" s="2">
        <v>0.43</v>
      </c>
      <c r="G221" t="s">
        <v>1131</v>
      </c>
      <c r="H221" t="s">
        <v>1132</v>
      </c>
    </row>
    <row r="222" spans="1:8" x14ac:dyDescent="0.25">
      <c r="A222" t="s">
        <v>194</v>
      </c>
      <c r="B222" t="s">
        <v>27</v>
      </c>
      <c r="C222" t="s">
        <v>867</v>
      </c>
      <c r="D222" t="s">
        <v>448</v>
      </c>
      <c r="E222" s="3">
        <v>1.1000000000000001</v>
      </c>
      <c r="F222" s="2">
        <v>0.62</v>
      </c>
      <c r="G222" t="s">
        <v>1134</v>
      </c>
      <c r="H222" t="s">
        <v>1132</v>
      </c>
    </row>
    <row r="223" spans="1:8" x14ac:dyDescent="0.25">
      <c r="A223" t="s">
        <v>194</v>
      </c>
      <c r="B223" t="s">
        <v>27</v>
      </c>
      <c r="C223" t="s">
        <v>869</v>
      </c>
      <c r="D223" t="s">
        <v>448</v>
      </c>
      <c r="E223" s="3" t="s">
        <v>1135</v>
      </c>
      <c r="F223" s="2">
        <v>0.7</v>
      </c>
      <c r="G223" t="s">
        <v>1136</v>
      </c>
      <c r="H223" t="s">
        <v>1132</v>
      </c>
    </row>
    <row r="224" spans="1:8" x14ac:dyDescent="0.25">
      <c r="A224" t="s">
        <v>194</v>
      </c>
      <c r="B224" t="s">
        <v>27</v>
      </c>
      <c r="C224" t="s">
        <v>871</v>
      </c>
      <c r="D224" t="s">
        <v>448</v>
      </c>
      <c r="E224" s="3" t="s">
        <v>1137</v>
      </c>
      <c r="F224" s="3">
        <v>0.8</v>
      </c>
      <c r="G224" t="s">
        <v>1138</v>
      </c>
      <c r="H224" t="s">
        <v>1132</v>
      </c>
    </row>
    <row r="225" spans="1:10" x14ac:dyDescent="0.25">
      <c r="A225" t="s">
        <v>194</v>
      </c>
      <c r="B225" t="s">
        <v>27</v>
      </c>
      <c r="C225" t="s">
        <v>873</v>
      </c>
      <c r="D225" t="s">
        <v>448</v>
      </c>
      <c r="E225" s="3" t="s">
        <v>1139</v>
      </c>
      <c r="F225" s="3">
        <v>0.33</v>
      </c>
      <c r="G225" t="s">
        <v>1140</v>
      </c>
      <c r="H225" t="s">
        <v>1141</v>
      </c>
    </row>
    <row r="226" spans="1:10" x14ac:dyDescent="0.25">
      <c r="A226" t="s">
        <v>194</v>
      </c>
      <c r="B226" t="s">
        <v>27</v>
      </c>
      <c r="C226" t="s">
        <v>873</v>
      </c>
      <c r="D226" t="s">
        <v>448</v>
      </c>
      <c r="E226" s="3" t="s">
        <v>1142</v>
      </c>
      <c r="F226" s="3">
        <v>0.33</v>
      </c>
      <c r="G226" t="s">
        <v>1143</v>
      </c>
      <c r="H226" t="s">
        <v>1144</v>
      </c>
    </row>
    <row r="227" spans="1:10" x14ac:dyDescent="0.25">
      <c r="A227" t="s">
        <v>194</v>
      </c>
      <c r="B227" t="s">
        <v>27</v>
      </c>
      <c r="C227" t="s">
        <v>875</v>
      </c>
      <c r="D227" t="s">
        <v>448</v>
      </c>
      <c r="E227" s="3" t="s">
        <v>1145</v>
      </c>
      <c r="F227" s="3">
        <v>0.33</v>
      </c>
      <c r="G227" t="s">
        <v>1146</v>
      </c>
      <c r="H227" t="s">
        <v>1147</v>
      </c>
    </row>
    <row r="228" spans="1:10" x14ac:dyDescent="0.25">
      <c r="A228" t="s">
        <v>194</v>
      </c>
      <c r="B228" t="s">
        <v>27</v>
      </c>
      <c r="C228" t="s">
        <v>875</v>
      </c>
      <c r="D228" t="s">
        <v>448</v>
      </c>
      <c r="E228" s="3" t="s">
        <v>1148</v>
      </c>
      <c r="F228" s="3">
        <v>0.33</v>
      </c>
      <c r="G228" t="s">
        <v>1149</v>
      </c>
      <c r="H228" t="s">
        <v>1150</v>
      </c>
    </row>
    <row r="229" spans="1:10" x14ac:dyDescent="0.25">
      <c r="A229" t="s">
        <v>194</v>
      </c>
      <c r="B229" t="s">
        <v>27</v>
      </c>
      <c r="C229" t="s">
        <v>877</v>
      </c>
      <c r="D229" t="s">
        <v>448</v>
      </c>
      <c r="E229" s="3" t="s">
        <v>1151</v>
      </c>
      <c r="F229" s="3">
        <v>0.33</v>
      </c>
      <c r="G229" t="s">
        <v>1152</v>
      </c>
      <c r="H229" t="s">
        <v>1153</v>
      </c>
    </row>
    <row r="230" spans="1:10" x14ac:dyDescent="0.25">
      <c r="A230" t="s">
        <v>194</v>
      </c>
      <c r="B230" t="s">
        <v>27</v>
      </c>
      <c r="C230" t="s">
        <v>879</v>
      </c>
      <c r="D230" t="s">
        <v>448</v>
      </c>
      <c r="E230" s="3" t="s">
        <v>1154</v>
      </c>
      <c r="F230" s="3">
        <v>0.33</v>
      </c>
      <c r="G230" t="s">
        <v>1155</v>
      </c>
      <c r="H230" t="s">
        <v>1141</v>
      </c>
    </row>
    <row r="231" spans="1:10" x14ac:dyDescent="0.25">
      <c r="A231" t="s">
        <v>194</v>
      </c>
      <c r="B231" t="s">
        <v>27</v>
      </c>
      <c r="C231" t="s">
        <v>879</v>
      </c>
      <c r="D231" t="s">
        <v>448</v>
      </c>
      <c r="E231" s="3" t="s">
        <v>286</v>
      </c>
      <c r="F231" s="3">
        <v>0.33</v>
      </c>
      <c r="G231" t="s">
        <v>1156</v>
      </c>
      <c r="H231" t="s">
        <v>1144</v>
      </c>
    </row>
    <row r="232" spans="1:10" x14ac:dyDescent="0.25">
      <c r="A232" t="s">
        <v>194</v>
      </c>
      <c r="B232" t="s">
        <v>27</v>
      </c>
      <c r="C232" t="s">
        <v>881</v>
      </c>
      <c r="D232" t="s">
        <v>448</v>
      </c>
      <c r="E232" s="3" t="s">
        <v>1157</v>
      </c>
      <c r="F232" s="3">
        <v>0.79</v>
      </c>
      <c r="G232" t="s">
        <v>1158</v>
      </c>
      <c r="H232" t="s">
        <v>1159</v>
      </c>
    </row>
    <row r="233" spans="1:10" x14ac:dyDescent="0.25">
      <c r="A233" t="s">
        <v>194</v>
      </c>
      <c r="B233" t="s">
        <v>27</v>
      </c>
      <c r="C233" t="s">
        <v>883</v>
      </c>
      <c r="D233" t="s">
        <v>448</v>
      </c>
      <c r="E233" s="3" t="s">
        <v>1160</v>
      </c>
      <c r="F233" s="3">
        <v>0.97</v>
      </c>
      <c r="G233" t="s">
        <v>1161</v>
      </c>
      <c r="H233" t="s">
        <v>1159</v>
      </c>
    </row>
    <row r="234" spans="1:10" x14ac:dyDescent="0.25">
      <c r="A234" t="s">
        <v>194</v>
      </c>
      <c r="B234" t="s">
        <v>27</v>
      </c>
      <c r="C234" t="s">
        <v>885</v>
      </c>
      <c r="D234" t="s">
        <v>448</v>
      </c>
      <c r="E234" s="3" t="s">
        <v>1162</v>
      </c>
      <c r="F234" s="3">
        <v>1.21</v>
      </c>
      <c r="G234" t="s">
        <v>1163</v>
      </c>
      <c r="H234" t="s">
        <v>1159</v>
      </c>
    </row>
    <row r="235" spans="1:10" x14ac:dyDescent="0.25">
      <c r="A235" t="s">
        <v>194</v>
      </c>
      <c r="B235" t="s">
        <v>27</v>
      </c>
      <c r="C235" t="s">
        <v>887</v>
      </c>
      <c r="D235" t="s">
        <v>448</v>
      </c>
      <c r="E235" s="3" t="s">
        <v>1164</v>
      </c>
      <c r="F235" s="3">
        <v>1.58</v>
      </c>
      <c r="G235" t="s">
        <v>1165</v>
      </c>
      <c r="H235" t="s">
        <v>1159</v>
      </c>
    </row>
    <row r="236" spans="1:10" x14ac:dyDescent="0.25">
      <c r="A236" t="s">
        <v>194</v>
      </c>
      <c r="B236" t="s">
        <v>27</v>
      </c>
      <c r="C236" t="s">
        <v>889</v>
      </c>
      <c r="D236" t="s">
        <v>448</v>
      </c>
      <c r="E236" s="3" t="s">
        <v>1166</v>
      </c>
      <c r="F236" s="2">
        <v>0.43</v>
      </c>
      <c r="G236" t="s">
        <v>1167</v>
      </c>
      <c r="H236" t="s">
        <v>1168</v>
      </c>
    </row>
    <row r="237" spans="1:10" x14ac:dyDescent="0.25">
      <c r="A237" t="s">
        <v>194</v>
      </c>
      <c r="B237" t="s">
        <v>27</v>
      </c>
      <c r="C237" t="s">
        <v>891</v>
      </c>
      <c r="D237" t="s">
        <v>448</v>
      </c>
      <c r="E237" s="3" t="s">
        <v>1169</v>
      </c>
      <c r="F237" s="2">
        <v>0.62</v>
      </c>
      <c r="G237" t="s">
        <v>1170</v>
      </c>
      <c r="H237" t="s">
        <v>1168</v>
      </c>
    </row>
    <row r="238" spans="1:10" x14ac:dyDescent="0.25">
      <c r="A238" t="s">
        <v>194</v>
      </c>
      <c r="B238" t="s">
        <v>27</v>
      </c>
      <c r="C238" t="s">
        <v>893</v>
      </c>
      <c r="D238" t="s">
        <v>448</v>
      </c>
      <c r="E238" s="3" t="s">
        <v>1171</v>
      </c>
      <c r="F238" s="2">
        <v>0.7</v>
      </c>
      <c r="G238" t="s">
        <v>1172</v>
      </c>
      <c r="H238" t="s">
        <v>1168</v>
      </c>
    </row>
    <row r="239" spans="1:10" x14ac:dyDescent="0.25">
      <c r="A239" t="s">
        <v>194</v>
      </c>
      <c r="B239" t="s">
        <v>27</v>
      </c>
      <c r="C239" t="s">
        <v>895</v>
      </c>
      <c r="D239" t="s">
        <v>448</v>
      </c>
      <c r="E239" s="3" t="s">
        <v>1173</v>
      </c>
      <c r="F239" s="3">
        <v>0.8</v>
      </c>
      <c r="G239" t="s">
        <v>1174</v>
      </c>
      <c r="H239" t="s">
        <v>1168</v>
      </c>
    </row>
    <row r="240" spans="1:10" x14ac:dyDescent="0.25">
      <c r="A240" t="s">
        <v>457</v>
      </c>
      <c r="B240" t="s">
        <v>27</v>
      </c>
      <c r="C240" t="s">
        <v>962</v>
      </c>
      <c r="D240" t="s">
        <v>448</v>
      </c>
      <c r="E240" s="3" t="s">
        <v>1595</v>
      </c>
      <c r="F240" s="3">
        <v>0.06</v>
      </c>
      <c r="G240" t="s">
        <v>1596</v>
      </c>
      <c r="H240" t="s">
        <v>161</v>
      </c>
      <c r="I240" t="s">
        <v>1597</v>
      </c>
      <c r="J240" t="s">
        <v>1598</v>
      </c>
    </row>
    <row r="241" spans="1:10" x14ac:dyDescent="0.25">
      <c r="A241" t="s">
        <v>457</v>
      </c>
      <c r="B241" t="s">
        <v>27</v>
      </c>
      <c r="C241" t="s">
        <v>962</v>
      </c>
      <c r="D241" t="s">
        <v>448</v>
      </c>
      <c r="E241" s="3" t="s">
        <v>1595</v>
      </c>
      <c r="F241" s="3">
        <v>0.06</v>
      </c>
      <c r="G241" t="s">
        <v>1596</v>
      </c>
      <c r="H241" t="s">
        <v>161</v>
      </c>
      <c r="I241" t="s">
        <v>1597</v>
      </c>
      <c r="J241" t="s">
        <v>1599</v>
      </c>
    </row>
    <row r="242" spans="1:10" x14ac:dyDescent="0.25">
      <c r="A242" t="s">
        <v>457</v>
      </c>
      <c r="B242" t="s">
        <v>27</v>
      </c>
      <c r="C242" t="s">
        <v>962</v>
      </c>
      <c r="D242" t="s">
        <v>448</v>
      </c>
      <c r="E242" s="3" t="s">
        <v>1595</v>
      </c>
      <c r="F242" s="3">
        <v>0.06</v>
      </c>
      <c r="G242" t="s">
        <v>1596</v>
      </c>
      <c r="H242" t="s">
        <v>161</v>
      </c>
      <c r="I242" t="s">
        <v>1597</v>
      </c>
      <c r="J242" t="s">
        <v>1600</v>
      </c>
    </row>
    <row r="243" spans="1:10" x14ac:dyDescent="0.25">
      <c r="A243" t="s">
        <v>457</v>
      </c>
      <c r="B243" t="s">
        <v>27</v>
      </c>
      <c r="C243" t="s">
        <v>963</v>
      </c>
      <c r="D243" t="s">
        <v>448</v>
      </c>
      <c r="E243" s="3" t="s">
        <v>1601</v>
      </c>
      <c r="F243" s="3">
        <v>0.06</v>
      </c>
      <c r="G243" t="s">
        <v>1602</v>
      </c>
      <c r="H243" t="s">
        <v>161</v>
      </c>
      <c r="I243" t="s">
        <v>1603</v>
      </c>
      <c r="J243" t="s">
        <v>1604</v>
      </c>
    </row>
    <row r="244" spans="1:10" x14ac:dyDescent="0.25">
      <c r="A244" t="s">
        <v>457</v>
      </c>
      <c r="B244" t="s">
        <v>27</v>
      </c>
      <c r="C244" t="s">
        <v>963</v>
      </c>
      <c r="D244" t="s">
        <v>448</v>
      </c>
      <c r="E244" s="3" t="s">
        <v>1601</v>
      </c>
      <c r="F244" s="3">
        <v>0.06</v>
      </c>
      <c r="G244" t="s">
        <v>1602</v>
      </c>
      <c r="H244" t="s">
        <v>161</v>
      </c>
      <c r="I244" t="s">
        <v>1603</v>
      </c>
      <c r="J244" t="s">
        <v>1605</v>
      </c>
    </row>
    <row r="245" spans="1:10" x14ac:dyDescent="0.25">
      <c r="A245" t="s">
        <v>457</v>
      </c>
      <c r="B245" t="s">
        <v>27</v>
      </c>
      <c r="C245" t="s">
        <v>963</v>
      </c>
      <c r="D245" t="s">
        <v>448</v>
      </c>
      <c r="E245" s="3" t="s">
        <v>1601</v>
      </c>
      <c r="F245" s="3">
        <v>0.06</v>
      </c>
      <c r="G245" t="s">
        <v>1602</v>
      </c>
      <c r="H245" t="s">
        <v>161</v>
      </c>
      <c r="I245" t="s">
        <v>1603</v>
      </c>
      <c r="J245" t="s">
        <v>1606</v>
      </c>
    </row>
    <row r="246" spans="1:10" x14ac:dyDescent="0.25">
      <c r="A246" t="s">
        <v>457</v>
      </c>
      <c r="B246" t="s">
        <v>27</v>
      </c>
      <c r="C246" t="s">
        <v>964</v>
      </c>
      <c r="D246" t="s">
        <v>448</v>
      </c>
      <c r="E246" s="3" t="s">
        <v>255</v>
      </c>
      <c r="F246" s="3">
        <v>0.06</v>
      </c>
      <c r="G246" t="s">
        <v>1596</v>
      </c>
      <c r="H246" t="s">
        <v>423</v>
      </c>
      <c r="I246" t="s">
        <v>1607</v>
      </c>
      <c r="J246" t="s">
        <v>1608</v>
      </c>
    </row>
    <row r="247" spans="1:10" x14ac:dyDescent="0.25">
      <c r="A247" t="s">
        <v>457</v>
      </c>
      <c r="B247" t="s">
        <v>27</v>
      </c>
      <c r="C247" t="s">
        <v>964</v>
      </c>
      <c r="D247" t="s">
        <v>448</v>
      </c>
      <c r="E247" s="3" t="s">
        <v>1609</v>
      </c>
      <c r="F247" s="3">
        <v>0.06</v>
      </c>
      <c r="G247" t="s">
        <v>1596</v>
      </c>
      <c r="H247" t="s">
        <v>417</v>
      </c>
      <c r="I247" t="s">
        <v>1610</v>
      </c>
      <c r="J247" t="s">
        <v>1611</v>
      </c>
    </row>
    <row r="248" spans="1:10" x14ac:dyDescent="0.25">
      <c r="A248" t="s">
        <v>457</v>
      </c>
      <c r="B248" t="s">
        <v>27</v>
      </c>
      <c r="C248" t="s">
        <v>965</v>
      </c>
      <c r="D248" t="s">
        <v>448</v>
      </c>
      <c r="E248" s="3" t="s">
        <v>1612</v>
      </c>
      <c r="F248" s="3">
        <v>0.18</v>
      </c>
      <c r="G248" t="s">
        <v>1613</v>
      </c>
      <c r="H248" t="s">
        <v>270</v>
      </c>
      <c r="I248" t="s">
        <v>1614</v>
      </c>
      <c r="J248" t="s">
        <v>1615</v>
      </c>
    </row>
    <row r="249" spans="1:10" x14ac:dyDescent="0.25">
      <c r="A249" t="s">
        <v>457</v>
      </c>
      <c r="B249" t="s">
        <v>27</v>
      </c>
      <c r="C249" t="s">
        <v>965</v>
      </c>
      <c r="D249" t="s">
        <v>448</v>
      </c>
      <c r="E249" s="3" t="s">
        <v>1616</v>
      </c>
      <c r="F249" s="3">
        <v>0.18</v>
      </c>
      <c r="G249" t="s">
        <v>1613</v>
      </c>
      <c r="H249" t="s">
        <v>308</v>
      </c>
      <c r="I249" t="s">
        <v>1617</v>
      </c>
      <c r="J249" t="s">
        <v>1618</v>
      </c>
    </row>
    <row r="250" spans="1:10" x14ac:dyDescent="0.25">
      <c r="A250" t="s">
        <v>457</v>
      </c>
      <c r="B250" t="s">
        <v>27</v>
      </c>
      <c r="C250" t="s">
        <v>965</v>
      </c>
      <c r="D250" t="s">
        <v>448</v>
      </c>
      <c r="E250" s="3" t="s">
        <v>1619</v>
      </c>
      <c r="F250" s="3">
        <v>0.18</v>
      </c>
      <c r="G250" t="s">
        <v>1613</v>
      </c>
      <c r="H250" t="s">
        <v>407</v>
      </c>
      <c r="I250" t="s">
        <v>1620</v>
      </c>
      <c r="J250" t="s">
        <v>1621</v>
      </c>
    </row>
    <row r="251" spans="1:10" x14ac:dyDescent="0.25">
      <c r="A251" t="s">
        <v>458</v>
      </c>
      <c r="B251" t="s">
        <v>27</v>
      </c>
      <c r="C251" t="s">
        <v>966</v>
      </c>
      <c r="D251" t="s">
        <v>448</v>
      </c>
      <c r="E251" s="3" t="s">
        <v>1622</v>
      </c>
      <c r="F251" s="3">
        <v>0.56000000000000005</v>
      </c>
      <c r="G251" t="s">
        <v>1623</v>
      </c>
      <c r="H251" t="s">
        <v>1624</v>
      </c>
      <c r="I251" t="s">
        <v>1625</v>
      </c>
      <c r="J251" t="s">
        <v>1626</v>
      </c>
    </row>
    <row r="252" spans="1:10" x14ac:dyDescent="0.25">
      <c r="A252" t="s">
        <v>458</v>
      </c>
      <c r="B252" t="s">
        <v>27</v>
      </c>
      <c r="C252" t="s">
        <v>966</v>
      </c>
      <c r="D252" t="s">
        <v>448</v>
      </c>
      <c r="E252" s="3" t="s">
        <v>1627</v>
      </c>
      <c r="F252" s="3">
        <v>0.56000000000000005</v>
      </c>
      <c r="G252" t="s">
        <v>1623</v>
      </c>
      <c r="H252" t="s">
        <v>1628</v>
      </c>
      <c r="I252" t="s">
        <v>1629</v>
      </c>
      <c r="J252" t="s">
        <v>1630</v>
      </c>
    </row>
    <row r="253" spans="1:10" x14ac:dyDescent="0.25">
      <c r="A253" t="s">
        <v>458</v>
      </c>
      <c r="B253" t="s">
        <v>27</v>
      </c>
      <c r="C253" t="s">
        <v>966</v>
      </c>
      <c r="D253" t="s">
        <v>448</v>
      </c>
      <c r="E253" s="3" t="s">
        <v>1631</v>
      </c>
      <c r="F253" s="3">
        <v>0.56000000000000005</v>
      </c>
      <c r="G253" t="s">
        <v>129</v>
      </c>
      <c r="H253" t="s">
        <v>252</v>
      </c>
      <c r="I253" t="s">
        <v>1632</v>
      </c>
      <c r="J253" t="s">
        <v>1633</v>
      </c>
    </row>
    <row r="254" spans="1:10" x14ac:dyDescent="0.25">
      <c r="A254" t="s">
        <v>458</v>
      </c>
      <c r="B254" t="s">
        <v>27</v>
      </c>
      <c r="C254" t="s">
        <v>966</v>
      </c>
      <c r="D254" t="s">
        <v>448</v>
      </c>
      <c r="E254" s="3" t="s">
        <v>1634</v>
      </c>
      <c r="F254" s="3">
        <v>0.56000000000000005</v>
      </c>
      <c r="G254" t="s">
        <v>1623</v>
      </c>
      <c r="H254" t="s">
        <v>1635</v>
      </c>
      <c r="I254" t="s">
        <v>1636</v>
      </c>
      <c r="J254" t="s">
        <v>1637</v>
      </c>
    </row>
    <row r="255" spans="1:10" x14ac:dyDescent="0.25">
      <c r="A255" t="s">
        <v>458</v>
      </c>
      <c r="B255" t="s">
        <v>27</v>
      </c>
      <c r="C255" t="s">
        <v>967</v>
      </c>
      <c r="D255" t="s">
        <v>448</v>
      </c>
      <c r="E255" s="3" t="s">
        <v>1638</v>
      </c>
      <c r="F255" s="3">
        <v>2</v>
      </c>
      <c r="G255" t="s">
        <v>407</v>
      </c>
      <c r="H255" t="s">
        <v>1639</v>
      </c>
      <c r="I255" t="s">
        <v>1640</v>
      </c>
      <c r="J255" t="s">
        <v>1641</v>
      </c>
    </row>
    <row r="256" spans="1:10" x14ac:dyDescent="0.25">
      <c r="A256" t="s">
        <v>458</v>
      </c>
      <c r="B256" t="s">
        <v>27</v>
      </c>
      <c r="C256" t="s">
        <v>967</v>
      </c>
      <c r="D256" t="s">
        <v>448</v>
      </c>
      <c r="E256" s="3" t="s">
        <v>1642</v>
      </c>
      <c r="F256" s="3">
        <v>2</v>
      </c>
      <c r="G256" t="s">
        <v>407</v>
      </c>
      <c r="H256" t="s">
        <v>1643</v>
      </c>
      <c r="I256" t="s">
        <v>1644</v>
      </c>
      <c r="J256" t="s">
        <v>1641</v>
      </c>
    </row>
    <row r="257" spans="1:10" x14ac:dyDescent="0.25">
      <c r="A257" t="s">
        <v>458</v>
      </c>
      <c r="B257" t="s">
        <v>27</v>
      </c>
      <c r="C257" t="s">
        <v>967</v>
      </c>
      <c r="D257" t="s">
        <v>448</v>
      </c>
      <c r="E257" s="3" t="s">
        <v>1645</v>
      </c>
      <c r="F257" s="3">
        <v>2</v>
      </c>
      <c r="G257" t="s">
        <v>407</v>
      </c>
      <c r="H257" t="s">
        <v>1646</v>
      </c>
      <c r="I257" t="s">
        <v>1647</v>
      </c>
      <c r="J257" t="s">
        <v>1641</v>
      </c>
    </row>
    <row r="258" spans="1:10" x14ac:dyDescent="0.25">
      <c r="A258" t="s">
        <v>458</v>
      </c>
      <c r="B258" t="s">
        <v>27</v>
      </c>
      <c r="C258" t="s">
        <v>1648</v>
      </c>
      <c r="D258" t="s">
        <v>448</v>
      </c>
      <c r="E258" s="3" t="s">
        <v>1631</v>
      </c>
      <c r="F258" s="3">
        <v>1.7</v>
      </c>
      <c r="G258" t="s">
        <v>125</v>
      </c>
      <c r="H258" t="s">
        <v>1649</v>
      </c>
      <c r="I258" t="s">
        <v>1650</v>
      </c>
      <c r="J258" t="s">
        <v>1651</v>
      </c>
    </row>
    <row r="259" spans="1:10" x14ac:dyDescent="0.25">
      <c r="A259" t="s">
        <v>458</v>
      </c>
      <c r="B259" t="s">
        <v>27</v>
      </c>
      <c r="C259" t="s">
        <v>1648</v>
      </c>
      <c r="D259" t="s">
        <v>448</v>
      </c>
      <c r="E259" s="3" t="s">
        <v>1652</v>
      </c>
      <c r="F259" s="3">
        <v>1.7</v>
      </c>
      <c r="G259" t="s">
        <v>222</v>
      </c>
      <c r="H259" t="s">
        <v>1653</v>
      </c>
      <c r="I259" t="s">
        <v>1654</v>
      </c>
      <c r="J259" t="s">
        <v>1655</v>
      </c>
    </row>
    <row r="260" spans="1:10" x14ac:dyDescent="0.25">
      <c r="A260" t="s">
        <v>458</v>
      </c>
      <c r="B260" t="s">
        <v>27</v>
      </c>
      <c r="C260" t="s">
        <v>1648</v>
      </c>
      <c r="D260" t="s">
        <v>448</v>
      </c>
      <c r="E260" s="3" t="s">
        <v>1656</v>
      </c>
      <c r="F260" s="3">
        <v>1.7</v>
      </c>
      <c r="G260" t="s">
        <v>166</v>
      </c>
      <c r="H260" t="s">
        <v>1657</v>
      </c>
      <c r="I260" t="s">
        <v>1658</v>
      </c>
      <c r="J260" t="s">
        <v>1659</v>
      </c>
    </row>
    <row r="261" spans="1:10" x14ac:dyDescent="0.25">
      <c r="A261" t="s">
        <v>458</v>
      </c>
      <c r="B261" t="s">
        <v>27</v>
      </c>
      <c r="C261" t="s">
        <v>1648</v>
      </c>
      <c r="D261" t="s">
        <v>448</v>
      </c>
      <c r="E261" s="3" t="s">
        <v>1660</v>
      </c>
      <c r="F261" s="3">
        <v>1.7</v>
      </c>
      <c r="G261" t="s">
        <v>193</v>
      </c>
      <c r="H261" t="s">
        <v>1661</v>
      </c>
      <c r="I261" t="s">
        <v>1662</v>
      </c>
      <c r="J261" t="s">
        <v>1663</v>
      </c>
    </row>
    <row r="262" spans="1:10" x14ac:dyDescent="0.25">
      <c r="A262" t="s">
        <v>459</v>
      </c>
      <c r="B262" t="s">
        <v>27</v>
      </c>
      <c r="C262" t="s">
        <v>968</v>
      </c>
      <c r="D262" t="s">
        <v>448</v>
      </c>
      <c r="E262" s="3">
        <v>0</v>
      </c>
      <c r="F262" s="3">
        <v>0</v>
      </c>
    </row>
    <row r="263" spans="1:10" x14ac:dyDescent="0.25">
      <c r="A263" t="s">
        <v>459</v>
      </c>
      <c r="B263" t="s">
        <v>27</v>
      </c>
      <c r="C263" t="s">
        <v>970</v>
      </c>
      <c r="D263" t="s">
        <v>448</v>
      </c>
      <c r="E263" s="3">
        <v>0</v>
      </c>
      <c r="F263" s="3">
        <v>0</v>
      </c>
    </row>
    <row r="264" spans="1:10" x14ac:dyDescent="0.25">
      <c r="A264" t="s">
        <v>459</v>
      </c>
      <c r="B264" t="s">
        <v>27</v>
      </c>
      <c r="C264" t="s">
        <v>972</v>
      </c>
      <c r="D264" t="s">
        <v>448</v>
      </c>
      <c r="E264" s="3">
        <v>0</v>
      </c>
      <c r="F264" s="3">
        <v>0</v>
      </c>
    </row>
    <row r="265" spans="1:10" x14ac:dyDescent="0.25">
      <c r="A265" t="s">
        <v>459</v>
      </c>
      <c r="B265" t="s">
        <v>27</v>
      </c>
      <c r="C265" t="s">
        <v>974</v>
      </c>
      <c r="D265" t="s">
        <v>448</v>
      </c>
      <c r="E265" s="3">
        <v>0</v>
      </c>
      <c r="F265" s="3">
        <v>0</v>
      </c>
    </row>
    <row r="266" spans="1:10" x14ac:dyDescent="0.25">
      <c r="A266" t="s">
        <v>459</v>
      </c>
      <c r="B266" t="s">
        <v>27</v>
      </c>
      <c r="C266" t="s">
        <v>976</v>
      </c>
      <c r="D266" t="s">
        <v>448</v>
      </c>
      <c r="E266" s="3">
        <v>0</v>
      </c>
      <c r="F266" s="3">
        <v>0</v>
      </c>
    </row>
    <row r="267" spans="1:10" x14ac:dyDescent="0.25">
      <c r="A267" t="s">
        <v>459</v>
      </c>
      <c r="B267" t="s">
        <v>27</v>
      </c>
      <c r="C267" t="s">
        <v>978</v>
      </c>
      <c r="D267" t="s">
        <v>448</v>
      </c>
      <c r="E267" s="3">
        <v>0</v>
      </c>
      <c r="F267" s="3">
        <v>0</v>
      </c>
    </row>
    <row r="268" spans="1:10" x14ac:dyDescent="0.25">
      <c r="A268" t="s">
        <v>459</v>
      </c>
      <c r="B268" t="s">
        <v>27</v>
      </c>
      <c r="C268" t="s">
        <v>980</v>
      </c>
      <c r="D268" t="s">
        <v>448</v>
      </c>
      <c r="E268" s="3">
        <v>0</v>
      </c>
      <c r="F268" s="3">
        <v>0</v>
      </c>
    </row>
    <row r="269" spans="1:10" x14ac:dyDescent="0.25">
      <c r="A269" t="s">
        <v>459</v>
      </c>
      <c r="B269" t="s">
        <v>27</v>
      </c>
      <c r="C269" t="s">
        <v>982</v>
      </c>
      <c r="D269" t="s">
        <v>448</v>
      </c>
      <c r="E269" s="3">
        <v>0</v>
      </c>
      <c r="F269" s="3">
        <v>0</v>
      </c>
    </row>
    <row r="270" spans="1:10" x14ac:dyDescent="0.25">
      <c r="A270" t="s">
        <v>210</v>
      </c>
      <c r="B270" t="s">
        <v>27</v>
      </c>
      <c r="C270" t="s">
        <v>1229</v>
      </c>
      <c r="D270" t="s">
        <v>448</v>
      </c>
      <c r="E270" s="3" t="s">
        <v>1230</v>
      </c>
      <c r="F270" s="3">
        <v>0.54</v>
      </c>
      <c r="G270" t="s">
        <v>1231</v>
      </c>
      <c r="H270" t="s">
        <v>1232</v>
      </c>
    </row>
    <row r="271" spans="1:10" x14ac:dyDescent="0.25">
      <c r="A271" t="s">
        <v>210</v>
      </c>
      <c r="B271" t="s">
        <v>27</v>
      </c>
      <c r="C271" t="s">
        <v>1229</v>
      </c>
      <c r="D271" t="s">
        <v>448</v>
      </c>
      <c r="E271" s="3" t="s">
        <v>1233</v>
      </c>
      <c r="F271" s="3">
        <v>0.54</v>
      </c>
      <c r="G271" t="s">
        <v>1234</v>
      </c>
      <c r="H271" t="s">
        <v>1235</v>
      </c>
    </row>
    <row r="272" spans="1:10" x14ac:dyDescent="0.25">
      <c r="A272" t="s">
        <v>210</v>
      </c>
      <c r="B272" t="s">
        <v>27</v>
      </c>
      <c r="C272" t="s">
        <v>1229</v>
      </c>
      <c r="D272" t="s">
        <v>448</v>
      </c>
      <c r="E272" s="3" t="s">
        <v>1236</v>
      </c>
      <c r="F272" s="3">
        <v>0.54</v>
      </c>
      <c r="G272" t="s">
        <v>1237</v>
      </c>
      <c r="H272" t="s">
        <v>1238</v>
      </c>
    </row>
    <row r="273" spans="1:8" x14ac:dyDescent="0.25">
      <c r="A273" t="s">
        <v>210</v>
      </c>
      <c r="B273" t="s">
        <v>27</v>
      </c>
      <c r="C273" t="s">
        <v>1229</v>
      </c>
      <c r="D273" t="s">
        <v>448</v>
      </c>
      <c r="E273" s="3" t="s">
        <v>1239</v>
      </c>
      <c r="F273" s="3">
        <v>0.54</v>
      </c>
      <c r="G273" t="s">
        <v>1240</v>
      </c>
      <c r="H273" t="s">
        <v>1241</v>
      </c>
    </row>
    <row r="274" spans="1:8" x14ac:dyDescent="0.25">
      <c r="A274" t="s">
        <v>210</v>
      </c>
      <c r="B274" t="s">
        <v>27</v>
      </c>
      <c r="C274" t="s">
        <v>1242</v>
      </c>
      <c r="D274" t="s">
        <v>448</v>
      </c>
      <c r="E274" s="3" t="s">
        <v>1243</v>
      </c>
      <c r="F274" s="3">
        <v>0.54</v>
      </c>
      <c r="G274" t="s">
        <v>1244</v>
      </c>
      <c r="H274" t="s">
        <v>1245</v>
      </c>
    </row>
    <row r="275" spans="1:8" x14ac:dyDescent="0.25">
      <c r="A275" t="s">
        <v>210</v>
      </c>
      <c r="B275" t="s">
        <v>27</v>
      </c>
      <c r="C275" t="s">
        <v>1242</v>
      </c>
      <c r="D275" t="s">
        <v>448</v>
      </c>
      <c r="E275" s="3" t="s">
        <v>1246</v>
      </c>
      <c r="F275" s="3">
        <v>0.54</v>
      </c>
      <c r="G275" t="s">
        <v>1247</v>
      </c>
      <c r="H275" t="s">
        <v>1248</v>
      </c>
    </row>
    <row r="276" spans="1:8" x14ac:dyDescent="0.25">
      <c r="A276" t="s">
        <v>210</v>
      </c>
      <c r="B276" t="s">
        <v>27</v>
      </c>
      <c r="C276" t="s">
        <v>1242</v>
      </c>
      <c r="D276" t="s">
        <v>448</v>
      </c>
      <c r="E276" s="3" t="s">
        <v>1249</v>
      </c>
      <c r="F276" s="3">
        <v>0.54</v>
      </c>
      <c r="G276" t="s">
        <v>1250</v>
      </c>
      <c r="H276" t="s">
        <v>1251</v>
      </c>
    </row>
    <row r="277" spans="1:8" x14ac:dyDescent="0.25">
      <c r="A277" t="s">
        <v>210</v>
      </c>
      <c r="B277" t="s">
        <v>27</v>
      </c>
      <c r="C277" t="s">
        <v>1242</v>
      </c>
      <c r="D277" t="s">
        <v>448</v>
      </c>
      <c r="E277" s="3" t="s">
        <v>1252</v>
      </c>
      <c r="F277" s="3">
        <v>0.54</v>
      </c>
      <c r="G277" t="s">
        <v>1253</v>
      </c>
      <c r="H277" t="s">
        <v>1254</v>
      </c>
    </row>
    <row r="278" spans="1:8" x14ac:dyDescent="0.25">
      <c r="A278" t="s">
        <v>210</v>
      </c>
      <c r="B278" t="s">
        <v>27</v>
      </c>
      <c r="C278" t="s">
        <v>1242</v>
      </c>
      <c r="D278" t="s">
        <v>448</v>
      </c>
      <c r="E278" s="3" t="s">
        <v>1255</v>
      </c>
      <c r="F278" s="3">
        <v>0.54</v>
      </c>
      <c r="G278" t="s">
        <v>1256</v>
      </c>
      <c r="H278" t="s">
        <v>1257</v>
      </c>
    </row>
    <row r="279" spans="1:8" x14ac:dyDescent="0.25">
      <c r="A279" t="s">
        <v>210</v>
      </c>
      <c r="B279" t="s">
        <v>27</v>
      </c>
      <c r="C279" t="s">
        <v>1242</v>
      </c>
      <c r="D279" t="s">
        <v>448</v>
      </c>
      <c r="E279" s="3" t="s">
        <v>1258</v>
      </c>
      <c r="F279" s="3">
        <v>0.54</v>
      </c>
      <c r="G279" t="s">
        <v>1259</v>
      </c>
      <c r="H279" t="s">
        <v>1260</v>
      </c>
    </row>
    <row r="280" spans="1:8" x14ac:dyDescent="0.25">
      <c r="A280" t="s">
        <v>460</v>
      </c>
      <c r="B280" t="s">
        <v>27</v>
      </c>
      <c r="C280" t="s">
        <v>985</v>
      </c>
      <c r="D280" t="s">
        <v>448</v>
      </c>
      <c r="E280" s="3" t="s">
        <v>43</v>
      </c>
      <c r="F280" s="3">
        <v>8.9</v>
      </c>
      <c r="H280" t="s">
        <v>1664</v>
      </c>
    </row>
    <row r="281" spans="1:8" x14ac:dyDescent="0.25">
      <c r="A281" t="s">
        <v>460</v>
      </c>
      <c r="B281" t="s">
        <v>27</v>
      </c>
      <c r="C281" t="s">
        <v>985</v>
      </c>
      <c r="D281" t="s">
        <v>448</v>
      </c>
      <c r="E281" s="3" t="s">
        <v>141</v>
      </c>
      <c r="F281" s="3">
        <v>8.9</v>
      </c>
      <c r="H281" t="s">
        <v>1664</v>
      </c>
    </row>
    <row r="282" spans="1:8" x14ac:dyDescent="0.25">
      <c r="A282" t="s">
        <v>460</v>
      </c>
      <c r="B282" t="s">
        <v>27</v>
      </c>
      <c r="C282" t="s">
        <v>985</v>
      </c>
      <c r="D282" t="s">
        <v>448</v>
      </c>
      <c r="E282" s="3" t="s">
        <v>66</v>
      </c>
      <c r="F282" s="3">
        <v>8.9</v>
      </c>
      <c r="H282" t="s">
        <v>1664</v>
      </c>
    </row>
    <row r="283" spans="1:8" x14ac:dyDescent="0.25">
      <c r="A283" t="s">
        <v>460</v>
      </c>
      <c r="B283" t="s">
        <v>27</v>
      </c>
      <c r="C283" t="s">
        <v>991</v>
      </c>
      <c r="D283" t="s">
        <v>448</v>
      </c>
      <c r="E283" s="3" t="s">
        <v>1557</v>
      </c>
      <c r="F283" s="3">
        <v>1.7</v>
      </c>
      <c r="G283" t="s">
        <v>1665</v>
      </c>
      <c r="H283" t="s">
        <v>1666</v>
      </c>
    </row>
    <row r="284" spans="1:8" x14ac:dyDescent="0.25">
      <c r="A284" t="s">
        <v>460</v>
      </c>
      <c r="B284" t="s">
        <v>27</v>
      </c>
      <c r="C284" t="s">
        <v>991</v>
      </c>
      <c r="D284" t="s">
        <v>448</v>
      </c>
      <c r="E284" s="3" t="s">
        <v>1667</v>
      </c>
      <c r="F284" s="3">
        <v>1.7</v>
      </c>
      <c r="G284" t="s">
        <v>1668</v>
      </c>
      <c r="H284" t="s">
        <v>1669</v>
      </c>
    </row>
    <row r="285" spans="1:8" x14ac:dyDescent="0.25">
      <c r="A285" t="s">
        <v>460</v>
      </c>
      <c r="B285" t="s">
        <v>27</v>
      </c>
      <c r="C285" t="s">
        <v>991</v>
      </c>
      <c r="D285" t="s">
        <v>448</v>
      </c>
      <c r="E285" s="3" t="s">
        <v>1670</v>
      </c>
      <c r="F285" s="3">
        <v>1.7</v>
      </c>
      <c r="G285" t="s">
        <v>1671</v>
      </c>
      <c r="H285" t="s">
        <v>1672</v>
      </c>
    </row>
    <row r="286" spans="1:8" x14ac:dyDescent="0.25">
      <c r="A286" t="s">
        <v>460</v>
      </c>
      <c r="B286" t="s">
        <v>27</v>
      </c>
      <c r="C286" t="s">
        <v>1005</v>
      </c>
      <c r="D286" t="s">
        <v>448</v>
      </c>
      <c r="E286" s="3" t="s">
        <v>1673</v>
      </c>
      <c r="F286" s="3">
        <v>1.7</v>
      </c>
      <c r="G286" t="s">
        <v>1674</v>
      </c>
      <c r="H286" t="s">
        <v>1675</v>
      </c>
    </row>
    <row r="287" spans="1:8" x14ac:dyDescent="0.25">
      <c r="A287" t="s">
        <v>460</v>
      </c>
      <c r="B287" t="s">
        <v>27</v>
      </c>
      <c r="C287" t="s">
        <v>1005</v>
      </c>
      <c r="D287" t="s">
        <v>448</v>
      </c>
      <c r="E287" s="3" t="s">
        <v>1676</v>
      </c>
      <c r="F287" s="3">
        <v>1.7</v>
      </c>
      <c r="G287" t="s">
        <v>1677</v>
      </c>
      <c r="H287" t="s">
        <v>1678</v>
      </c>
    </row>
    <row r="288" spans="1:8" x14ac:dyDescent="0.25">
      <c r="A288" t="s">
        <v>460</v>
      </c>
      <c r="B288" t="s">
        <v>27</v>
      </c>
      <c r="C288" t="s">
        <v>1005</v>
      </c>
      <c r="D288" t="s">
        <v>448</v>
      </c>
      <c r="E288" s="3" t="s">
        <v>1673</v>
      </c>
      <c r="F288" s="3">
        <v>1.7</v>
      </c>
      <c r="G288" t="s">
        <v>1674</v>
      </c>
      <c r="H288" t="s">
        <v>1679</v>
      </c>
    </row>
    <row r="289" spans="1:8" x14ac:dyDescent="0.25">
      <c r="A289" t="s">
        <v>460</v>
      </c>
      <c r="B289" t="s">
        <v>27</v>
      </c>
      <c r="C289" t="s">
        <v>1013</v>
      </c>
      <c r="D289" t="s">
        <v>448</v>
      </c>
      <c r="E289" s="3" t="s">
        <v>36</v>
      </c>
      <c r="F289" s="3">
        <v>1.7</v>
      </c>
      <c r="H289" t="s">
        <v>1680</v>
      </c>
    </row>
    <row r="290" spans="1:8" x14ac:dyDescent="0.25">
      <c r="A290" t="s">
        <v>460</v>
      </c>
      <c r="B290" t="s">
        <v>27</v>
      </c>
      <c r="C290" t="s">
        <v>1013</v>
      </c>
      <c r="D290" t="s">
        <v>448</v>
      </c>
      <c r="E290" s="3" t="s">
        <v>76</v>
      </c>
      <c r="F290" s="3">
        <v>1.7</v>
      </c>
      <c r="H290" t="s">
        <v>1680</v>
      </c>
    </row>
    <row r="291" spans="1:8" x14ac:dyDescent="0.25">
      <c r="A291" t="s">
        <v>460</v>
      </c>
      <c r="B291" t="s">
        <v>27</v>
      </c>
      <c r="C291" t="s">
        <v>1013</v>
      </c>
      <c r="D291" t="s">
        <v>448</v>
      </c>
      <c r="E291" s="3" t="s">
        <v>58</v>
      </c>
      <c r="F291" s="3">
        <v>1.7</v>
      </c>
      <c r="H291" t="s">
        <v>1680</v>
      </c>
    </row>
    <row r="292" spans="1:8" x14ac:dyDescent="0.25">
      <c r="A292" t="s">
        <v>460</v>
      </c>
      <c r="B292" t="s">
        <v>27</v>
      </c>
      <c r="C292" t="s">
        <v>1003</v>
      </c>
      <c r="D292" t="s">
        <v>448</v>
      </c>
      <c r="E292" s="3" t="s">
        <v>1681</v>
      </c>
      <c r="F292" s="3">
        <v>1.53</v>
      </c>
      <c r="G292" t="s">
        <v>1682</v>
      </c>
      <c r="H292" t="s">
        <v>1683</v>
      </c>
    </row>
    <row r="293" spans="1:8" x14ac:dyDescent="0.25">
      <c r="A293" t="s">
        <v>460</v>
      </c>
      <c r="B293" t="s">
        <v>27</v>
      </c>
      <c r="C293" t="s">
        <v>1003</v>
      </c>
      <c r="D293" t="s">
        <v>448</v>
      </c>
      <c r="E293" s="3" t="s">
        <v>1684</v>
      </c>
      <c r="F293" s="3">
        <v>1.53</v>
      </c>
      <c r="G293" t="s">
        <v>1685</v>
      </c>
      <c r="H293" t="s">
        <v>1686</v>
      </c>
    </row>
    <row r="294" spans="1:8" x14ac:dyDescent="0.25">
      <c r="A294" t="s">
        <v>460</v>
      </c>
      <c r="B294" t="s">
        <v>27</v>
      </c>
      <c r="C294" t="s">
        <v>1003</v>
      </c>
      <c r="D294" t="s">
        <v>448</v>
      </c>
      <c r="E294" s="3" t="s">
        <v>1687</v>
      </c>
      <c r="F294" s="3">
        <v>1.53</v>
      </c>
      <c r="G294" t="s">
        <v>1688</v>
      </c>
      <c r="H294" t="s">
        <v>1689</v>
      </c>
    </row>
    <row r="295" spans="1:8" x14ac:dyDescent="0.25">
      <c r="A295" t="s">
        <v>460</v>
      </c>
      <c r="B295" t="s">
        <v>27</v>
      </c>
      <c r="C295" t="s">
        <v>1001</v>
      </c>
      <c r="D295" t="s">
        <v>448</v>
      </c>
      <c r="E295" s="3" t="s">
        <v>1690</v>
      </c>
      <c r="F295" s="3">
        <v>0.3</v>
      </c>
      <c r="H295" t="s">
        <v>1691</v>
      </c>
    </row>
    <row r="296" spans="1:8" x14ac:dyDescent="0.25">
      <c r="A296" t="s">
        <v>460</v>
      </c>
      <c r="B296" t="s">
        <v>27</v>
      </c>
      <c r="C296" t="s">
        <v>1001</v>
      </c>
      <c r="D296" t="s">
        <v>448</v>
      </c>
      <c r="E296" s="3" t="s">
        <v>1692</v>
      </c>
      <c r="F296" s="3">
        <v>0.3</v>
      </c>
      <c r="H296" t="s">
        <v>1691</v>
      </c>
    </row>
    <row r="297" spans="1:8" x14ac:dyDescent="0.25">
      <c r="A297" t="s">
        <v>460</v>
      </c>
      <c r="B297" t="s">
        <v>27</v>
      </c>
      <c r="C297" t="s">
        <v>1001</v>
      </c>
      <c r="D297" t="s">
        <v>448</v>
      </c>
      <c r="E297" s="3" t="s">
        <v>1481</v>
      </c>
      <c r="F297" s="3">
        <v>0.3</v>
      </c>
      <c r="H297" t="s">
        <v>1691</v>
      </c>
    </row>
    <row r="298" spans="1:8" x14ac:dyDescent="0.25">
      <c r="A298" t="s">
        <v>460</v>
      </c>
      <c r="B298" t="s">
        <v>27</v>
      </c>
      <c r="C298" t="s">
        <v>1007</v>
      </c>
      <c r="D298" t="s">
        <v>448</v>
      </c>
      <c r="E298" s="3" t="s">
        <v>1693</v>
      </c>
      <c r="F298" s="3">
        <v>1.7</v>
      </c>
      <c r="G298" t="s">
        <v>1694</v>
      </c>
      <c r="H298" t="s">
        <v>1695</v>
      </c>
    </row>
    <row r="299" spans="1:8" x14ac:dyDescent="0.25">
      <c r="A299" t="s">
        <v>460</v>
      </c>
      <c r="B299" t="s">
        <v>27</v>
      </c>
      <c r="C299" t="s">
        <v>1007</v>
      </c>
      <c r="D299" t="s">
        <v>448</v>
      </c>
      <c r="E299" s="3" t="s">
        <v>1696</v>
      </c>
      <c r="F299" s="3">
        <v>1.7</v>
      </c>
      <c r="G299" t="s">
        <v>1697</v>
      </c>
      <c r="H299" t="s">
        <v>1698</v>
      </c>
    </row>
    <row r="300" spans="1:8" x14ac:dyDescent="0.25">
      <c r="A300" t="s">
        <v>460</v>
      </c>
      <c r="B300" t="s">
        <v>27</v>
      </c>
      <c r="C300" t="s">
        <v>1007</v>
      </c>
      <c r="D300" t="s">
        <v>448</v>
      </c>
      <c r="E300" s="3" t="s">
        <v>1699</v>
      </c>
      <c r="F300" s="3">
        <v>1.7</v>
      </c>
      <c r="G300" t="s">
        <v>1700</v>
      </c>
      <c r="H300" t="s">
        <v>1701</v>
      </c>
    </row>
    <row r="301" spans="1:8" x14ac:dyDescent="0.25">
      <c r="A301" t="s">
        <v>460</v>
      </c>
      <c r="B301" t="s">
        <v>27</v>
      </c>
      <c r="C301" t="s">
        <v>1702</v>
      </c>
      <c r="D301" t="s">
        <v>448</v>
      </c>
      <c r="E301" s="3" t="s">
        <v>1703</v>
      </c>
      <c r="F301" s="3">
        <v>5</v>
      </c>
      <c r="H301" t="s">
        <v>1704</v>
      </c>
    </row>
    <row r="302" spans="1:8" x14ac:dyDescent="0.25">
      <c r="A302" t="s">
        <v>235</v>
      </c>
      <c r="B302" t="s">
        <v>27</v>
      </c>
      <c r="C302" t="s">
        <v>1229</v>
      </c>
      <c r="D302" t="s">
        <v>448</v>
      </c>
      <c r="E302" s="3" t="s">
        <v>1230</v>
      </c>
      <c r="F302" s="3">
        <v>0.68</v>
      </c>
      <c r="G302" t="s">
        <v>1231</v>
      </c>
      <c r="H302" t="s">
        <v>1232</v>
      </c>
    </row>
    <row r="303" spans="1:8" x14ac:dyDescent="0.25">
      <c r="A303" t="s">
        <v>235</v>
      </c>
      <c r="B303" t="s">
        <v>27</v>
      </c>
      <c r="C303" t="s">
        <v>1229</v>
      </c>
      <c r="D303" t="s">
        <v>448</v>
      </c>
      <c r="E303" s="3" t="s">
        <v>1233</v>
      </c>
      <c r="F303" s="3">
        <v>0.68</v>
      </c>
      <c r="G303" t="s">
        <v>1234</v>
      </c>
      <c r="H303" t="s">
        <v>1235</v>
      </c>
    </row>
    <row r="304" spans="1:8" x14ac:dyDescent="0.25">
      <c r="A304" t="s">
        <v>235</v>
      </c>
      <c r="B304" t="s">
        <v>27</v>
      </c>
      <c r="C304" t="s">
        <v>1229</v>
      </c>
      <c r="D304" t="s">
        <v>448</v>
      </c>
      <c r="E304" s="3" t="s">
        <v>1236</v>
      </c>
      <c r="F304" s="3">
        <v>0.68</v>
      </c>
      <c r="G304" t="s">
        <v>1237</v>
      </c>
      <c r="H304" t="s">
        <v>1238</v>
      </c>
    </row>
    <row r="305" spans="1:8" x14ac:dyDescent="0.25">
      <c r="A305" t="s">
        <v>235</v>
      </c>
      <c r="B305" t="s">
        <v>27</v>
      </c>
      <c r="C305" t="s">
        <v>1229</v>
      </c>
      <c r="D305" t="s">
        <v>448</v>
      </c>
      <c r="E305" s="3" t="s">
        <v>1239</v>
      </c>
      <c r="F305" s="3">
        <v>0.68</v>
      </c>
      <c r="G305" t="s">
        <v>1240</v>
      </c>
      <c r="H305" t="s">
        <v>1241</v>
      </c>
    </row>
    <row r="306" spans="1:8" x14ac:dyDescent="0.25">
      <c r="A306" t="s">
        <v>235</v>
      </c>
      <c r="B306" t="s">
        <v>27</v>
      </c>
      <c r="C306" t="s">
        <v>1242</v>
      </c>
      <c r="D306" t="s">
        <v>448</v>
      </c>
      <c r="E306" s="3" t="s">
        <v>1243</v>
      </c>
      <c r="F306" s="3">
        <v>0.68</v>
      </c>
      <c r="G306" t="s">
        <v>1244</v>
      </c>
      <c r="H306" t="s">
        <v>1245</v>
      </c>
    </row>
    <row r="307" spans="1:8" x14ac:dyDescent="0.25">
      <c r="A307" t="s">
        <v>235</v>
      </c>
      <c r="B307" t="s">
        <v>27</v>
      </c>
      <c r="C307" t="s">
        <v>1242</v>
      </c>
      <c r="D307" t="s">
        <v>448</v>
      </c>
      <c r="E307" s="3" t="s">
        <v>1246</v>
      </c>
      <c r="F307" s="3">
        <v>0.68</v>
      </c>
      <c r="G307" t="s">
        <v>1247</v>
      </c>
      <c r="H307" t="s">
        <v>1248</v>
      </c>
    </row>
    <row r="308" spans="1:8" x14ac:dyDescent="0.25">
      <c r="A308" t="s">
        <v>235</v>
      </c>
      <c r="B308" t="s">
        <v>27</v>
      </c>
      <c r="C308" t="s">
        <v>1242</v>
      </c>
      <c r="D308" t="s">
        <v>448</v>
      </c>
      <c r="E308" s="3" t="s">
        <v>1249</v>
      </c>
      <c r="F308" s="3">
        <v>0.68</v>
      </c>
      <c r="G308" t="s">
        <v>1250</v>
      </c>
      <c r="H308" t="s">
        <v>1251</v>
      </c>
    </row>
    <row r="309" spans="1:8" x14ac:dyDescent="0.25">
      <c r="A309" t="s">
        <v>235</v>
      </c>
      <c r="B309" t="s">
        <v>27</v>
      </c>
      <c r="C309" t="s">
        <v>1242</v>
      </c>
      <c r="D309" t="s">
        <v>448</v>
      </c>
      <c r="E309" s="3" t="s">
        <v>1252</v>
      </c>
      <c r="F309" s="3">
        <v>0.68</v>
      </c>
      <c r="G309" t="s">
        <v>1253</v>
      </c>
      <c r="H309" t="s">
        <v>1254</v>
      </c>
    </row>
    <row r="310" spans="1:8" x14ac:dyDescent="0.25">
      <c r="A310" t="s">
        <v>235</v>
      </c>
      <c r="B310" t="s">
        <v>27</v>
      </c>
      <c r="C310" t="s">
        <v>1242</v>
      </c>
      <c r="D310" t="s">
        <v>448</v>
      </c>
      <c r="E310" s="3" t="s">
        <v>1255</v>
      </c>
      <c r="F310" s="3">
        <v>0.68</v>
      </c>
      <c r="G310" t="s">
        <v>1256</v>
      </c>
      <c r="H310" t="s">
        <v>1257</v>
      </c>
    </row>
    <row r="311" spans="1:8" x14ac:dyDescent="0.25">
      <c r="A311" t="s">
        <v>235</v>
      </c>
      <c r="B311" t="s">
        <v>27</v>
      </c>
      <c r="C311" t="s">
        <v>1242</v>
      </c>
      <c r="D311" t="s">
        <v>448</v>
      </c>
      <c r="E311" s="3" t="s">
        <v>1258</v>
      </c>
      <c r="F311" s="3">
        <v>0.68</v>
      </c>
      <c r="G311" t="s">
        <v>1259</v>
      </c>
      <c r="H311" t="s">
        <v>1260</v>
      </c>
    </row>
    <row r="312" spans="1:8" x14ac:dyDescent="0.25">
      <c r="A312" t="s">
        <v>238</v>
      </c>
      <c r="B312" t="s">
        <v>239</v>
      </c>
    </row>
    <row r="313" spans="1:8" x14ac:dyDescent="0.25">
      <c r="A313" t="s">
        <v>245</v>
      </c>
      <c r="B313" t="s">
        <v>239</v>
      </c>
    </row>
    <row r="314" spans="1:8" x14ac:dyDescent="0.25">
      <c r="A314" t="s">
        <v>250</v>
      </c>
      <c r="B314" t="s">
        <v>239</v>
      </c>
    </row>
    <row r="315" spans="1:8" x14ac:dyDescent="0.25">
      <c r="A315" t="s">
        <v>253</v>
      </c>
      <c r="B315" t="s">
        <v>239</v>
      </c>
    </row>
    <row r="316" spans="1:8" x14ac:dyDescent="0.25">
      <c r="A316" t="s">
        <v>257</v>
      </c>
      <c r="B316" t="s">
        <v>239</v>
      </c>
    </row>
    <row r="317" spans="1:8" x14ac:dyDescent="0.25">
      <c r="A317" t="s">
        <v>260</v>
      </c>
      <c r="B317" t="s">
        <v>239</v>
      </c>
    </row>
    <row r="318" spans="1:8" x14ac:dyDescent="0.25">
      <c r="A318" t="s">
        <v>266</v>
      </c>
      <c r="B318" t="s">
        <v>239</v>
      </c>
    </row>
    <row r="319" spans="1:8" x14ac:dyDescent="0.25">
      <c r="A319" t="s">
        <v>271</v>
      </c>
      <c r="B319" t="s">
        <v>239</v>
      </c>
    </row>
    <row r="320" spans="1:8" x14ac:dyDescent="0.25">
      <c r="A320" t="s">
        <v>275</v>
      </c>
      <c r="B320" t="s">
        <v>239</v>
      </c>
    </row>
    <row r="321" spans="1:2" x14ac:dyDescent="0.25">
      <c r="A321" t="s">
        <v>280</v>
      </c>
      <c r="B321" t="s">
        <v>239</v>
      </c>
    </row>
    <row r="322" spans="1:2" x14ac:dyDescent="0.25">
      <c r="A322" t="s">
        <v>283</v>
      </c>
      <c r="B322" t="s">
        <v>239</v>
      </c>
    </row>
    <row r="323" spans="1:2" x14ac:dyDescent="0.25">
      <c r="A323" t="s">
        <v>288</v>
      </c>
      <c r="B323" t="s">
        <v>239</v>
      </c>
    </row>
    <row r="324" spans="1:2" x14ac:dyDescent="0.25">
      <c r="A324" t="s">
        <v>292</v>
      </c>
      <c r="B324" t="s">
        <v>239</v>
      </c>
    </row>
    <row r="325" spans="1:2" x14ac:dyDescent="0.25">
      <c r="A325" t="s">
        <v>295</v>
      </c>
      <c r="B325" t="s">
        <v>239</v>
      </c>
    </row>
    <row r="326" spans="1:2" x14ac:dyDescent="0.25">
      <c r="A326" t="s">
        <v>301</v>
      </c>
      <c r="B326" t="s">
        <v>239</v>
      </c>
    </row>
    <row r="327" spans="1:2" x14ac:dyDescent="0.25">
      <c r="A327" t="s">
        <v>306</v>
      </c>
      <c r="B327" t="s">
        <v>239</v>
      </c>
    </row>
    <row r="328" spans="1:2" x14ac:dyDescent="0.25">
      <c r="A328" t="s">
        <v>309</v>
      </c>
      <c r="B328" t="s">
        <v>239</v>
      </c>
    </row>
    <row r="329" spans="1:2" x14ac:dyDescent="0.25">
      <c r="A329" t="s">
        <v>312</v>
      </c>
      <c r="B329" t="s">
        <v>239</v>
      </c>
    </row>
    <row r="330" spans="1:2" x14ac:dyDescent="0.25">
      <c r="A330" t="s">
        <v>315</v>
      </c>
      <c r="B330" t="s">
        <v>239</v>
      </c>
    </row>
    <row r="331" spans="1:2" x14ac:dyDescent="0.25">
      <c r="A331" t="s">
        <v>318</v>
      </c>
      <c r="B331" t="s">
        <v>239</v>
      </c>
    </row>
    <row r="332" spans="1:2" x14ac:dyDescent="0.25">
      <c r="A332" t="s">
        <v>321</v>
      </c>
      <c r="B332" t="s">
        <v>239</v>
      </c>
    </row>
    <row r="333" spans="1:2" x14ac:dyDescent="0.25">
      <c r="A333" t="s">
        <v>324</v>
      </c>
      <c r="B333" t="s">
        <v>239</v>
      </c>
    </row>
    <row r="334" spans="1:2" x14ac:dyDescent="0.25">
      <c r="A334" t="s">
        <v>328</v>
      </c>
      <c r="B334" t="s">
        <v>239</v>
      </c>
    </row>
    <row r="335" spans="1:2" x14ac:dyDescent="0.25">
      <c r="A335" t="s">
        <v>334</v>
      </c>
      <c r="B335" t="s">
        <v>239</v>
      </c>
    </row>
  </sheetData>
  <hyperlinks>
    <hyperlink ref="H31" r:id="rId1" xr:uid="{92230E4F-7747-444C-BD4E-ADE5F6D23770}"/>
    <hyperlink ref="H32" r:id="rId2" xr:uid="{C749E3B7-A5A9-41AF-8AFE-319C782D6FAE}"/>
  </hyperlinks>
  <pageMargins left="0.7" right="0.7" top="0.75" bottom="0.75" header="0.3" footer="0.3"/>
  <ignoredErrors>
    <ignoredError sqref="G4:J5 A1:D1 G1:J1 A2:D2 G2:J2 A3:D3 G3:J3 G7:J30 A6:D6 G6:J6 G148:J201 A144:D144 G144:J144 A145:D145 G145:J145 A146:D146 G146:J146 A147:D147 G147:J147 G218:J220 A217:D217 G217:J217 G223:J261 A221:D221 G221:J221 A222:D222 G222:J222 G270:J335 A262:D262 G262:J262 A263:D269 G263:J269 A270:E335 A223:E261 A218:E220 A148:E216 A7:E143 A5:E5 A4:D4 G83:J143 H77:J77 H78:J82 G33:J76 G31 I31:J31 G32 I32:J32 G203:J216 H202:J20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components</vt:lpstr>
      <vt:lpstr>components_df</vt:lpstr>
      <vt:lpstr>components_pd</vt:lpstr>
      <vt:lpstr>SimaPro LCA Data</vt:lpstr>
      <vt:lpstr>BEES LCA Data</vt:lpstr>
      <vt:lpstr>All LCA Data</vt:lpstr>
      <vt:lpstr>USEEIO Data</vt:lpstr>
      <vt:lpstr>useeio_results</vt:lpstr>
      <vt:lpstr>Cost Data</vt:lpstr>
      <vt:lpstr>RS Means Cost Data</vt:lpstr>
      <vt:lpstr>LCA Data Source Priority</vt:lpstr>
      <vt:lpstr>floor_plans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Rowan</cp:lastModifiedBy>
  <dcterms:created xsi:type="dcterms:W3CDTF">2023-12-11T18:48:39Z</dcterms:created>
  <dcterms:modified xsi:type="dcterms:W3CDTF">2023-12-11T20:18:00Z</dcterms:modified>
</cp:coreProperties>
</file>