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GitHub\justice-decarbonizing-heat\manuscript\Figures\4_Results\fig_3d_plot\"/>
    </mc:Choice>
  </mc:AlternateContent>
  <bookViews>
    <workbookView xWindow="0" yWindow="0" windowWidth="23040" windowHeight="97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H19" i="1" l="1"/>
  <c r="J19" i="1"/>
  <c r="J3" i="1"/>
  <c r="J18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G18" i="1"/>
  <c r="H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18" i="1"/>
  <c r="F19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K18" i="1" l="1"/>
  <c r="I18" i="1"/>
</calcChain>
</file>

<file path=xl/sharedStrings.xml><?xml version="1.0" encoding="utf-8"?>
<sst xmlns="http://schemas.openxmlformats.org/spreadsheetml/2006/main" count="13" uniqueCount="13">
  <si>
    <t>Jahr</t>
  </si>
  <si>
    <t>Verbrauch in kWh</t>
  </si>
  <si>
    <t>Emissionsfaktor in tCO2/kWh</t>
  </si>
  <si>
    <t>CO2 Preis in EUR/tCO2</t>
  </si>
  <si>
    <t>Jährliche Opportunitätskosten</t>
  </si>
  <si>
    <t>1/3 Landlord (i=10%)</t>
  </si>
  <si>
    <t>1/3 Tenant (i=5%)</t>
  </si>
  <si>
    <t>1/2 Landlord (i=10%)</t>
  </si>
  <si>
    <t>1/2 Tenant (i=5%)</t>
  </si>
  <si>
    <t>1 Landlord (i=10%)</t>
  </si>
  <si>
    <t>Per Unit</t>
  </si>
  <si>
    <t>Total</t>
  </si>
  <si>
    <t>3/4 Tenant (i=5%)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</si>
</sst>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quotePrefix="1" applyFont="1" applyFill="1"/>
    <xf numFmtId="0" fontId="2" fillId="3" borderId="0" xfId="0" quotePrefix="1" applyFont="1" applyFill="1"/>
    <xf numFmtId="0" fontId="3" fillId="4" borderId="0" xfId="0" quotePrefix="1" applyFont="1" applyFill="1"/>
    <xf numFmtId="0" fontId="2" fillId="5" borderId="0" xfId="0" quotePrefix="1" applyFont="1" applyFill="1"/>
    <xf numFmtId="0" fontId="2" fillId="6" borderId="0" xfId="0" quotePrefix="1" applyFont="1" applyFill="1"/>
    <xf numFmtId="0" fontId="2" fillId="7" borderId="0" xfId="0" quotePrefix="1" applyFont="1" applyFill="1"/>
    <xf numFmtId="0" fontId="2" fillId="0" borderId="1" xfId="0" applyFont="1" applyBorder="1"/>
    <xf numFmtId="164" fontId="2" fillId="2" borderId="2" xfId="1" quotePrefix="1" applyNumberFormat="1" applyFont="1" applyFill="1" applyBorder="1" applyAlignment="1">
      <alignment horizontal="center" vertical="center"/>
    </xf>
    <xf numFmtId="164" fontId="2" fillId="3" borderId="2" xfId="1" quotePrefix="1" applyNumberFormat="1" applyFont="1" applyFill="1" applyBorder="1" applyAlignment="1">
      <alignment horizontal="center" vertical="center"/>
    </xf>
    <xf numFmtId="164" fontId="3" fillId="4" borderId="2" xfId="1" quotePrefix="1" applyNumberFormat="1" applyFont="1" applyFill="1" applyBorder="1" applyAlignment="1">
      <alignment horizontal="center" vertical="center"/>
    </xf>
    <xf numFmtId="164" fontId="2" fillId="5" borderId="2" xfId="1" quotePrefix="1" applyNumberFormat="1" applyFont="1" applyFill="1" applyBorder="1" applyAlignment="1">
      <alignment horizontal="center" vertical="center"/>
    </xf>
    <xf numFmtId="164" fontId="2" fillId="6" borderId="2" xfId="1" quotePrefix="1" applyNumberFormat="1" applyFont="1" applyFill="1" applyBorder="1" applyAlignment="1">
      <alignment horizontal="center" vertical="center"/>
    </xf>
    <xf numFmtId="164" fontId="2" fillId="7" borderId="3" xfId="1" quotePrefix="1" applyNumberFormat="1" applyFont="1" applyFill="1" applyBorder="1" applyAlignment="1">
      <alignment horizontal="center" vertical="center"/>
    </xf>
    <xf numFmtId="0" fontId="2" fillId="0" borderId="4" xfId="0" applyFont="1" applyBorder="1"/>
    <xf numFmtId="164" fontId="2" fillId="2" borderId="5" xfId="1" quotePrefix="1" applyNumberFormat="1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3" fillId="4" borderId="5" xfId="1" quotePrefix="1" applyNumberFormat="1" applyFont="1" applyFill="1" applyBorder="1" applyAlignment="1">
      <alignment horizontal="center" vertical="center"/>
    </xf>
    <xf numFmtId="164" fontId="2" fillId="6" borderId="5" xfId="1" quotePrefix="1" applyNumberFormat="1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B1" zoomScale="145" zoomScaleNormal="145" workbookViewId="0">
      <selection activeCell="E26" sqref="E26"/>
    </sheetView>
  </sheetViews>
  <sheetFormatPr baseColWidth="10" defaultRowHeight="14.4" x14ac:dyDescent="0.3"/>
  <cols>
    <col min="2" max="2" width="15.5546875" bestFit="1" customWidth="1"/>
    <col min="3" max="3" width="25" bestFit="1" customWidth="1"/>
    <col min="4" max="4" width="19.5546875" bestFit="1" customWidth="1"/>
    <col min="5" max="5" width="26.21875" bestFit="1" customWidth="1"/>
    <col min="6" max="6" width="18.33203125" bestFit="1" customWidth="1"/>
    <col min="7" max="7" width="15.77734375" bestFit="1" customWidth="1"/>
    <col min="8" max="8" width="18.33203125" bestFit="1" customWidth="1"/>
    <col min="9" max="9" width="15.77734375" bestFit="1" customWidth="1"/>
    <col min="10" max="10" width="16.44140625" bestFit="1" customWidth="1"/>
    <col min="11" max="11" width="13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12</v>
      </c>
    </row>
    <row r="2" spans="1:11" x14ac:dyDescent="0.3">
      <c r="A2">
        <v>2025</v>
      </c>
      <c r="B2">
        <v>8620</v>
      </c>
      <c r="C2">
        <f>0.22*10^(-3)</f>
        <v>2.2000000000000001E-4</v>
      </c>
      <c r="D2">
        <v>83</v>
      </c>
      <c r="E2">
        <f>B2*C2*D2</f>
        <v>157.40120000000002</v>
      </c>
      <c r="F2">
        <f>E2*0.5/(1+0.05)^(A2-2025)</f>
        <v>78.700600000000009</v>
      </c>
      <c r="G2">
        <f>E2/3/(1+0.05)^(A2-2025)</f>
        <v>52.467066666666675</v>
      </c>
      <c r="H2">
        <f>E2/2/(1+0.1)^(A2-2025)</f>
        <v>78.700600000000009</v>
      </c>
      <c r="I2">
        <f>E2/2/1.05^(A2-2025)</f>
        <v>78.700600000000009</v>
      </c>
      <c r="J2">
        <f>E2/1.1^(A2-2025)</f>
        <v>157.40120000000002</v>
      </c>
      <c r="K2">
        <f>E2/2/1.05^(A2-2025)</f>
        <v>78.700600000000009</v>
      </c>
    </row>
    <row r="3" spans="1:11" x14ac:dyDescent="0.3">
      <c r="A3">
        <v>2026</v>
      </c>
      <c r="B3">
        <v>8620</v>
      </c>
      <c r="C3">
        <f t="shared" ref="C3:C17" si="0">0.22*10^(-3)</f>
        <v>2.2000000000000001E-4</v>
      </c>
      <c r="D3">
        <v>83</v>
      </c>
      <c r="E3">
        <f t="shared" ref="E3:E17" si="1">B3*C3*D3</f>
        <v>157.40120000000002</v>
      </c>
      <c r="F3">
        <f t="shared" ref="F3:F17" si="2">E3*0.5/(1+0.05)^(A3-2025)</f>
        <v>74.952952380952382</v>
      </c>
      <c r="G3">
        <f t="shared" ref="G3:G17" si="3">E3/3/(1+0.05)^(A3-2025)</f>
        <v>49.968634920634926</v>
      </c>
      <c r="H3">
        <f t="shared" ref="H3:H17" si="4">E3/2/(1+0.1)^(A3-2025)</f>
        <v>71.546000000000006</v>
      </c>
      <c r="I3">
        <f t="shared" ref="I3:I17" si="5">E3/2/1.05^(A3-2025)</f>
        <v>74.952952380952382</v>
      </c>
      <c r="J3">
        <f t="shared" ref="J3:J17" si="6">E3/1.1^(A3-2025)</f>
        <v>143.09200000000001</v>
      </c>
      <c r="K3">
        <f t="shared" ref="K3:K17" si="7">E3/2/1.05^(A3-2025)</f>
        <v>74.952952380952382</v>
      </c>
    </row>
    <row r="4" spans="1:11" x14ac:dyDescent="0.3">
      <c r="A4">
        <v>2027</v>
      </c>
      <c r="B4">
        <v>8620</v>
      </c>
      <c r="C4">
        <f t="shared" si="0"/>
        <v>2.2000000000000001E-4</v>
      </c>
      <c r="D4">
        <v>83</v>
      </c>
      <c r="E4">
        <f t="shared" si="1"/>
        <v>157.40120000000002</v>
      </c>
      <c r="F4">
        <f t="shared" si="2"/>
        <v>71.383764172335603</v>
      </c>
      <c r="G4">
        <f t="shared" si="3"/>
        <v>47.589176114890407</v>
      </c>
      <c r="H4">
        <f t="shared" si="4"/>
        <v>65.041818181818172</v>
      </c>
      <c r="I4">
        <f t="shared" si="5"/>
        <v>71.383764172335603</v>
      </c>
      <c r="J4">
        <f t="shared" si="6"/>
        <v>130.08363636363634</v>
      </c>
      <c r="K4">
        <f t="shared" si="7"/>
        <v>71.383764172335603</v>
      </c>
    </row>
    <row r="5" spans="1:11" x14ac:dyDescent="0.3">
      <c r="A5">
        <v>2028</v>
      </c>
      <c r="B5">
        <v>8620</v>
      </c>
      <c r="C5">
        <f t="shared" si="0"/>
        <v>2.2000000000000001E-4</v>
      </c>
      <c r="D5">
        <v>83</v>
      </c>
      <c r="E5">
        <f t="shared" si="1"/>
        <v>157.40120000000002</v>
      </c>
      <c r="F5">
        <f t="shared" si="2"/>
        <v>67.984537306986283</v>
      </c>
      <c r="G5">
        <f t="shared" si="3"/>
        <v>45.323024871324193</v>
      </c>
      <c r="H5">
        <f t="shared" si="4"/>
        <v>59.128925619834696</v>
      </c>
      <c r="I5">
        <f t="shared" si="5"/>
        <v>67.984537306986283</v>
      </c>
      <c r="J5">
        <f t="shared" si="6"/>
        <v>118.25785123966939</v>
      </c>
      <c r="K5">
        <f t="shared" si="7"/>
        <v>67.984537306986283</v>
      </c>
    </row>
    <row r="6" spans="1:11" x14ac:dyDescent="0.3">
      <c r="A6">
        <v>2029</v>
      </c>
      <c r="B6">
        <v>8620</v>
      </c>
      <c r="C6">
        <f t="shared" si="0"/>
        <v>2.2000000000000001E-4</v>
      </c>
      <c r="D6">
        <v>83</v>
      </c>
      <c r="E6">
        <f t="shared" si="1"/>
        <v>157.40120000000002</v>
      </c>
      <c r="F6">
        <f t="shared" si="2"/>
        <v>64.747178387605999</v>
      </c>
      <c r="G6">
        <f t="shared" si="3"/>
        <v>43.164785591737328</v>
      </c>
      <c r="H6">
        <f t="shared" si="4"/>
        <v>53.753568745304271</v>
      </c>
      <c r="I6">
        <f t="shared" si="5"/>
        <v>64.747178387605999</v>
      </c>
      <c r="J6">
        <f t="shared" si="6"/>
        <v>107.50713749060854</v>
      </c>
      <c r="K6">
        <f t="shared" si="7"/>
        <v>64.747178387605999</v>
      </c>
    </row>
    <row r="7" spans="1:11" x14ac:dyDescent="0.3">
      <c r="A7">
        <v>2030</v>
      </c>
      <c r="B7">
        <v>8620</v>
      </c>
      <c r="C7">
        <f t="shared" si="0"/>
        <v>2.2000000000000001E-4</v>
      </c>
      <c r="D7">
        <v>128</v>
      </c>
      <c r="E7">
        <f t="shared" si="1"/>
        <v>242.73920000000001</v>
      </c>
      <c r="F7">
        <f t="shared" si="2"/>
        <v>95.096257413810278</v>
      </c>
      <c r="G7">
        <f t="shared" si="3"/>
        <v>63.397504942540181</v>
      </c>
      <c r="H7">
        <f t="shared" si="4"/>
        <v>75.36097261116042</v>
      </c>
      <c r="I7">
        <f t="shared" si="5"/>
        <v>95.096257413810278</v>
      </c>
      <c r="J7">
        <f t="shared" si="6"/>
        <v>150.72194522232084</v>
      </c>
      <c r="K7">
        <f t="shared" si="7"/>
        <v>95.096257413810278</v>
      </c>
    </row>
    <row r="8" spans="1:11" x14ac:dyDescent="0.3">
      <c r="A8">
        <v>2031</v>
      </c>
      <c r="B8">
        <v>8620</v>
      </c>
      <c r="C8">
        <f t="shared" si="0"/>
        <v>2.2000000000000001E-4</v>
      </c>
      <c r="D8">
        <v>128</v>
      </c>
      <c r="E8">
        <f t="shared" si="1"/>
        <v>242.73920000000001</v>
      </c>
      <c r="F8">
        <f t="shared" si="2"/>
        <v>90.567864203628844</v>
      </c>
      <c r="G8">
        <f t="shared" si="3"/>
        <v>60.37857613575256</v>
      </c>
      <c r="H8">
        <f t="shared" si="4"/>
        <v>68.50997510105492</v>
      </c>
      <c r="I8">
        <f t="shared" si="5"/>
        <v>90.567864203628844</v>
      </c>
      <c r="J8">
        <f t="shared" si="6"/>
        <v>137.01995020210984</v>
      </c>
      <c r="K8">
        <f t="shared" si="7"/>
        <v>90.567864203628844</v>
      </c>
    </row>
    <row r="9" spans="1:11" x14ac:dyDescent="0.3">
      <c r="A9">
        <v>2032</v>
      </c>
      <c r="B9">
        <v>8620</v>
      </c>
      <c r="C9">
        <f t="shared" si="0"/>
        <v>2.2000000000000001E-4</v>
      </c>
      <c r="D9">
        <v>128</v>
      </c>
      <c r="E9">
        <f t="shared" si="1"/>
        <v>242.73920000000001</v>
      </c>
      <c r="F9">
        <f t="shared" si="2"/>
        <v>86.255108765360788</v>
      </c>
      <c r="G9">
        <f t="shared" si="3"/>
        <v>57.503405843573859</v>
      </c>
      <c r="H9">
        <f t="shared" si="4"/>
        <v>62.281795546413548</v>
      </c>
      <c r="I9">
        <f t="shared" si="5"/>
        <v>86.255108765360788</v>
      </c>
      <c r="J9">
        <f t="shared" si="6"/>
        <v>124.5635910928271</v>
      </c>
      <c r="K9">
        <f t="shared" si="7"/>
        <v>86.255108765360788</v>
      </c>
    </row>
    <row r="10" spans="1:11" x14ac:dyDescent="0.3">
      <c r="A10">
        <v>2033</v>
      </c>
      <c r="B10">
        <v>8620</v>
      </c>
      <c r="C10">
        <f t="shared" si="0"/>
        <v>2.2000000000000001E-4</v>
      </c>
      <c r="D10">
        <v>128</v>
      </c>
      <c r="E10">
        <f t="shared" si="1"/>
        <v>242.73920000000001</v>
      </c>
      <c r="F10">
        <f t="shared" si="2"/>
        <v>82.147722633676949</v>
      </c>
      <c r="G10">
        <f t="shared" si="3"/>
        <v>54.765148422451297</v>
      </c>
      <c r="H10">
        <f t="shared" si="4"/>
        <v>56.619814133103233</v>
      </c>
      <c r="I10">
        <f t="shared" si="5"/>
        <v>82.147722633676949</v>
      </c>
      <c r="J10">
        <f t="shared" si="6"/>
        <v>113.23962826620647</v>
      </c>
      <c r="K10">
        <f t="shared" si="7"/>
        <v>82.147722633676949</v>
      </c>
    </row>
    <row r="11" spans="1:11" x14ac:dyDescent="0.3">
      <c r="A11">
        <v>2034</v>
      </c>
      <c r="B11">
        <v>8620</v>
      </c>
      <c r="C11">
        <f t="shared" si="0"/>
        <v>2.2000000000000001E-4</v>
      </c>
      <c r="D11">
        <v>128</v>
      </c>
      <c r="E11">
        <f t="shared" si="1"/>
        <v>242.73920000000001</v>
      </c>
      <c r="F11">
        <f t="shared" si="2"/>
        <v>78.235926317787573</v>
      </c>
      <c r="G11">
        <f t="shared" si="3"/>
        <v>52.157284211858375</v>
      </c>
      <c r="H11">
        <f t="shared" si="4"/>
        <v>51.472558302821113</v>
      </c>
      <c r="I11">
        <f t="shared" si="5"/>
        <v>78.235926317787573</v>
      </c>
      <c r="J11">
        <f t="shared" si="6"/>
        <v>102.94511660564223</v>
      </c>
      <c r="K11">
        <f t="shared" si="7"/>
        <v>78.235926317787573</v>
      </c>
    </row>
    <row r="12" spans="1:11" x14ac:dyDescent="0.3">
      <c r="A12">
        <v>2035</v>
      </c>
      <c r="B12">
        <v>8620</v>
      </c>
      <c r="C12">
        <f t="shared" si="0"/>
        <v>2.2000000000000001E-4</v>
      </c>
      <c r="D12">
        <v>261</v>
      </c>
      <c r="E12">
        <f t="shared" si="1"/>
        <v>494.96040000000005</v>
      </c>
      <c r="F12">
        <f t="shared" si="2"/>
        <v>151.93137476891783</v>
      </c>
      <c r="G12">
        <f t="shared" si="3"/>
        <v>101.28758317927856</v>
      </c>
      <c r="H12">
        <f t="shared" si="4"/>
        <v>95.41433037667835</v>
      </c>
      <c r="I12">
        <f t="shared" si="5"/>
        <v>151.93137476891783</v>
      </c>
      <c r="J12">
        <f t="shared" si="6"/>
        <v>190.8286607533567</v>
      </c>
      <c r="K12">
        <f t="shared" si="7"/>
        <v>151.93137476891783</v>
      </c>
    </row>
    <row r="13" spans="1:11" x14ac:dyDescent="0.3">
      <c r="A13">
        <v>2036</v>
      </c>
      <c r="B13">
        <v>8620</v>
      </c>
      <c r="C13">
        <f t="shared" si="0"/>
        <v>2.2000000000000001E-4</v>
      </c>
      <c r="D13">
        <v>261</v>
      </c>
      <c r="E13">
        <f t="shared" si="1"/>
        <v>494.96040000000005</v>
      </c>
      <c r="F13">
        <f t="shared" si="2"/>
        <v>144.69654739896936</v>
      </c>
      <c r="G13">
        <f t="shared" si="3"/>
        <v>96.464364932646234</v>
      </c>
      <c r="H13">
        <f t="shared" si="4"/>
        <v>86.74030034243485</v>
      </c>
      <c r="I13">
        <f t="shared" si="5"/>
        <v>144.69654739896936</v>
      </c>
      <c r="J13">
        <f t="shared" si="6"/>
        <v>173.4806006848697</v>
      </c>
      <c r="K13">
        <f t="shared" si="7"/>
        <v>144.69654739896936</v>
      </c>
    </row>
    <row r="14" spans="1:11" x14ac:dyDescent="0.3">
      <c r="A14">
        <v>2037</v>
      </c>
      <c r="B14">
        <v>8620</v>
      </c>
      <c r="C14">
        <f t="shared" si="0"/>
        <v>2.2000000000000001E-4</v>
      </c>
      <c r="D14">
        <v>261</v>
      </c>
      <c r="E14">
        <f t="shared" si="1"/>
        <v>494.96040000000005</v>
      </c>
      <c r="F14">
        <f t="shared" si="2"/>
        <v>137.80623561806607</v>
      </c>
      <c r="G14">
        <f t="shared" si="3"/>
        <v>91.870823745377379</v>
      </c>
      <c r="H14">
        <f t="shared" si="4"/>
        <v>78.854818493122593</v>
      </c>
      <c r="I14">
        <f t="shared" si="5"/>
        <v>137.80623561806607</v>
      </c>
      <c r="J14">
        <f t="shared" si="6"/>
        <v>157.70963698624519</v>
      </c>
      <c r="K14">
        <f t="shared" si="7"/>
        <v>137.80623561806607</v>
      </c>
    </row>
    <row r="15" spans="1:11" x14ac:dyDescent="0.3">
      <c r="A15">
        <v>2038</v>
      </c>
      <c r="B15">
        <v>8620</v>
      </c>
      <c r="C15">
        <f t="shared" si="0"/>
        <v>2.2000000000000001E-4</v>
      </c>
      <c r="D15">
        <v>261</v>
      </c>
      <c r="E15">
        <f t="shared" si="1"/>
        <v>494.96040000000005</v>
      </c>
      <c r="F15">
        <f t="shared" si="2"/>
        <v>131.24403392196766</v>
      </c>
      <c r="G15">
        <f t="shared" si="3"/>
        <v>87.496022614645113</v>
      </c>
      <c r="H15">
        <f t="shared" si="4"/>
        <v>71.686198630111448</v>
      </c>
      <c r="I15">
        <f t="shared" si="5"/>
        <v>131.24403392196766</v>
      </c>
      <c r="J15">
        <f t="shared" si="6"/>
        <v>143.3723972602229</v>
      </c>
      <c r="K15">
        <f t="shared" si="7"/>
        <v>131.24403392196766</v>
      </c>
    </row>
    <row r="16" spans="1:11" x14ac:dyDescent="0.3">
      <c r="A16">
        <v>2039</v>
      </c>
      <c r="B16">
        <v>8620</v>
      </c>
      <c r="C16">
        <f t="shared" si="0"/>
        <v>2.2000000000000001E-4</v>
      </c>
      <c r="D16">
        <v>261</v>
      </c>
      <c r="E16">
        <f t="shared" si="1"/>
        <v>494.96040000000005</v>
      </c>
      <c r="F16">
        <f t="shared" si="2"/>
        <v>124.99431802092161</v>
      </c>
      <c r="G16">
        <f t="shared" si="3"/>
        <v>83.329545347281083</v>
      </c>
      <c r="H16">
        <f t="shared" si="4"/>
        <v>65.16927148191948</v>
      </c>
      <c r="I16">
        <f t="shared" si="5"/>
        <v>124.99431802092161</v>
      </c>
      <c r="J16">
        <f t="shared" si="6"/>
        <v>130.33854296383896</v>
      </c>
      <c r="K16">
        <f t="shared" si="7"/>
        <v>124.99431802092161</v>
      </c>
    </row>
    <row r="17" spans="1:11" ht="15" thickBot="1" x14ac:dyDescent="0.35">
      <c r="A17">
        <v>2040</v>
      </c>
      <c r="B17">
        <v>8620</v>
      </c>
      <c r="C17">
        <f t="shared" si="0"/>
        <v>2.2000000000000001E-4</v>
      </c>
      <c r="D17">
        <v>348</v>
      </c>
      <c r="E17">
        <f t="shared" si="1"/>
        <v>659.94720000000007</v>
      </c>
      <c r="F17">
        <f t="shared" si="2"/>
        <v>158.72294351863059</v>
      </c>
      <c r="G17">
        <f t="shared" si="3"/>
        <v>105.81529567908704</v>
      </c>
      <c r="H17">
        <f t="shared" si="4"/>
        <v>78.993056341720589</v>
      </c>
      <c r="I17">
        <f t="shared" si="5"/>
        <v>158.72294351863059</v>
      </c>
      <c r="J17">
        <f t="shared" si="6"/>
        <v>157.98611268344118</v>
      </c>
      <c r="K17">
        <f t="shared" si="7"/>
        <v>158.72294351863059</v>
      </c>
    </row>
    <row r="18" spans="1:11" x14ac:dyDescent="0.3">
      <c r="E18" s="7" t="s">
        <v>10</v>
      </c>
      <c r="F18" s="8">
        <f>SUM(F2:F17)</f>
        <v>1639.467364829618</v>
      </c>
      <c r="G18" s="9">
        <f t="shared" ref="G18:K18" si="8">SUM(G2:G17)</f>
        <v>1092.9782432197451</v>
      </c>
      <c r="H18" s="10">
        <f t="shared" si="8"/>
        <v>1119.2740039074974</v>
      </c>
      <c r="I18" s="11">
        <f t="shared" si="8"/>
        <v>1639.467364829618</v>
      </c>
      <c r="J18" s="12">
        <f t="shared" si="8"/>
        <v>2238.5480078149949</v>
      </c>
      <c r="K18" s="13">
        <f t="shared" si="8"/>
        <v>1639.467364829618</v>
      </c>
    </row>
    <row r="19" spans="1:11" ht="15" thickBot="1" x14ac:dyDescent="0.35">
      <c r="E19" s="14" t="s">
        <v>11</v>
      </c>
      <c r="F19" s="15">
        <f>F18*30</f>
        <v>49184.020944888536</v>
      </c>
      <c r="G19" s="16"/>
      <c r="H19" s="17">
        <f t="shared" ref="H19:J19" si="9">H18*30</f>
        <v>33578.220117224926</v>
      </c>
      <c r="I19" s="16"/>
      <c r="J19" s="18">
        <f t="shared" si="9"/>
        <v>67156.440234449852</v>
      </c>
      <c r="K19" s="1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2021-11-10T15:33:10Z</dcterms:created>
  <dcterms:modified xsi:type="dcterms:W3CDTF">2021-11-12T09:52:11Z</dcterms:modified>
</cp:coreProperties>
</file>