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LNG_GlobalxMarketxModel\modeling framework\v1.0\data\input\"/>
    </mc:Choice>
  </mc:AlternateContent>
  <bookViews>
    <workbookView xWindow="0" yWindow="0" windowWidth="18825" windowHeight="7110"/>
  </bookViews>
  <sheets>
    <sheet name="LNG EXPORTS 2019" sheetId="1" r:id="rId1"/>
    <sheet name="LNG IMPORTS 2030" sheetId="2" r:id="rId2"/>
    <sheet name="LNG IMPORTS 204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6" i="1"/>
  <c r="B15" i="1"/>
  <c r="B13" i="1"/>
  <c r="C17" i="2" l="1"/>
  <c r="C18" i="2"/>
  <c r="C14" i="2"/>
  <c r="C6" i="2"/>
  <c r="C16" i="2"/>
  <c r="C4" i="2"/>
  <c r="C12" i="2"/>
  <c r="C15" i="2"/>
  <c r="C13" i="2"/>
  <c r="C9" i="2"/>
  <c r="C10" i="2"/>
  <c r="C11" i="2"/>
  <c r="C8" i="2"/>
  <c r="G3" i="2"/>
  <c r="G12" i="2"/>
  <c r="B15" i="2"/>
  <c r="B14" i="2"/>
</calcChain>
</file>

<file path=xl/sharedStrings.xml><?xml version="1.0" encoding="utf-8"?>
<sst xmlns="http://schemas.openxmlformats.org/spreadsheetml/2006/main" count="99" uniqueCount="43">
  <si>
    <t>Country</t>
  </si>
  <si>
    <t>Value [bcm]</t>
  </si>
  <si>
    <t>Japan</t>
  </si>
  <si>
    <t>China</t>
  </si>
  <si>
    <t>South Korea</t>
  </si>
  <si>
    <t>India</t>
  </si>
  <si>
    <t>Taiwan</t>
  </si>
  <si>
    <t>Pakistan</t>
  </si>
  <si>
    <t>France</t>
  </si>
  <si>
    <t>Spain</t>
  </si>
  <si>
    <t>UK</t>
  </si>
  <si>
    <t>Italy</t>
  </si>
  <si>
    <t>Turkey</t>
  </si>
  <si>
    <t>Belgium</t>
  </si>
  <si>
    <t>Other Asia Pacific</t>
  </si>
  <si>
    <t>Other Europe</t>
  </si>
  <si>
    <t>Total North America</t>
  </si>
  <si>
    <t>Total S. &amp; C. America</t>
  </si>
  <si>
    <t>Total ME &amp; Africa</t>
  </si>
  <si>
    <t>Comment</t>
  </si>
  <si>
    <t>Total Asia Pacific Average</t>
  </si>
  <si>
    <t>Total Europe Average</t>
  </si>
  <si>
    <t>Not Available</t>
  </si>
  <si>
    <t>Value 2019 [bcm]</t>
  </si>
  <si>
    <t>Type</t>
  </si>
  <si>
    <t>Constant</t>
  </si>
  <si>
    <t>Increasing</t>
  </si>
  <si>
    <t>Max Delta Increase [bcm]</t>
  </si>
  <si>
    <t>Groth rate 08-18 per year [%]</t>
  </si>
  <si>
    <t>Value 2030 [bcm]</t>
  </si>
  <si>
    <t>Qatar</t>
  </si>
  <si>
    <t>Australia</t>
  </si>
  <si>
    <t>USA</t>
  </si>
  <si>
    <t>Russia</t>
  </si>
  <si>
    <t>Malaysia</t>
  </si>
  <si>
    <t>Nigeria</t>
  </si>
  <si>
    <t>Trinidad &amp; Tobago</t>
  </si>
  <si>
    <t>Algeria</t>
  </si>
  <si>
    <t>Indonesia</t>
  </si>
  <si>
    <t>Oman</t>
  </si>
  <si>
    <t>Other Americas</t>
  </si>
  <si>
    <t>Other ME</t>
  </si>
  <si>
    <t>Other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</si>
</sst>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FF0000"/>
      <name val="Segoe UI Light"/>
      <family val="2"/>
    </font>
    <font>
      <b/>
      <sz val="11"/>
      <color theme="0" tint="-0.499984740745262"/>
      <name val="Segoe UI Light"/>
      <family val="2"/>
    </font>
    <font>
      <sz val="11"/>
      <color theme="0" tint="-0.499984740745262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0" xfId="0" quotePrefix="1"/>
    <xf numFmtId="43" fontId="0" fillId="0" borderId="0" xfId="1" applyFont="1"/>
    <xf numFmtId="0" fontId="5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0" fillId="3" borderId="0" xfId="0" applyFill="1"/>
    <xf numFmtId="0" fontId="5" fillId="3" borderId="0" xfId="0" applyFont="1" applyFill="1"/>
    <xf numFmtId="43" fontId="0" fillId="3" borderId="0" xfId="1" applyFont="1" applyFill="1"/>
    <xf numFmtId="0" fontId="0" fillId="4" borderId="0" xfId="0" applyFill="1"/>
    <xf numFmtId="0" fontId="5" fillId="4" borderId="0" xfId="0" applyFont="1" applyFill="1"/>
    <xf numFmtId="43" fontId="0" fillId="4" borderId="0" xfId="1" applyFont="1" applyFill="1"/>
    <xf numFmtId="0" fontId="1" fillId="2" borderId="2" xfId="0" applyFont="1" applyFill="1" applyBorder="1"/>
    <xf numFmtId="0" fontId="0" fillId="3" borderId="3" xfId="0" applyFill="1" applyBorder="1"/>
    <xf numFmtId="0" fontId="0" fillId="4" borderId="3" xfId="0" applyFill="1" applyBorder="1"/>
    <xf numFmtId="2" fontId="0" fillId="0" borderId="3" xfId="0" applyNumberFormat="1" applyBorder="1"/>
    <xf numFmtId="0" fontId="0" fillId="4" borderId="4" xfId="0" applyFill="1" applyBorder="1"/>
    <xf numFmtId="0" fontId="0" fillId="0" borderId="3" xfId="0" applyBorder="1"/>
    <xf numFmtId="0" fontId="3" fillId="0" borderId="0" xfId="0" applyFont="1"/>
    <xf numFmtId="43" fontId="0" fillId="0" borderId="0" xfId="0" applyNumberFormat="1"/>
    <xf numFmtId="164" fontId="0" fillId="3" borderId="3" xfId="1" applyNumberFormat="1" applyFont="1" applyFill="1" applyBorder="1"/>
    <xf numFmtId="164" fontId="0" fillId="4" borderId="3" xfId="1" applyNumberFormat="1" applyFont="1" applyFill="1" applyBorder="1"/>
    <xf numFmtId="164" fontId="0" fillId="0" borderId="3" xfId="1" applyNumberFormat="1" applyFont="1" applyBorder="1"/>
    <xf numFmtId="164" fontId="0" fillId="4" borderId="4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28" sqref="E28"/>
    </sheetView>
  </sheetViews>
  <sheetFormatPr baseColWidth="10" defaultRowHeight="16.5" x14ac:dyDescent="0.3"/>
  <cols>
    <col min="1" max="1" width="17.125" bestFit="1" customWidth="1"/>
    <col min="2" max="2" width="11.75" bestFit="1" customWidth="1"/>
  </cols>
  <sheetData>
    <row r="1" spans="1:2" ht="17.25" thickBot="1" x14ac:dyDescent="0.35">
      <c r="A1" s="1" t="s">
        <v>0</v>
      </c>
      <c r="B1" s="1" t="s">
        <v>1</v>
      </c>
    </row>
    <row r="2" spans="1:2" ht="17.25" thickTop="1" x14ac:dyDescent="0.3">
      <c r="A2" t="s">
        <v>30</v>
      </c>
      <c r="B2">
        <v>107.1</v>
      </c>
    </row>
    <row r="3" spans="1:2" x14ac:dyDescent="0.3">
      <c r="A3" t="s">
        <v>31</v>
      </c>
      <c r="B3">
        <v>104.7</v>
      </c>
    </row>
    <row r="4" spans="1:2" x14ac:dyDescent="0.3">
      <c r="A4" t="s">
        <v>32</v>
      </c>
      <c r="B4">
        <v>47.5</v>
      </c>
    </row>
    <row r="5" spans="1:2" x14ac:dyDescent="0.3">
      <c r="A5" t="s">
        <v>33</v>
      </c>
      <c r="B5">
        <v>39.4</v>
      </c>
    </row>
    <row r="6" spans="1:2" x14ac:dyDescent="0.3">
      <c r="A6" t="s">
        <v>34</v>
      </c>
      <c r="B6">
        <v>35.1</v>
      </c>
    </row>
    <row r="7" spans="1:2" x14ac:dyDescent="0.3">
      <c r="A7" t="s">
        <v>35</v>
      </c>
      <c r="B7">
        <v>28.8</v>
      </c>
    </row>
    <row r="8" spans="1:2" x14ac:dyDescent="0.3">
      <c r="A8" t="s">
        <v>36</v>
      </c>
      <c r="B8">
        <v>17</v>
      </c>
    </row>
    <row r="9" spans="1:2" x14ac:dyDescent="0.3">
      <c r="A9" t="s">
        <v>37</v>
      </c>
      <c r="B9">
        <v>16.600000000000001</v>
      </c>
    </row>
    <row r="10" spans="1:2" x14ac:dyDescent="0.3">
      <c r="A10" t="s">
        <v>38</v>
      </c>
      <c r="B10">
        <v>16.5</v>
      </c>
    </row>
    <row r="11" spans="1:2" x14ac:dyDescent="0.3">
      <c r="A11" t="s">
        <v>39</v>
      </c>
      <c r="B11">
        <v>14.1</v>
      </c>
    </row>
    <row r="12" spans="1:2" x14ac:dyDescent="0.3">
      <c r="A12" t="s">
        <v>14</v>
      </c>
      <c r="B12">
        <f>177.3-104.7-35.1-16.5</f>
        <v>21.000000000000007</v>
      </c>
    </row>
    <row r="13" spans="1:2" x14ac:dyDescent="0.3">
      <c r="A13" t="s">
        <v>15</v>
      </c>
      <c r="B13">
        <f>48-39.4</f>
        <v>8.6000000000000014</v>
      </c>
    </row>
    <row r="14" spans="1:2" x14ac:dyDescent="0.3">
      <c r="A14" t="s">
        <v>40</v>
      </c>
      <c r="B14">
        <f>69.8-47.5-17</f>
        <v>5.2999999999999972</v>
      </c>
    </row>
    <row r="15" spans="1:2" x14ac:dyDescent="0.3">
      <c r="A15" t="s">
        <v>41</v>
      </c>
      <c r="B15">
        <f>128.8-107.1-14.1</f>
        <v>7.6000000000000174</v>
      </c>
    </row>
    <row r="16" spans="1:2" x14ac:dyDescent="0.3">
      <c r="A16" t="s">
        <v>42</v>
      </c>
      <c r="B16">
        <f>61.2-B7-B9</f>
        <v>15.800000000000004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60" zoomScaleNormal="160" workbookViewId="0">
      <selection activeCell="C2" sqref="C2:C18"/>
    </sheetView>
  </sheetViews>
  <sheetFormatPr baseColWidth="10" defaultRowHeight="16.5" x14ac:dyDescent="0.3"/>
  <cols>
    <col min="1" max="1" width="17.125" bestFit="1" customWidth="1"/>
    <col min="2" max="2" width="16.625" bestFit="1" customWidth="1"/>
    <col min="3" max="3" width="19.5" bestFit="1" customWidth="1"/>
    <col min="4" max="4" width="27.875" bestFit="1" customWidth="1"/>
    <col min="5" max="5" width="20.75" bestFit="1" customWidth="1"/>
    <col min="7" max="7" width="23.875" bestFit="1" customWidth="1"/>
  </cols>
  <sheetData>
    <row r="1" spans="1:7" ht="17.25" thickBot="1" x14ac:dyDescent="0.35">
      <c r="A1" s="13" t="s">
        <v>0</v>
      </c>
      <c r="B1" s="6" t="s">
        <v>23</v>
      </c>
      <c r="C1" s="13" t="s">
        <v>1</v>
      </c>
      <c r="D1" s="5" t="s">
        <v>28</v>
      </c>
      <c r="E1" s="5" t="s">
        <v>19</v>
      </c>
      <c r="F1" s="5" t="s">
        <v>24</v>
      </c>
      <c r="G1" s="5" t="s">
        <v>27</v>
      </c>
    </row>
    <row r="2" spans="1:7" ht="17.25" thickTop="1" x14ac:dyDescent="0.3">
      <c r="A2" s="14" t="s">
        <v>2</v>
      </c>
      <c r="B2" s="8">
        <v>105.5</v>
      </c>
      <c r="C2" s="14">
        <v>105.5</v>
      </c>
      <c r="D2" s="9">
        <v>1.7</v>
      </c>
      <c r="E2" s="7"/>
      <c r="F2" s="7" t="s">
        <v>25</v>
      </c>
      <c r="G2" s="7">
        <v>0</v>
      </c>
    </row>
    <row r="3" spans="1:7" x14ac:dyDescent="0.3">
      <c r="A3" s="15" t="s">
        <v>3</v>
      </c>
      <c r="B3" s="11">
        <v>84.8</v>
      </c>
      <c r="C3" s="15">
        <v>127</v>
      </c>
      <c r="D3" s="12">
        <v>31.8</v>
      </c>
      <c r="E3" s="10"/>
      <c r="F3" s="10" t="s">
        <v>26</v>
      </c>
      <c r="G3" s="12">
        <f>AVERAGE(5,3.9,3.2,4,2.2,-0.3,9.8,16.1,20.6)</f>
        <v>7.166666666666667</v>
      </c>
    </row>
    <row r="4" spans="1:7" x14ac:dyDescent="0.3">
      <c r="A4" s="14" t="s">
        <v>4</v>
      </c>
      <c r="B4" s="8">
        <v>55.6</v>
      </c>
      <c r="C4" s="14">
        <f>159-C2</f>
        <v>53.5</v>
      </c>
      <c r="D4" s="9">
        <v>4.5999999999999996</v>
      </c>
      <c r="E4" s="7"/>
      <c r="F4" s="7" t="s">
        <v>25</v>
      </c>
      <c r="G4" s="7"/>
    </row>
    <row r="5" spans="1:7" x14ac:dyDescent="0.3">
      <c r="A5" s="15" t="s">
        <v>5</v>
      </c>
      <c r="B5" s="11">
        <v>32.9</v>
      </c>
      <c r="C5" s="15">
        <v>75</v>
      </c>
      <c r="D5" s="12">
        <v>10.5</v>
      </c>
      <c r="E5" s="10"/>
      <c r="F5" s="10" t="s">
        <v>26</v>
      </c>
      <c r="G5" s="10">
        <v>4.5</v>
      </c>
    </row>
    <row r="6" spans="1:7" x14ac:dyDescent="0.3">
      <c r="A6" s="18" t="s">
        <v>6</v>
      </c>
      <c r="B6" s="4">
        <v>22.8</v>
      </c>
      <c r="C6" s="16">
        <f>B6*1.2</f>
        <v>27.36</v>
      </c>
      <c r="D6" s="3">
        <v>6.2</v>
      </c>
      <c r="F6" t="s">
        <v>26</v>
      </c>
      <c r="G6">
        <v>3.5</v>
      </c>
    </row>
    <row r="7" spans="1:7" x14ac:dyDescent="0.3">
      <c r="A7" s="18" t="s">
        <v>7</v>
      </c>
      <c r="B7" s="4">
        <v>11.8</v>
      </c>
      <c r="C7" s="16">
        <v>42.239999999999995</v>
      </c>
      <c r="D7" s="3">
        <v>0</v>
      </c>
      <c r="E7" t="s">
        <v>22</v>
      </c>
      <c r="F7" t="s">
        <v>26</v>
      </c>
      <c r="G7">
        <v>3.3</v>
      </c>
    </row>
    <row r="8" spans="1:7" x14ac:dyDescent="0.3">
      <c r="A8" s="14" t="s">
        <v>8</v>
      </c>
      <c r="B8" s="8">
        <v>22.9</v>
      </c>
      <c r="C8" s="14">
        <f>B8*0.65</f>
        <v>14.885</v>
      </c>
      <c r="D8" s="9">
        <v>0</v>
      </c>
      <c r="E8" s="7"/>
      <c r="F8" s="7" t="s">
        <v>25</v>
      </c>
      <c r="G8" s="7"/>
    </row>
    <row r="9" spans="1:7" x14ac:dyDescent="0.3">
      <c r="A9" s="14" t="s">
        <v>9</v>
      </c>
      <c r="B9" s="8">
        <v>21.9</v>
      </c>
      <c r="C9" s="14">
        <f t="shared" ref="C9:C11" si="0">B9*0.65</f>
        <v>14.234999999999999</v>
      </c>
      <c r="D9" s="9">
        <v>-6.6</v>
      </c>
      <c r="E9" s="7"/>
      <c r="F9" s="7" t="s">
        <v>25</v>
      </c>
      <c r="G9" s="7"/>
    </row>
    <row r="10" spans="1:7" x14ac:dyDescent="0.3">
      <c r="A10" s="14" t="s">
        <v>10</v>
      </c>
      <c r="B10" s="8">
        <v>18</v>
      </c>
      <c r="C10" s="14">
        <f t="shared" si="0"/>
        <v>11.700000000000001</v>
      </c>
      <c r="D10" s="9">
        <v>24.3</v>
      </c>
      <c r="E10" s="7"/>
      <c r="F10" s="7" t="s">
        <v>25</v>
      </c>
      <c r="G10" s="7"/>
    </row>
    <row r="11" spans="1:7" x14ac:dyDescent="0.3">
      <c r="A11" s="14" t="s">
        <v>11</v>
      </c>
      <c r="B11" s="8">
        <v>13.5</v>
      </c>
      <c r="C11" s="14">
        <f t="shared" si="0"/>
        <v>8.7750000000000004</v>
      </c>
      <c r="D11" s="9">
        <v>17.5</v>
      </c>
      <c r="E11" s="7"/>
      <c r="F11" s="7" t="s">
        <v>25</v>
      </c>
      <c r="G11" s="7"/>
    </row>
    <row r="12" spans="1:7" x14ac:dyDescent="0.3">
      <c r="A12" s="15" t="s">
        <v>12</v>
      </c>
      <c r="B12" s="11">
        <v>12.9</v>
      </c>
      <c r="C12" s="15">
        <f>38.725-C15</f>
        <v>15.32500000000001</v>
      </c>
      <c r="D12" s="12">
        <v>7.5</v>
      </c>
      <c r="E12" s="10"/>
      <c r="F12" s="10" t="s">
        <v>26</v>
      </c>
      <c r="G12" s="10">
        <f>10.9-7.6</f>
        <v>3.3000000000000007</v>
      </c>
    </row>
    <row r="13" spans="1:7" x14ac:dyDescent="0.3">
      <c r="A13" s="14" t="s">
        <v>13</v>
      </c>
      <c r="B13" s="8">
        <v>7.2</v>
      </c>
      <c r="C13" s="14">
        <f>B13*0.65</f>
        <v>4.6800000000000006</v>
      </c>
      <c r="D13" s="9">
        <v>0.9</v>
      </c>
      <c r="E13" s="7"/>
      <c r="F13" s="7" t="s">
        <v>25</v>
      </c>
      <c r="G13" s="7"/>
    </row>
    <row r="14" spans="1:7" x14ac:dyDescent="0.3">
      <c r="A14" s="18" t="s">
        <v>14</v>
      </c>
      <c r="B14" s="4">
        <f>334.1-SUM(B2:B7)</f>
        <v>20.699999999999989</v>
      </c>
      <c r="C14" s="14">
        <f>B14*1.5</f>
        <v>31.049999999999983</v>
      </c>
      <c r="D14" s="3">
        <v>7.1</v>
      </c>
      <c r="E14" t="s">
        <v>20</v>
      </c>
      <c r="F14" t="s">
        <v>26</v>
      </c>
      <c r="G14">
        <v>1.5</v>
      </c>
    </row>
    <row r="15" spans="1:7" x14ac:dyDescent="0.3">
      <c r="A15" s="15" t="s">
        <v>15</v>
      </c>
      <c r="B15" s="11">
        <f>119.8-SUM(B8:B13)</f>
        <v>23.399999999999991</v>
      </c>
      <c r="C15" s="15">
        <f>B15</f>
        <v>23.399999999999991</v>
      </c>
      <c r="D15" s="12">
        <v>2.2000000000000002</v>
      </c>
      <c r="E15" s="10" t="s">
        <v>21</v>
      </c>
      <c r="F15" s="10" t="s">
        <v>26</v>
      </c>
      <c r="G15" s="10">
        <v>3.2</v>
      </c>
    </row>
    <row r="16" spans="1:7" x14ac:dyDescent="0.3">
      <c r="A16" s="14" t="s">
        <v>16</v>
      </c>
      <c r="B16" s="8">
        <v>8.6</v>
      </c>
      <c r="C16" s="14">
        <f>B16*1.5</f>
        <v>12.899999999999999</v>
      </c>
      <c r="D16" s="9">
        <v>-3.4</v>
      </c>
      <c r="E16" s="7"/>
      <c r="F16" s="7" t="s">
        <v>25</v>
      </c>
      <c r="G16" s="7">
        <v>0</v>
      </c>
    </row>
    <row r="17" spans="1:7" x14ac:dyDescent="0.3">
      <c r="A17" s="14" t="s">
        <v>17</v>
      </c>
      <c r="B17" s="8">
        <v>13.1</v>
      </c>
      <c r="C17" s="14">
        <f>B17*2</f>
        <v>26.2</v>
      </c>
      <c r="D17" s="9">
        <v>23.4</v>
      </c>
      <c r="E17" s="7"/>
      <c r="F17" s="7" t="s">
        <v>26</v>
      </c>
      <c r="G17" s="7">
        <v>3.5</v>
      </c>
    </row>
    <row r="18" spans="1:7" ht="17.25" thickBot="1" x14ac:dyDescent="0.35">
      <c r="A18" s="17" t="s">
        <v>18</v>
      </c>
      <c r="B18" s="11">
        <v>9.5</v>
      </c>
      <c r="C18" s="17">
        <f>B18*3.5</f>
        <v>33.25</v>
      </c>
      <c r="D18" s="10"/>
      <c r="E18" s="10"/>
      <c r="F18" s="10" t="s">
        <v>26</v>
      </c>
      <c r="G18" s="10">
        <v>8</v>
      </c>
    </row>
    <row r="19" spans="1:7" x14ac:dyDescent="0.3">
      <c r="D19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60" zoomScaleNormal="160" workbookViewId="0">
      <selection activeCell="I17" sqref="I17"/>
    </sheetView>
  </sheetViews>
  <sheetFormatPr baseColWidth="10" defaultRowHeight="16.5" x14ac:dyDescent="0.3"/>
  <cols>
    <col min="1" max="1" width="17.125" bestFit="1" customWidth="1"/>
    <col min="2" max="2" width="19.5" bestFit="1" customWidth="1"/>
    <col min="4" max="4" width="17" bestFit="1" customWidth="1"/>
  </cols>
  <sheetData>
    <row r="1" spans="1:5" ht="17.25" thickBot="1" x14ac:dyDescent="0.35">
      <c r="A1" s="13" t="s">
        <v>0</v>
      </c>
      <c r="B1" s="6" t="s">
        <v>29</v>
      </c>
      <c r="C1" s="5" t="s">
        <v>24</v>
      </c>
      <c r="D1" s="13" t="s">
        <v>1</v>
      </c>
    </row>
    <row r="2" spans="1:5" ht="17.25" thickTop="1" x14ac:dyDescent="0.3">
      <c r="A2" s="14" t="s">
        <v>2</v>
      </c>
      <c r="B2" s="8">
        <v>105.5</v>
      </c>
      <c r="C2" s="7" t="s">
        <v>25</v>
      </c>
      <c r="D2" s="21">
        <v>63.3</v>
      </c>
    </row>
    <row r="3" spans="1:5" x14ac:dyDescent="0.3">
      <c r="A3" s="15" t="s">
        <v>3</v>
      </c>
      <c r="B3" s="11">
        <v>127</v>
      </c>
      <c r="C3" s="10" t="s">
        <v>26</v>
      </c>
      <c r="D3" s="22">
        <v>79</v>
      </c>
    </row>
    <row r="4" spans="1:5" x14ac:dyDescent="0.3">
      <c r="A4" s="14" t="s">
        <v>4</v>
      </c>
      <c r="B4" s="8">
        <v>53.5</v>
      </c>
      <c r="C4" s="7" t="s">
        <v>25</v>
      </c>
      <c r="D4" s="21">
        <v>32.1</v>
      </c>
    </row>
    <row r="5" spans="1:5" x14ac:dyDescent="0.3">
      <c r="A5" s="15" t="s">
        <v>5</v>
      </c>
      <c r="B5" s="11">
        <v>75</v>
      </c>
      <c r="C5" s="10" t="s">
        <v>26</v>
      </c>
      <c r="D5" s="22">
        <v>96.5</v>
      </c>
    </row>
    <row r="6" spans="1:5" x14ac:dyDescent="0.3">
      <c r="A6" s="18" t="s">
        <v>6</v>
      </c>
      <c r="B6" s="4">
        <v>27.36</v>
      </c>
      <c r="C6" t="s">
        <v>26</v>
      </c>
      <c r="D6" s="23">
        <v>16.416</v>
      </c>
    </row>
    <row r="7" spans="1:5" x14ac:dyDescent="0.3">
      <c r="A7" s="18" t="s">
        <v>7</v>
      </c>
      <c r="B7" s="4">
        <v>42.239999999999995</v>
      </c>
      <c r="C7" t="s">
        <v>26</v>
      </c>
      <c r="D7" s="23">
        <v>25.343999999999998</v>
      </c>
    </row>
    <row r="8" spans="1:5" x14ac:dyDescent="0.3">
      <c r="A8" s="14" t="s">
        <v>8</v>
      </c>
      <c r="B8" s="8">
        <v>14.885</v>
      </c>
      <c r="C8" s="7" t="s">
        <v>25</v>
      </c>
      <c r="D8" s="21">
        <v>9.6832526881720433</v>
      </c>
      <c r="E8" s="20"/>
    </row>
    <row r="9" spans="1:5" x14ac:dyDescent="0.3">
      <c r="A9" s="14" t="s">
        <v>9</v>
      </c>
      <c r="B9" s="8">
        <v>14.234999999999999</v>
      </c>
      <c r="C9" s="7" t="s">
        <v>25</v>
      </c>
      <c r="D9" s="21">
        <v>9.260403225806451</v>
      </c>
    </row>
    <row r="10" spans="1:5" x14ac:dyDescent="0.3">
      <c r="A10" s="14" t="s">
        <v>10</v>
      </c>
      <c r="B10" s="8">
        <v>11.700000000000001</v>
      </c>
      <c r="C10" s="7" t="s">
        <v>25</v>
      </c>
      <c r="D10" s="21">
        <v>7.6112903225806452</v>
      </c>
    </row>
    <row r="11" spans="1:5" x14ac:dyDescent="0.3">
      <c r="A11" s="14" t="s">
        <v>11</v>
      </c>
      <c r="B11" s="8">
        <v>8.7750000000000004</v>
      </c>
      <c r="C11" s="7" t="s">
        <v>25</v>
      </c>
      <c r="D11" s="21">
        <v>5.7084677419354843</v>
      </c>
    </row>
    <row r="12" spans="1:5" x14ac:dyDescent="0.3">
      <c r="A12" s="15" t="s">
        <v>12</v>
      </c>
      <c r="B12" s="11">
        <v>15.32500000000001</v>
      </c>
      <c r="C12" s="10" t="s">
        <v>26</v>
      </c>
      <c r="D12" s="22">
        <v>9.9694892473118344</v>
      </c>
    </row>
    <row r="13" spans="1:5" x14ac:dyDescent="0.3">
      <c r="A13" s="14" t="s">
        <v>13</v>
      </c>
      <c r="B13" s="8">
        <v>4.6800000000000006</v>
      </c>
      <c r="C13" s="7" t="s">
        <v>25</v>
      </c>
      <c r="D13" s="21">
        <v>3.0445161290322584</v>
      </c>
    </row>
    <row r="14" spans="1:5" x14ac:dyDescent="0.3">
      <c r="A14" s="18" t="s">
        <v>14</v>
      </c>
      <c r="B14" s="4">
        <v>31.049999999999983</v>
      </c>
      <c r="C14" t="s">
        <v>26</v>
      </c>
      <c r="D14" s="23">
        <v>24.839999999999989</v>
      </c>
    </row>
    <row r="15" spans="1:5" x14ac:dyDescent="0.3">
      <c r="A15" s="15" t="s">
        <v>15</v>
      </c>
      <c r="B15" s="11">
        <v>23.399999999999991</v>
      </c>
      <c r="C15" s="10" t="s">
        <v>26</v>
      </c>
      <c r="D15" s="22">
        <v>15.222580645161285</v>
      </c>
    </row>
    <row r="16" spans="1:5" x14ac:dyDescent="0.3">
      <c r="A16" s="14" t="s">
        <v>16</v>
      </c>
      <c r="B16" s="8">
        <v>12.899999999999999</v>
      </c>
      <c r="C16" s="7" t="s">
        <v>25</v>
      </c>
      <c r="D16" s="21">
        <v>10.32</v>
      </c>
    </row>
    <row r="17" spans="1:4" x14ac:dyDescent="0.3">
      <c r="A17" s="14" t="s">
        <v>17</v>
      </c>
      <c r="B17" s="8">
        <v>26.2</v>
      </c>
      <c r="C17" s="7" t="s">
        <v>26</v>
      </c>
      <c r="D17" s="21">
        <v>21.454999999999998</v>
      </c>
    </row>
    <row r="18" spans="1:4" ht="17.25" thickBot="1" x14ac:dyDescent="0.35">
      <c r="A18" s="17" t="s">
        <v>18</v>
      </c>
      <c r="B18" s="11">
        <v>33.25</v>
      </c>
      <c r="C18" s="10" t="s">
        <v>26</v>
      </c>
      <c r="D18" s="24">
        <v>43.225000000000001</v>
      </c>
    </row>
    <row r="19" spans="1:4" x14ac:dyDescent="0.3">
      <c r="D19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LNG EXPORTS 2019</vt:lpstr>
      <vt:lpstr>LNG IMPORTS 2030</vt:lpstr>
      <vt:lpstr>LNG IMPORTS 2040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2023-10-02T14:35:59Z</dcterms:created>
  <dcterms:modified xsi:type="dcterms:W3CDTF">2023-10-03T11:21:52Z</dcterms:modified>
</cp:coreProperties>
</file>