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92f87e0b8dacae/Bureau/IHMmicroseismes/"/>
    </mc:Choice>
  </mc:AlternateContent>
  <xr:revisionPtr revIDLastSave="2" documentId="8_{07BC1CF0-9F28-4C57-9F0B-7196D79B767B}" xr6:coauthVersionLast="47" xr6:coauthVersionMax="47" xr10:uidLastSave="{16F27A7E-CBD1-4F87-9B4B-27DBFDEF49E0}"/>
  <bookViews>
    <workbookView xWindow="4728" yWindow="1032" windowWidth="17280" windowHeight="8964" xr2:uid="{9DEA9A90-F5AD-4FE3-84B0-B8DCC913FDB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N12" i="1"/>
  <c r="N13" i="1" s="1"/>
  <c r="N14" i="1"/>
  <c r="N17" i="1"/>
  <c r="N18" i="1"/>
  <c r="N19" i="1"/>
  <c r="Q19" i="1"/>
  <c r="Q14" i="1"/>
  <c r="Q12" i="1"/>
  <c r="Q13" i="1" s="1"/>
  <c r="C14" i="1"/>
  <c r="D14" i="1"/>
  <c r="E14" i="1"/>
  <c r="F14" i="1"/>
  <c r="G14" i="1"/>
  <c r="H14" i="1"/>
  <c r="I14" i="1"/>
  <c r="J14" i="1"/>
  <c r="K14" i="1"/>
  <c r="L14" i="1"/>
  <c r="M14" i="1"/>
  <c r="P14" i="1"/>
  <c r="R14" i="1"/>
  <c r="S14" i="1"/>
  <c r="T14" i="1"/>
  <c r="B14" i="1"/>
  <c r="C19" i="1"/>
  <c r="D19" i="1"/>
  <c r="E19" i="1"/>
  <c r="F19" i="1"/>
  <c r="G19" i="1"/>
  <c r="H19" i="1"/>
  <c r="I19" i="1"/>
  <c r="J19" i="1"/>
  <c r="K19" i="1"/>
  <c r="L19" i="1"/>
  <c r="M19" i="1"/>
  <c r="O19" i="1"/>
  <c r="P19" i="1"/>
  <c r="R19" i="1"/>
  <c r="S19" i="1"/>
  <c r="T19" i="1"/>
  <c r="B19" i="1"/>
  <c r="C17" i="1"/>
  <c r="D17" i="1"/>
  <c r="E17" i="1"/>
  <c r="E18" i="1" s="1"/>
  <c r="F17" i="1"/>
  <c r="F18" i="1" s="1"/>
  <c r="G17" i="1"/>
  <c r="G18" i="1" s="1"/>
  <c r="H17" i="1"/>
  <c r="I17" i="1"/>
  <c r="I18" i="1" s="1"/>
  <c r="J17" i="1"/>
  <c r="J18" i="1" s="1"/>
  <c r="K17" i="1"/>
  <c r="K18" i="1" s="1"/>
  <c r="L17" i="1"/>
  <c r="L18" i="1" s="1"/>
  <c r="M17" i="1"/>
  <c r="M18" i="1" s="1"/>
  <c r="O17" i="1"/>
  <c r="O18" i="1" s="1"/>
  <c r="P17" i="1"/>
  <c r="P18" i="1" s="1"/>
  <c r="Q17" i="1"/>
  <c r="Q18" i="1" s="1"/>
  <c r="R17" i="1"/>
  <c r="R18" i="1" s="1"/>
  <c r="S17" i="1"/>
  <c r="S18" i="1" s="1"/>
  <c r="T17" i="1"/>
  <c r="T18" i="1" s="1"/>
  <c r="C18" i="1"/>
  <c r="D18" i="1"/>
  <c r="H18" i="1"/>
  <c r="B17" i="1"/>
  <c r="B18" i="1" s="1"/>
  <c r="C13" i="1"/>
  <c r="D13" i="1"/>
  <c r="E13" i="1"/>
  <c r="F13" i="1"/>
  <c r="G13" i="1"/>
  <c r="H13" i="1"/>
  <c r="I13" i="1"/>
  <c r="J13" i="1"/>
  <c r="B13" i="1"/>
  <c r="L12" i="1"/>
  <c r="L13" i="1" s="1"/>
  <c r="M12" i="1"/>
  <c r="M13" i="1" s="1"/>
  <c r="O12" i="1"/>
  <c r="O13" i="1" s="1"/>
  <c r="P12" i="1"/>
  <c r="P13" i="1" s="1"/>
  <c r="R12" i="1"/>
  <c r="R13" i="1" s="1"/>
  <c r="S12" i="1"/>
  <c r="S13" i="1" s="1"/>
  <c r="T12" i="1"/>
  <c r="T13" i="1" s="1"/>
  <c r="K12" i="1"/>
  <c r="K13" i="1" s="1"/>
</calcChain>
</file>

<file path=xl/sharedStrings.xml><?xml version="1.0" encoding="utf-8"?>
<sst xmlns="http://schemas.openxmlformats.org/spreadsheetml/2006/main" count="14" uniqueCount="11">
  <si>
    <t>temps de l'expérience =  10 minutes</t>
  </si>
  <si>
    <t>nombres d'erreurs:</t>
  </si>
  <si>
    <t>fréquences (Hz):</t>
  </si>
  <si>
    <t>temps perdu capteur 1 (us)</t>
  </si>
  <si>
    <t>temps perdu capteur 2 (us)</t>
  </si>
  <si>
    <t>max temps perdu</t>
  </si>
  <si>
    <t xml:space="preserve">temps perdu en seconde: </t>
  </si>
  <si>
    <t xml:space="preserve">temps perdu en minute: </t>
  </si>
  <si>
    <t xml:space="preserve">% de temps perdu: </t>
  </si>
  <si>
    <t xml:space="preserve">Capteur 2: </t>
  </si>
  <si>
    <t>Capteur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</si>
</sst>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Capteur 1: temps perdu en seconde: </a:t>
            </a:r>
          </a:p>
        </c:rich>
      </c:tx>
      <c:layout>
        <c:manualLayout>
          <c:xMode val="edge"/>
          <c:yMode val="edge"/>
          <c:x val="0.2022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Feuil1!$A$12</c:f>
              <c:strCache>
                <c:ptCount val="1"/>
                <c:pt idx="0">
                  <c:v>temps perdu en seconde: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Feuil1!$B$4:$T$4</c15:sqref>
                  </c15:fullRef>
                </c:ext>
              </c:extLst>
              <c:f>Feuil1!$B$4:$R$4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1974</c:v>
                </c:pt>
                <c:pt idx="11">
                  <c:v>2600</c:v>
                </c:pt>
                <c:pt idx="12">
                  <c:v>3233</c:v>
                </c:pt>
                <c:pt idx="13">
                  <c:v>3616</c:v>
                </c:pt>
                <c:pt idx="14">
                  <c:v>4500</c:v>
                </c:pt>
                <c:pt idx="15">
                  <c:v>5000</c:v>
                </c:pt>
                <c:pt idx="16">
                  <c:v>6000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Feuil1!$B$12:$T$12</c15:sqref>
                  </c15:fullRef>
                </c:ext>
              </c:extLst>
              <c:f>Feuil1!$B$12:$R$12</c:f>
              <c:numCache>
                <c:formatCode>General</c:formatCode>
                <c:ptCount val="17"/>
                <c:pt idx="0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236.46207199999998</c:v>
                </c:pt>
                <c:pt idx="13">
                  <c:v>273.51566400000002</c:v>
                </c:pt>
                <c:pt idx="14">
                  <c:v>474.065155</c:v>
                </c:pt>
                <c:pt idx="15" formatCode="0.00E+00">
                  <c:v>526.05095899999992</c:v>
                </c:pt>
                <c:pt idx="16">
                  <c:v>540.51096999999993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8-4AD5-AD21-7EF0B9EF0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32432"/>
        <c:axId val="403815136"/>
      </c:lineChart>
      <c:catAx>
        <c:axId val="39783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815136"/>
        <c:crosses val="autoZero"/>
        <c:auto val="1"/>
        <c:lblAlgn val="ctr"/>
        <c:lblOffset val="100"/>
        <c:noMultiLvlLbl val="0"/>
      </c:catAx>
      <c:valAx>
        <c:axId val="4038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8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Capteur 1: % de perte</a:t>
            </a:r>
          </a:p>
        </c:rich>
      </c:tx>
      <c:layout>
        <c:manualLayout>
          <c:xMode val="edge"/>
          <c:yMode val="edge"/>
          <c:x val="0.31980555555555557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Feuil1!$B$14:$R$14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39,41034533</c:v>
                </c:pt>
                <c:pt idx="13">
                  <c:v>45,585944</c:v>
                </c:pt>
                <c:pt idx="14">
                  <c:v>79,01085917</c:v>
                </c:pt>
                <c:pt idx="15">
                  <c:v>8,77E+01</c:v>
                </c:pt>
                <c:pt idx="16">
                  <c:v>90,08516167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Feuil1!$B$4:$R$4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1974</c:v>
                </c:pt>
                <c:pt idx="11">
                  <c:v>2600</c:v>
                </c:pt>
                <c:pt idx="12">
                  <c:v>3233</c:v>
                </c:pt>
                <c:pt idx="13">
                  <c:v>3616</c:v>
                </c:pt>
                <c:pt idx="14">
                  <c:v>4500</c:v>
                </c:pt>
                <c:pt idx="15">
                  <c:v>5000</c:v>
                </c:pt>
                <c:pt idx="16">
                  <c:v>6000</c:v>
                </c:pt>
              </c:numCache>
            </c:numRef>
          </c:cat>
          <c:val>
            <c:numRef>
              <c:f>Feuil1!$B$14:$R$14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39.410345333333332</c:v>
                </c:pt>
                <c:pt idx="13">
                  <c:v>45.585943999999998</c:v>
                </c:pt>
                <c:pt idx="14">
                  <c:v>79.010859166666663</c:v>
                </c:pt>
                <c:pt idx="15" formatCode="0.00E+00">
                  <c:v>87.675159833333339</c:v>
                </c:pt>
                <c:pt idx="16">
                  <c:v>90.085161666666664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2-408C-A01E-13650B2CA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990912"/>
        <c:axId val="414956064"/>
        <c:extLst/>
      </c:lineChart>
      <c:catAx>
        <c:axId val="4169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956064"/>
        <c:crosses val="autoZero"/>
        <c:auto val="1"/>
        <c:lblAlgn val="ctr"/>
        <c:lblOffset val="100"/>
        <c:noMultiLvlLbl val="0"/>
      </c:catAx>
      <c:valAx>
        <c:axId val="4149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9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Capteur 2: temps perdu en seconde: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5"/>
          <c:tx>
            <c:strRef>
              <c:f>Feuil1!$A$17</c:f>
              <c:strCache>
                <c:ptCount val="1"/>
                <c:pt idx="0">
                  <c:v>temps perdu en seconde: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Feuil1!$B$4:$R$4</c15:sqref>
                  </c15:fullRef>
                </c:ext>
              </c:extLst>
              <c:f>Feuil1!$B$4:$R$4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1974</c:v>
                </c:pt>
                <c:pt idx="11">
                  <c:v>2600</c:v>
                </c:pt>
                <c:pt idx="12">
                  <c:v>3233</c:v>
                </c:pt>
                <c:pt idx="13">
                  <c:v>3616</c:v>
                </c:pt>
                <c:pt idx="14">
                  <c:v>4500</c:v>
                </c:pt>
                <c:pt idx="15">
                  <c:v>5000</c:v>
                </c:pt>
                <c:pt idx="16">
                  <c:v>6000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Feuil1!$B$17:$R$17</c15:sqref>
                  </c15:fullRef>
                </c:ext>
              </c:extLst>
              <c:f>Feuil1!$B$17:$R$17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236.46207199999998</c:v>
                </c:pt>
                <c:pt idx="13">
                  <c:v>273.51566400000002</c:v>
                </c:pt>
                <c:pt idx="14">
                  <c:v>474.065155</c:v>
                </c:pt>
                <c:pt idx="15">
                  <c:v>526.05095899999992</c:v>
                </c:pt>
                <c:pt idx="16">
                  <c:v>540.51096999999993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F-426F-A656-C6AD0DEEA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078207"/>
        <c:axId val="2028320111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Feuil1!$A$16</c15:sqref>
                        </c15:formulaRef>
                      </c:ext>
                    </c:extLst>
                    <c:strCache>
                      <c:ptCount val="1"/>
                      <c:pt idx="0">
                        <c:v>Capteur 2: 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Feuil1!$B$4:$R$4</c15:sqref>
                        </c15:fullRef>
                        <c15:formulaRef>
                          <c15:sqref>Feuil1!$B$4:$R$4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1974</c:v>
                      </c:pt>
                      <c:pt idx="11">
                        <c:v>2600</c:v>
                      </c:pt>
                      <c:pt idx="12">
                        <c:v>3233</c:v>
                      </c:pt>
                      <c:pt idx="13">
                        <c:v>3616</c:v>
                      </c:pt>
                      <c:pt idx="14">
                        <c:v>4500</c:v>
                      </c:pt>
                      <c:pt idx="15">
                        <c:v>5000</c:v>
                      </c:pt>
                      <c:pt idx="16">
                        <c:v>6000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Feuil1!$B$16:$T$16</c15:sqref>
                        </c15:fullRef>
                        <c15:formulaRef>
                          <c15:sqref>Feuil1!$B$16:$R$16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1ABF-426F-A656-C6AD0DEEA45F}"/>
                  </c:ext>
                </c:extLst>
              </c15:ser>
            </c15:filteredLineSeries>
            <c15:filteredLine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Feuil1!$A$17</c15:sqref>
                        </c15:formulaRef>
                      </c:ext>
                    </c:extLst>
                    <c:strCache>
                      <c:ptCount val="1"/>
                      <c:pt idx="0">
                        <c:v>temps perdu en seconde: 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Feuil1!$B$4:$R$4</c15:sqref>
                        </c15:fullRef>
                        <c15:formulaRef>
                          <c15:sqref>Feuil1!$B$4:$R$4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1974</c:v>
                      </c:pt>
                      <c:pt idx="11">
                        <c:v>2600</c:v>
                      </c:pt>
                      <c:pt idx="12">
                        <c:v>3233</c:v>
                      </c:pt>
                      <c:pt idx="13">
                        <c:v>3616</c:v>
                      </c:pt>
                      <c:pt idx="14">
                        <c:v>4500</c:v>
                      </c:pt>
                      <c:pt idx="15">
                        <c:v>5000</c:v>
                      </c:pt>
                      <c:pt idx="16">
                        <c:v>6000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Feuil1!$B$17:$T$17</c15:sqref>
                        </c15:fullRef>
                        <c15:formulaRef>
                          <c15:sqref>Feuil1!$B$17:$R$17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236.46207199999998</c:v>
                      </c:pt>
                      <c:pt idx="13">
                        <c:v>273.51566400000002</c:v>
                      </c:pt>
                      <c:pt idx="14">
                        <c:v>474.065155</c:v>
                      </c:pt>
                      <c:pt idx="15">
                        <c:v>526.05095899999992</c:v>
                      </c:pt>
                      <c:pt idx="16">
                        <c:v>540.51096999999993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ABF-426F-A656-C6AD0DEEA45F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Feuil1!$A$18</c15:sqref>
                        </c15:formulaRef>
                      </c:ext>
                    </c:extLst>
                    <c:strCache>
                      <c:ptCount val="1"/>
                      <c:pt idx="0">
                        <c:v>temps perdu en minute: 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Feuil1!$B$4:$R$4</c15:sqref>
                        </c15:fullRef>
                        <c15:formulaRef>
                          <c15:sqref>Feuil1!$B$4:$R$4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1974</c:v>
                      </c:pt>
                      <c:pt idx="11">
                        <c:v>2600</c:v>
                      </c:pt>
                      <c:pt idx="12">
                        <c:v>3233</c:v>
                      </c:pt>
                      <c:pt idx="13">
                        <c:v>3616</c:v>
                      </c:pt>
                      <c:pt idx="14">
                        <c:v>4500</c:v>
                      </c:pt>
                      <c:pt idx="15">
                        <c:v>5000</c:v>
                      </c:pt>
                      <c:pt idx="16">
                        <c:v>6000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Feuil1!$B$18:$T$18</c15:sqref>
                        </c15:fullRef>
                        <c15:formulaRef>
                          <c15:sqref>Feuil1!$B$18:$R$18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3.9410345333333328</c:v>
                      </c:pt>
                      <c:pt idx="13">
                        <c:v>4.5585944000000005</c:v>
                      </c:pt>
                      <c:pt idx="14">
                        <c:v>7.9010859166666672</c:v>
                      </c:pt>
                      <c:pt idx="15">
                        <c:v>8.7675159833333325</c:v>
                      </c:pt>
                      <c:pt idx="16">
                        <c:v>9.0085161666666647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ABF-426F-A656-C6AD0DEEA45F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Feuil1!$A$19</c15:sqref>
                        </c15:formulaRef>
                      </c:ext>
                    </c:extLst>
                    <c:strCache>
                      <c:ptCount val="1"/>
                      <c:pt idx="0">
                        <c:v>% de temps perdu: 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Feuil1!$B$4:$R$4</c15:sqref>
                        </c15:fullRef>
                        <c15:formulaRef>
                          <c15:sqref>Feuil1!$B$4:$R$4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1974</c:v>
                      </c:pt>
                      <c:pt idx="11">
                        <c:v>2600</c:v>
                      </c:pt>
                      <c:pt idx="12">
                        <c:v>3233</c:v>
                      </c:pt>
                      <c:pt idx="13">
                        <c:v>3616</c:v>
                      </c:pt>
                      <c:pt idx="14">
                        <c:v>4500</c:v>
                      </c:pt>
                      <c:pt idx="15">
                        <c:v>5000</c:v>
                      </c:pt>
                      <c:pt idx="16">
                        <c:v>6000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Feuil1!$B$19:$T$19</c15:sqref>
                        </c15:fullRef>
                        <c15:formulaRef>
                          <c15:sqref>Feuil1!$B$19:$R$19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39.410345333333332</c:v>
                      </c:pt>
                      <c:pt idx="13">
                        <c:v>45.585943999999998</c:v>
                      </c:pt>
                      <c:pt idx="14">
                        <c:v>79.010859166666663</c:v>
                      </c:pt>
                      <c:pt idx="15" formatCode="0.00E+00">
                        <c:v>87.675159833333339</c:v>
                      </c:pt>
                      <c:pt idx="16">
                        <c:v>90.085161666666664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ABF-426F-A656-C6AD0DEEA45F}"/>
                  </c:ext>
                </c:extLst>
              </c15:ser>
            </c15:filteredLineSeries>
            <c15:filteredLineSeries>
              <c15:ser>
                <c:idx val="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Feuil1!$A$16</c15:sqref>
                        </c15:formulaRef>
                      </c:ext>
                    </c:extLst>
                    <c:strCache>
                      <c:ptCount val="1"/>
                      <c:pt idx="0">
                        <c:v>Capteur 2: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Feuil1!$B$4:$R$4</c15:sqref>
                        </c15:fullRef>
                        <c15:formulaRef>
                          <c15:sqref>Feuil1!$B$4:$R$4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1974</c:v>
                      </c:pt>
                      <c:pt idx="11">
                        <c:v>2600</c:v>
                      </c:pt>
                      <c:pt idx="12">
                        <c:v>3233</c:v>
                      </c:pt>
                      <c:pt idx="13">
                        <c:v>3616</c:v>
                      </c:pt>
                      <c:pt idx="14">
                        <c:v>4500</c:v>
                      </c:pt>
                      <c:pt idx="15">
                        <c:v>5000</c:v>
                      </c:pt>
                      <c:pt idx="16">
                        <c:v>6000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Feuil1!$B$16:$R$16</c15:sqref>
                        </c15:fullRef>
                        <c15:formulaRef>
                          <c15:sqref>Feuil1!$B$16:$R$16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ABF-426F-A656-C6AD0DEEA45F}"/>
                  </c:ext>
                </c:extLst>
              </c15:ser>
            </c15:filteredLineSeries>
            <c15:filteredLine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Feuil1!$A$18</c15:sqref>
                        </c15:formulaRef>
                      </c:ext>
                    </c:extLst>
                    <c:strCache>
                      <c:ptCount val="1"/>
                      <c:pt idx="0">
                        <c:v>temps perdu en minute: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Feuil1!$B$4:$R$4</c15:sqref>
                        </c15:fullRef>
                        <c15:formulaRef>
                          <c15:sqref>Feuil1!$B$4:$R$4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1974</c:v>
                      </c:pt>
                      <c:pt idx="11">
                        <c:v>2600</c:v>
                      </c:pt>
                      <c:pt idx="12">
                        <c:v>3233</c:v>
                      </c:pt>
                      <c:pt idx="13">
                        <c:v>3616</c:v>
                      </c:pt>
                      <c:pt idx="14">
                        <c:v>4500</c:v>
                      </c:pt>
                      <c:pt idx="15">
                        <c:v>5000</c:v>
                      </c:pt>
                      <c:pt idx="16">
                        <c:v>6000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Feuil1!$B$18:$R$18</c15:sqref>
                        </c15:fullRef>
                        <c15:formulaRef>
                          <c15:sqref>Feuil1!$B$18:$R$18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3.9410345333333328</c:v>
                      </c:pt>
                      <c:pt idx="13">
                        <c:v>4.5585944000000005</c:v>
                      </c:pt>
                      <c:pt idx="14">
                        <c:v>7.9010859166666672</c:v>
                      </c:pt>
                      <c:pt idx="15">
                        <c:v>8.7675159833333325</c:v>
                      </c:pt>
                      <c:pt idx="16">
                        <c:v>9.0085161666666647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ABF-426F-A656-C6AD0DEEA45F}"/>
                  </c:ext>
                </c:extLst>
              </c15:ser>
            </c15:filteredLineSeries>
            <c15:filteredLine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Feuil1!$A$19</c15:sqref>
                        </c15:formulaRef>
                      </c:ext>
                    </c:extLst>
                    <c:strCache>
                      <c:ptCount val="1"/>
                      <c:pt idx="0">
                        <c:v>% de temps perdu: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Feuil1!$B$4:$R$4</c15:sqref>
                        </c15:fullRef>
                        <c15:formulaRef>
                          <c15:sqref>Feuil1!$B$4:$R$4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1974</c:v>
                      </c:pt>
                      <c:pt idx="11">
                        <c:v>2600</c:v>
                      </c:pt>
                      <c:pt idx="12">
                        <c:v>3233</c:v>
                      </c:pt>
                      <c:pt idx="13">
                        <c:v>3616</c:v>
                      </c:pt>
                      <c:pt idx="14">
                        <c:v>4500</c:v>
                      </c:pt>
                      <c:pt idx="15">
                        <c:v>5000</c:v>
                      </c:pt>
                      <c:pt idx="16">
                        <c:v>6000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Feuil1!$B$19:$R$19</c15:sqref>
                        </c15:fullRef>
                        <c15:formulaRef>
                          <c15:sqref>Feuil1!$B$19:$R$19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39.410345333333332</c:v>
                      </c:pt>
                      <c:pt idx="13">
                        <c:v>45.585943999999998</c:v>
                      </c:pt>
                      <c:pt idx="14">
                        <c:v>79.010859166666663</c:v>
                      </c:pt>
                      <c:pt idx="15" formatCode="0.00E+00">
                        <c:v>87.675159833333339</c:v>
                      </c:pt>
                      <c:pt idx="16">
                        <c:v>90.085161666666664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ABF-426F-A656-C6AD0DEEA45F}"/>
                  </c:ext>
                </c:extLst>
              </c15:ser>
            </c15:filteredLineSeries>
          </c:ext>
        </c:extLst>
      </c:lineChart>
      <c:catAx>
        <c:axId val="43607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8320111"/>
        <c:crosses val="autoZero"/>
        <c:auto val="1"/>
        <c:lblAlgn val="ctr"/>
        <c:lblOffset val="100"/>
        <c:noMultiLvlLbl val="0"/>
      </c:catAx>
      <c:valAx>
        <c:axId val="20283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07820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746760</xdr:colOff>
      <xdr:row>18</xdr:row>
      <xdr:rowOff>76200</xdr:rowOff>
    </xdr:from>
    <xdr:to>
      <xdr:col>17</xdr:col>
      <xdr:colOff>419100</xdr:colOff>
      <xdr:row>34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BCF3D50-57AF-FE72-1FA3-4E07D15CE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36</xdr:row>
      <xdr:rowOff>68580</xdr:rowOff>
    </xdr:from>
    <xdr:to>
      <xdr:col>16</xdr:col>
      <xdr:colOff>419100</xdr:colOff>
      <xdr:row>53</xdr:row>
      <xdr:rowOff>175260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4203106-D02F-DC03-702C-0EEC4AAC6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514773</xdr:colOff>
      <xdr:row>41</xdr:row>
      <xdr:rowOff>67734</xdr:rowOff>
    </xdr:from>
    <xdr:to>
      <xdr:col>35</xdr:col>
      <xdr:colOff>514248</xdr:colOff>
      <xdr:row>80</xdr:row>
      <xdr:rowOff>98835</xdr:rowOff>
    </xdr:to>
    <xdr:pic>
      <xdr:nvPicPr>
        <xdr:cNvPr id="2" name="Image 1" descr="Une image contenant capture d’écran&#10;&#10;Description générée automatiquement">
          <a:extLst>
            <a:ext uri="{FF2B5EF4-FFF2-40B4-BE49-F238E27FC236}">
              <a16:creationId xmlns:a16="http://schemas.microsoft.com/office/drawing/2014/main" id="{6CD79A40-0652-4E7A-A8FA-86ED07F1B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18373" y="7874001"/>
          <a:ext cx="13529208" cy="7295501"/>
        </a:xfrm>
        <a:prstGeom prst="rect">
          <a:avLst/>
        </a:prstGeom>
      </xdr:spPr>
    </xdr:pic>
    <xdr:clientData/>
  </xdr:twoCellAnchor>
  <xdr:oneCellAnchor>
    <xdr:from>
      <xdr:col>18</xdr:col>
      <xdr:colOff>678180</xdr:colOff>
      <xdr:row>49</xdr:row>
      <xdr:rowOff>68580</xdr:rowOff>
    </xdr:from>
    <xdr:ext cx="624595" cy="436786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9A62808C-E7A3-624C-439C-712CAF74A9E6}"/>
            </a:ext>
          </a:extLst>
        </xdr:cNvPr>
        <xdr:cNvSpPr txBox="1"/>
      </xdr:nvSpPr>
      <xdr:spPr>
        <a:xfrm>
          <a:off x="16725900" y="9197340"/>
          <a:ext cx="62459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4500HZ</a:t>
          </a:r>
        </a:p>
        <a:p>
          <a:endParaRPr lang="fr-FR" sz="1100"/>
        </a:p>
      </xdr:txBody>
    </xdr:sp>
    <xdr:clientData/>
  </xdr:oneCellAnchor>
  <xdr:twoCellAnchor editAs="oneCell">
    <xdr:from>
      <xdr:col>18</xdr:col>
      <xdr:colOff>0</xdr:colOff>
      <xdr:row>97</xdr:row>
      <xdr:rowOff>0</xdr:rowOff>
    </xdr:from>
    <xdr:to>
      <xdr:col>34</xdr:col>
      <xdr:colOff>717441</xdr:colOff>
      <xdr:row>135</xdr:row>
      <xdr:rowOff>99671</xdr:rowOff>
    </xdr:to>
    <xdr:pic>
      <xdr:nvPicPr>
        <xdr:cNvPr id="6" name="Image 5" descr="Une image contenant ligne, diagramme, Parallèle, Tracé&#10;&#10;Description générée automatiquement">
          <a:extLst>
            <a:ext uri="{FF2B5EF4-FFF2-40B4-BE49-F238E27FC236}">
              <a16:creationId xmlns:a16="http://schemas.microsoft.com/office/drawing/2014/main" id="{2B26431E-A86C-8098-2736-816EF90EC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47720" y="17907000"/>
          <a:ext cx="13397121" cy="7049111"/>
        </a:xfrm>
        <a:prstGeom prst="rect">
          <a:avLst/>
        </a:prstGeom>
      </xdr:spPr>
    </xdr:pic>
    <xdr:clientData/>
  </xdr:twoCellAnchor>
  <xdr:oneCellAnchor>
    <xdr:from>
      <xdr:col>18</xdr:col>
      <xdr:colOff>335280</xdr:colOff>
      <xdr:row>97</xdr:row>
      <xdr:rowOff>121920</xdr:rowOff>
    </xdr:from>
    <xdr:ext cx="614271" cy="264560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6309FBF9-A4CF-48F9-CFA8-066C99FBE940}"/>
            </a:ext>
          </a:extLst>
        </xdr:cNvPr>
        <xdr:cNvSpPr txBox="1"/>
      </xdr:nvSpPr>
      <xdr:spPr>
        <a:xfrm>
          <a:off x="16383000" y="18028920"/>
          <a:ext cx="6142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5000Hz</a:t>
          </a:r>
        </a:p>
      </xdr:txBody>
    </xdr:sp>
    <xdr:clientData/>
  </xdr:oneCellAnchor>
  <xdr:twoCellAnchor editAs="oneCell">
    <xdr:from>
      <xdr:col>19</xdr:col>
      <xdr:colOff>0</xdr:colOff>
      <xdr:row>144</xdr:row>
      <xdr:rowOff>0</xdr:rowOff>
    </xdr:from>
    <xdr:to>
      <xdr:col>34</xdr:col>
      <xdr:colOff>656407</xdr:colOff>
      <xdr:row>178</xdr:row>
      <xdr:rowOff>175814</xdr:rowOff>
    </xdr:to>
    <xdr:pic>
      <xdr:nvPicPr>
        <xdr:cNvPr id="8" name="Image 7" descr="Une image contenant ligne, typographie&#10;&#10;Description générée automatiquement">
          <a:extLst>
            <a:ext uri="{FF2B5EF4-FFF2-40B4-BE49-F238E27FC236}">
              <a16:creationId xmlns:a16="http://schemas.microsoft.com/office/drawing/2014/main" id="{18C32C3D-2948-FA3E-6782-25BBAF051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840200" y="26502360"/>
          <a:ext cx="12543607" cy="6393734"/>
        </a:xfrm>
        <a:prstGeom prst="rect">
          <a:avLst/>
        </a:prstGeom>
      </xdr:spPr>
    </xdr:pic>
    <xdr:clientData/>
  </xdr:twoCellAnchor>
  <xdr:oneCellAnchor>
    <xdr:from>
      <xdr:col>19</xdr:col>
      <xdr:colOff>198120</xdr:colOff>
      <xdr:row>144</xdr:row>
      <xdr:rowOff>91440</xdr:rowOff>
    </xdr:from>
    <xdr:ext cx="614271" cy="436786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1977D7FD-15FE-4C7F-4428-83495656EDCC}"/>
            </a:ext>
          </a:extLst>
        </xdr:cNvPr>
        <xdr:cNvSpPr txBox="1"/>
      </xdr:nvSpPr>
      <xdr:spPr>
        <a:xfrm>
          <a:off x="17038320" y="26593800"/>
          <a:ext cx="61427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6000Hz</a:t>
          </a:r>
        </a:p>
        <a:p>
          <a:endParaRPr lang="fr-FR" sz="1100"/>
        </a:p>
      </xdr:txBody>
    </xdr:sp>
    <xdr:clientData/>
  </xdr:oneCellAnchor>
  <xdr:twoCellAnchor>
    <xdr:from>
      <xdr:col>6</xdr:col>
      <xdr:colOff>640080</xdr:colOff>
      <xdr:row>0</xdr:row>
      <xdr:rowOff>0</xdr:rowOff>
    </xdr:from>
    <xdr:to>
      <xdr:col>15</xdr:col>
      <xdr:colOff>53340</xdr:colOff>
      <xdr:row>14</xdr:row>
      <xdr:rowOff>99060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3F5A9F6-1C12-F64C-33D1-E3EDED22D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4502-3F2C-42DB-9DBF-5FB8E057F0D0}">
  <dimension ref="A1:W19"/>
  <sheetViews>
    <sheetView tabSelected="1" topLeftCell="B33" zoomScale="45" workbookViewId="0">
      <selection activeCell="H22" sqref="H22"/>
    </sheetView>
  </sheetViews>
  <sheetFormatPr baseColWidth="10" defaultRowHeight="14.4" x14ac:dyDescent="0.3"/>
  <cols>
    <col min="1" max="1" width="33.33203125" customWidth="1"/>
    <col min="11" max="11" width="12" bestFit="1" customWidth="1"/>
    <col min="16" max="16" width="15.33203125" customWidth="1"/>
  </cols>
  <sheetData>
    <row r="1" spans="1:23" x14ac:dyDescent="0.3">
      <c r="A1" s="3" t="s">
        <v>0</v>
      </c>
    </row>
    <row r="4" spans="1:23" x14ac:dyDescent="0.3">
      <c r="A4" s="4" t="s">
        <v>2</v>
      </c>
      <c r="B4" s="4">
        <v>100</v>
      </c>
      <c r="C4" s="4">
        <v>200</v>
      </c>
      <c r="D4" s="4">
        <v>300</v>
      </c>
      <c r="E4" s="4">
        <v>400</v>
      </c>
      <c r="F4" s="4">
        <v>500</v>
      </c>
      <c r="G4" s="4">
        <v>600</v>
      </c>
      <c r="H4" s="4">
        <v>700</v>
      </c>
      <c r="I4" s="4">
        <v>800</v>
      </c>
      <c r="J4" s="4">
        <v>900</v>
      </c>
      <c r="K4" s="4">
        <v>1000</v>
      </c>
      <c r="L4" s="4">
        <v>1974</v>
      </c>
      <c r="M4" s="4">
        <v>2600</v>
      </c>
      <c r="N4" s="4">
        <v>3233</v>
      </c>
      <c r="O4" s="4">
        <v>3616</v>
      </c>
      <c r="P4" s="4">
        <v>4500</v>
      </c>
      <c r="Q4" s="4">
        <v>5000</v>
      </c>
      <c r="R4" s="4">
        <v>6000</v>
      </c>
      <c r="S4" s="4"/>
      <c r="T4" s="4"/>
      <c r="V4" s="4">
        <v>4500</v>
      </c>
      <c r="W4" s="4">
        <v>5000</v>
      </c>
    </row>
    <row r="5" spans="1:23" x14ac:dyDescent="0.3">
      <c r="A5" s="2" t="s">
        <v>1</v>
      </c>
      <c r="B5">
        <v>0</v>
      </c>
      <c r="F5">
        <v>0</v>
      </c>
      <c r="K5">
        <v>0</v>
      </c>
      <c r="L5">
        <v>0</v>
      </c>
      <c r="M5">
        <v>0</v>
      </c>
      <c r="N5">
        <v>292</v>
      </c>
      <c r="O5">
        <v>1668</v>
      </c>
      <c r="P5">
        <v>950</v>
      </c>
      <c r="Q5">
        <v>204</v>
      </c>
      <c r="R5">
        <v>252</v>
      </c>
      <c r="V5">
        <v>950</v>
      </c>
      <c r="W5">
        <v>596</v>
      </c>
    </row>
    <row r="6" spans="1:23" x14ac:dyDescent="0.3">
      <c r="A6" s="2" t="s">
        <v>3</v>
      </c>
      <c r="B6">
        <v>0</v>
      </c>
      <c r="F6">
        <v>0</v>
      </c>
      <c r="K6">
        <v>0</v>
      </c>
      <c r="L6">
        <v>0</v>
      </c>
      <c r="M6">
        <v>0</v>
      </c>
      <c r="N6">
        <v>236462072</v>
      </c>
      <c r="O6">
        <v>273515664</v>
      </c>
      <c r="P6" s="5">
        <v>474065155</v>
      </c>
      <c r="Q6" s="5">
        <v>526050959</v>
      </c>
      <c r="R6" s="5">
        <v>540510970</v>
      </c>
      <c r="V6" s="5">
        <v>474065155</v>
      </c>
      <c r="W6" s="5">
        <v>526050959</v>
      </c>
    </row>
    <row r="7" spans="1:23" x14ac:dyDescent="0.3">
      <c r="A7" s="2" t="s">
        <v>4</v>
      </c>
      <c r="B7">
        <v>0</v>
      </c>
      <c r="F7">
        <v>0</v>
      </c>
      <c r="K7">
        <v>0</v>
      </c>
      <c r="L7">
        <v>0</v>
      </c>
      <c r="M7">
        <v>0</v>
      </c>
      <c r="N7">
        <v>236462072</v>
      </c>
      <c r="O7">
        <v>273515664</v>
      </c>
      <c r="P7" s="5">
        <v>474065155</v>
      </c>
      <c r="Q7" s="5">
        <v>526050959</v>
      </c>
      <c r="R7" s="5">
        <v>540510970</v>
      </c>
      <c r="V7" s="5">
        <v>474065155</v>
      </c>
      <c r="W7" s="5">
        <v>526050959</v>
      </c>
    </row>
    <row r="8" spans="1:23" x14ac:dyDescent="0.3">
      <c r="A8" s="2" t="s">
        <v>5</v>
      </c>
      <c r="B8">
        <v>0</v>
      </c>
      <c r="F8">
        <v>0</v>
      </c>
      <c r="K8">
        <v>0</v>
      </c>
      <c r="L8">
        <v>0</v>
      </c>
      <c r="M8">
        <v>0</v>
      </c>
      <c r="N8">
        <v>0.41861199999999998</v>
      </c>
      <c r="O8">
        <v>0.13700000000000001</v>
      </c>
      <c r="P8" s="5">
        <v>0.14063400000000001</v>
      </c>
      <c r="Q8" s="5">
        <v>2.7438989999999999</v>
      </c>
      <c r="R8" s="5">
        <v>11.223169</v>
      </c>
      <c r="V8" s="5">
        <v>0.14063400000000001</v>
      </c>
      <c r="W8" s="5">
        <v>2.7438989999999999</v>
      </c>
    </row>
    <row r="11" spans="1:23" ht="21" x14ac:dyDescent="0.4">
      <c r="A11" s="1" t="s">
        <v>10</v>
      </c>
    </row>
    <row r="12" spans="1:23" x14ac:dyDescent="0.3">
      <c r="A12" s="2" t="s">
        <v>6</v>
      </c>
      <c r="B12">
        <v>0</v>
      </c>
      <c r="K12">
        <f t="shared" ref="K12:P12" si="0" xml:space="preserve"> K6*0.000001</f>
        <v>0</v>
      </c>
      <c r="L12">
        <f t="shared" si="0"/>
        <v>0</v>
      </c>
      <c r="M12">
        <f t="shared" si="0"/>
        <v>0</v>
      </c>
      <c r="N12">
        <f t="shared" si="0"/>
        <v>236.46207199999998</v>
      </c>
      <c r="O12">
        <f t="shared" si="0"/>
        <v>273.51566400000002</v>
      </c>
      <c r="P12">
        <f t="shared" si="0"/>
        <v>474.065155</v>
      </c>
      <c r="Q12" s="5">
        <f>Q6* 0.000001</f>
        <v>526.05095899999992</v>
      </c>
      <c r="R12">
        <f xml:space="preserve"> R6*0.000001</f>
        <v>540.51096999999993</v>
      </c>
      <c r="S12">
        <f xml:space="preserve"> S6*0.000001</f>
        <v>0</v>
      </c>
      <c r="T12">
        <f xml:space="preserve"> T6*0.000001</f>
        <v>0</v>
      </c>
      <c r="V12" s="4">
        <v>4500</v>
      </c>
    </row>
    <row r="13" spans="1:23" x14ac:dyDescent="0.3">
      <c r="A13" s="2" t="s">
        <v>7</v>
      </c>
      <c r="B13">
        <f>B12/60</f>
        <v>0</v>
      </c>
      <c r="C13">
        <f t="shared" ref="C13:N13" si="1">C12/60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3.9410345333333328</v>
      </c>
      <c r="O13">
        <f t="shared" ref="O13:T13" si="2">O12/60</f>
        <v>4.5585944000000005</v>
      </c>
      <c r="P13">
        <f t="shared" si="2"/>
        <v>7.9010859166666672</v>
      </c>
      <c r="Q13">
        <f t="shared" si="2"/>
        <v>8.7675159833333325</v>
      </c>
      <c r="R13">
        <f t="shared" si="2"/>
        <v>9.0085161666666647</v>
      </c>
      <c r="S13">
        <f t="shared" si="2"/>
        <v>0</v>
      </c>
      <c r="T13">
        <f t="shared" si="2"/>
        <v>0</v>
      </c>
      <c r="V13">
        <v>1370</v>
      </c>
    </row>
    <row r="14" spans="1:23" x14ac:dyDescent="0.3">
      <c r="A14" s="2" t="s">
        <v>8</v>
      </c>
      <c r="B14">
        <f xml:space="preserve"> (B6/(10*60000000)) * 100</f>
        <v>0</v>
      </c>
      <c r="C14">
        <f t="shared" ref="C14:M14" si="3" xml:space="preserve"> (C6/(10*60000000)) * 100</f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ref="N14" si="4" xml:space="preserve"> (N6/(10*60000000)) * 100</f>
        <v>39.410345333333332</v>
      </c>
      <c r="O14">
        <f xml:space="preserve"> (O6/(10*60000000)) * 100</f>
        <v>45.585943999999998</v>
      </c>
      <c r="P14">
        <f t="shared" ref="P14:T14" si="5" xml:space="preserve"> (P6/(10*60000000)) * 100</f>
        <v>79.010859166666663</v>
      </c>
      <c r="Q14" s="5">
        <f xml:space="preserve"> (Q6/(10*60000000)) * 100</f>
        <v>87.675159833333339</v>
      </c>
      <c r="R14">
        <f xml:space="preserve"> (R6/(10*60000000)) * 100</f>
        <v>90.085161666666664</v>
      </c>
      <c r="S14">
        <f xml:space="preserve"> (S6/(10*60000000)) * 100</f>
        <v>0</v>
      </c>
      <c r="T14">
        <f t="shared" si="5"/>
        <v>0</v>
      </c>
      <c r="V14">
        <v>199625339</v>
      </c>
    </row>
    <row r="15" spans="1:23" x14ac:dyDescent="0.3">
      <c r="V15">
        <v>199625339</v>
      </c>
    </row>
    <row r="16" spans="1:23" ht="21" x14ac:dyDescent="0.4">
      <c r="A16" s="1" t="s">
        <v>9</v>
      </c>
      <c r="V16">
        <v>0.2</v>
      </c>
    </row>
    <row r="17" spans="1:20" x14ac:dyDescent="0.3">
      <c r="A17" s="2" t="s">
        <v>6</v>
      </c>
      <c r="B17">
        <f xml:space="preserve"> B7*0.000001</f>
        <v>0</v>
      </c>
      <c r="C17">
        <f t="shared" ref="C17:M17" si="6" xml:space="preserve"> C7*0.000001</f>
        <v>0</v>
      </c>
      <c r="D17">
        <f t="shared" si="6"/>
        <v>0</v>
      </c>
      <c r="E17">
        <f t="shared" si="6"/>
        <v>0</v>
      </c>
      <c r="F17">
        <f t="shared" si="6"/>
        <v>0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  <c r="K17">
        <f t="shared" si="6"/>
        <v>0</v>
      </c>
      <c r="L17">
        <f t="shared" si="6"/>
        <v>0</v>
      </c>
      <c r="M17">
        <f t="shared" si="6"/>
        <v>0</v>
      </c>
      <c r="N17">
        <f t="shared" ref="N17" si="7" xml:space="preserve"> N7*0.000001</f>
        <v>236.46207199999998</v>
      </c>
      <c r="O17">
        <f xml:space="preserve"> O7*0.000001</f>
        <v>273.51566400000002</v>
      </c>
      <c r="P17">
        <f xml:space="preserve"> P7*0.000001</f>
        <v>474.065155</v>
      </c>
      <c r="Q17">
        <f xml:space="preserve"> Q6*0.000001</f>
        <v>526.05095899999992</v>
      </c>
      <c r="R17">
        <f xml:space="preserve"> R7*0.000001</f>
        <v>540.51096999999993</v>
      </c>
      <c r="S17">
        <f xml:space="preserve"> S7*0.000001</f>
        <v>0</v>
      </c>
      <c r="T17">
        <f xml:space="preserve"> T7*0.000001</f>
        <v>0</v>
      </c>
    </row>
    <row r="18" spans="1:20" x14ac:dyDescent="0.3">
      <c r="A18" s="2" t="s">
        <v>7</v>
      </c>
      <c r="B18">
        <f xml:space="preserve"> B17/ 60</f>
        <v>0</v>
      </c>
      <c r="C18">
        <f t="shared" ref="C18:N18" si="8" xml:space="preserve"> C17/ 60</f>
        <v>0</v>
      </c>
      <c r="D18">
        <f t="shared" si="8"/>
        <v>0</v>
      </c>
      <c r="E18">
        <f t="shared" si="8"/>
        <v>0</v>
      </c>
      <c r="F18">
        <f t="shared" si="8"/>
        <v>0</v>
      </c>
      <c r="G18">
        <f t="shared" si="8"/>
        <v>0</v>
      </c>
      <c r="H18">
        <f t="shared" si="8"/>
        <v>0</v>
      </c>
      <c r="I18">
        <f t="shared" si="8"/>
        <v>0</v>
      </c>
      <c r="J18">
        <f t="shared" si="8"/>
        <v>0</v>
      </c>
      <c r="K18">
        <f t="shared" si="8"/>
        <v>0</v>
      </c>
      <c r="L18">
        <f t="shared" si="8"/>
        <v>0</v>
      </c>
      <c r="M18">
        <f t="shared" si="8"/>
        <v>0</v>
      </c>
      <c r="N18">
        <f t="shared" si="8"/>
        <v>3.9410345333333328</v>
      </c>
      <c r="O18">
        <f t="shared" ref="O18:T18" si="9" xml:space="preserve"> O17/ 60</f>
        <v>4.5585944000000005</v>
      </c>
      <c r="P18">
        <f t="shared" si="9"/>
        <v>7.9010859166666672</v>
      </c>
      <c r="Q18">
        <f t="shared" si="9"/>
        <v>8.7675159833333325</v>
      </c>
      <c r="R18">
        <f t="shared" si="9"/>
        <v>9.0085161666666647</v>
      </c>
      <c r="S18">
        <f t="shared" si="9"/>
        <v>0</v>
      </c>
      <c r="T18">
        <f t="shared" si="9"/>
        <v>0</v>
      </c>
    </row>
    <row r="19" spans="1:20" x14ac:dyDescent="0.3">
      <c r="A19" s="2" t="s">
        <v>8</v>
      </c>
      <c r="B19">
        <f xml:space="preserve"> B6 /(10*60000000) * 100</f>
        <v>0</v>
      </c>
      <c r="C19">
        <f t="shared" ref="C19:M19" si="10" xml:space="preserve"> C6 /(10*60000000) * 100</f>
        <v>0</v>
      </c>
      <c r="D19">
        <f t="shared" si="10"/>
        <v>0</v>
      </c>
      <c r="E19">
        <f t="shared" si="10"/>
        <v>0</v>
      </c>
      <c r="F19">
        <f t="shared" si="10"/>
        <v>0</v>
      </c>
      <c r="G19">
        <f t="shared" si="10"/>
        <v>0</v>
      </c>
      <c r="H19">
        <f t="shared" si="10"/>
        <v>0</v>
      </c>
      <c r="I19">
        <f t="shared" si="10"/>
        <v>0</v>
      </c>
      <c r="J19">
        <f t="shared" si="10"/>
        <v>0</v>
      </c>
      <c r="K19">
        <f t="shared" si="10"/>
        <v>0</v>
      </c>
      <c r="L19">
        <f t="shared" si="10"/>
        <v>0</v>
      </c>
      <c r="M19">
        <f t="shared" si="10"/>
        <v>0</v>
      </c>
      <c r="N19">
        <f t="shared" ref="N19" si="11" xml:space="preserve"> N6 /(10*60000000) * 100</f>
        <v>39.410345333333332</v>
      </c>
      <c r="O19">
        <f xml:space="preserve"> O6 /(10*60000000) * 100</f>
        <v>45.585943999999998</v>
      </c>
      <c r="P19">
        <f xml:space="preserve"> P6 /(10*60000000) * 100</f>
        <v>79.010859166666663</v>
      </c>
      <c r="Q19" s="5">
        <f>Q7 /( 10*60000000) * 100</f>
        <v>87.675159833333339</v>
      </c>
      <c r="R19">
        <f xml:space="preserve"> R6 /(10*60000000) * 100</f>
        <v>90.085161666666664</v>
      </c>
      <c r="S19">
        <f xml:space="preserve"> S6 /(10*60000000) * 100</f>
        <v>0</v>
      </c>
      <c r="T19">
        <f xml:space="preserve"> T6 /(10*60000000) * 100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Doyez</dc:creator>
  <cp:lastModifiedBy>Sébastien Doyez</cp:lastModifiedBy>
  <dcterms:created xsi:type="dcterms:W3CDTF">2023-12-28T15:47:56Z</dcterms:created>
  <dcterms:modified xsi:type="dcterms:W3CDTF">2024-01-30T15:21:33Z</dcterms:modified>
</cp:coreProperties>
</file>