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226"/>
  <workbookPr defaultThemeVersion="166925"/>
  <mc:AlternateContent xmlns:mc="http://schemas.openxmlformats.org/markup-compatibility/2006">
    <mc:Choice Requires="x15">
      <x15ac:absPath xmlns:x15ac="http://schemas.microsoft.com/office/spreadsheetml/2010/11/ac" url="C:\Users\Eric\Documents\Eric\Pro\Transition\Formation\R Projects\cepe-2018-kickclub\"/>
    </mc:Choice>
  </mc:AlternateContent>
  <xr:revisionPtr revIDLastSave="0" documentId="13_ncr:1_{6A308C30-3D9A-4E0F-9E45-B9EB5D3C950E}" xr6:coauthVersionLast="32" xr6:coauthVersionMax="32" xr10:uidLastSave="{00000000-0000-0000-0000-000000000000}"/>
  <bookViews>
    <workbookView xWindow="0" yWindow="0" windowWidth="19200" windowHeight="5784" activeTab="1" xr2:uid="{00000000-000D-0000-FFFF-FFFF00000000}"/>
  </bookViews>
  <sheets>
    <sheet name="LoanStats" sheetId="2" r:id="rId1"/>
    <sheet name="Summary" sheetId="1" r:id="rId2"/>
    <sheet name="Feuil1" sheetId="3" r:id="rId3"/>
    <sheet name="Feuil2" sheetId="4" r:id="rId4"/>
    <sheet name="Feuil3" sheetId="5" r:id="rId5"/>
    <sheet name="Feuil4" sheetId="6" r:id="rId6"/>
  </sheets>
  <definedNames>
    <definedName name="_xlnm._FilterDatabase" localSheetId="0" hidden="1">LoanStats!$A$1:$B$57</definedName>
    <definedName name="_xlnm._FilterDatabase" localSheetId="1" hidden="1">Summary!$A$1:$L$77</definedName>
  </definedNames>
  <calcPr calcId="179017" concurrentCalc="0"/>
</workbook>
</file>

<file path=xl/calcChain.xml><?xml version="1.0" encoding="utf-8"?>
<calcChain xmlns="http://schemas.openxmlformats.org/spreadsheetml/2006/main">
  <c r="E31" i="6" l="1"/>
  <c r="E5" i="4"/>
  <c r="I80" i="1"/>
  <c r="H80" i="1"/>
  <c r="G9" i="6"/>
  <c r="G6" i="6"/>
  <c r="G5" i="6"/>
  <c r="D9" i="6"/>
  <c r="C9" i="6"/>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94" i="5"/>
  <c r="A95" i="5"/>
  <c r="A96" i="5"/>
  <c r="A97" i="5"/>
  <c r="A98" i="5"/>
  <c r="A99" i="5"/>
  <c r="A100" i="5"/>
  <c r="A101" i="5"/>
  <c r="A102" i="5"/>
  <c r="A103" i="5"/>
  <c r="A104" i="5"/>
  <c r="A105" i="5"/>
  <c r="A106" i="5"/>
  <c r="A107" i="5"/>
  <c r="A108" i="5"/>
  <c r="A109" i="5"/>
  <c r="A110" i="5"/>
  <c r="A111" i="5"/>
  <c r="A112" i="5"/>
  <c r="A113" i="5"/>
  <c r="A114" i="5"/>
  <c r="A115" i="5"/>
  <c r="A116" i="5"/>
  <c r="A117" i="5"/>
  <c r="A118" i="5"/>
  <c r="A119" i="5"/>
  <c r="A120" i="5"/>
  <c r="A121" i="5"/>
  <c r="A122" i="5"/>
  <c r="A123" i="5"/>
  <c r="A124" i="5"/>
  <c r="A125" i="5"/>
  <c r="A126" i="5"/>
  <c r="A127" i="5"/>
  <c r="A128" i="5"/>
  <c r="A129" i="5"/>
  <c r="A130" i="5"/>
  <c r="A131" i="5"/>
  <c r="A132" i="5"/>
  <c r="A133" i="5"/>
  <c r="A134" i="5"/>
  <c r="A135" i="5"/>
  <c r="A136" i="5"/>
  <c r="A137" i="5"/>
  <c r="A138" i="5"/>
  <c r="A139" i="5"/>
  <c r="A140" i="5"/>
  <c r="A141" i="5"/>
  <c r="A142" i="5"/>
  <c r="A143" i="5"/>
  <c r="A15" i="5"/>
  <c r="L18" i="5"/>
  <c r="L19" i="5"/>
  <c r="L20" i="5"/>
  <c r="L21" i="5"/>
  <c r="L22" i="5"/>
  <c r="L23" i="5"/>
  <c r="L24" i="5"/>
  <c r="L25" i="5"/>
  <c r="L26" i="5"/>
  <c r="L27" i="5"/>
  <c r="L28" i="5"/>
  <c r="L29" i="5"/>
  <c r="L30" i="5"/>
  <c r="L31" i="5"/>
  <c r="L32" i="5"/>
  <c r="L33" i="5"/>
  <c r="L34" i="5"/>
  <c r="L35" i="5"/>
  <c r="L36" i="5"/>
  <c r="L37" i="5"/>
  <c r="L38" i="5"/>
  <c r="L39" i="5"/>
  <c r="L40" i="5"/>
  <c r="L41" i="5"/>
  <c r="L42" i="5"/>
  <c r="L43" i="5"/>
  <c r="L44" i="5"/>
  <c r="L45" i="5"/>
  <c r="L46" i="5"/>
  <c r="L47" i="5"/>
  <c r="L48" i="5"/>
  <c r="L49" i="5"/>
  <c r="L50" i="5"/>
  <c r="L51" i="5"/>
  <c r="L52" i="5"/>
  <c r="L53" i="5"/>
  <c r="L54" i="5"/>
  <c r="L55" i="5"/>
  <c r="L56" i="5"/>
  <c r="L57" i="5"/>
  <c r="L58" i="5"/>
  <c r="L59" i="5"/>
  <c r="L60" i="5"/>
  <c r="L61" i="5"/>
  <c r="L62" i="5"/>
  <c r="L63" i="5"/>
  <c r="L64" i="5"/>
  <c r="L65" i="5"/>
  <c r="L66" i="5"/>
  <c r="L67" i="5"/>
  <c r="L68" i="5"/>
  <c r="L69" i="5"/>
  <c r="L70" i="5"/>
  <c r="L71" i="5"/>
  <c r="L72" i="5"/>
  <c r="L73" i="5"/>
  <c r="L74" i="5"/>
  <c r="L75" i="5"/>
  <c r="L76" i="5"/>
  <c r="L77" i="5"/>
  <c r="L78" i="5"/>
  <c r="L79" i="5"/>
  <c r="L80" i="5"/>
  <c r="L81" i="5"/>
  <c r="L82" i="5"/>
  <c r="L83" i="5"/>
  <c r="L84" i="5"/>
  <c r="L85" i="5"/>
  <c r="L86" i="5"/>
  <c r="L87" i="5"/>
  <c r="L88" i="5"/>
  <c r="L89" i="5"/>
  <c r="L90" i="5"/>
  <c r="L91" i="5"/>
  <c r="L92" i="5"/>
  <c r="L93" i="5"/>
  <c r="L94" i="5"/>
  <c r="L95" i="5"/>
  <c r="L96" i="5"/>
  <c r="L97" i="5"/>
  <c r="L98" i="5"/>
  <c r="L99" i="5"/>
  <c r="L100" i="5"/>
  <c r="L101" i="5"/>
  <c r="L102" i="5"/>
  <c r="L103" i="5"/>
  <c r="L104" i="5"/>
  <c r="L105" i="5"/>
  <c r="L106" i="5"/>
  <c r="L107" i="5"/>
  <c r="L108" i="5"/>
  <c r="L109" i="5"/>
  <c r="L110" i="5"/>
  <c r="L111" i="5"/>
  <c r="L112" i="5"/>
  <c r="L113" i="5"/>
  <c r="L114" i="5"/>
  <c r="L115" i="5"/>
  <c r="L116" i="5"/>
  <c r="L117" i="5"/>
  <c r="L118" i="5"/>
  <c r="L119" i="5"/>
  <c r="L120" i="5"/>
  <c r="L121" i="5"/>
  <c r="L122" i="5"/>
  <c r="L123" i="5"/>
  <c r="L124" i="5"/>
  <c r="L125" i="5"/>
  <c r="L126" i="5"/>
  <c r="L127" i="5"/>
  <c r="L128" i="5"/>
  <c r="L129" i="5"/>
  <c r="L130" i="5"/>
  <c r="L131" i="5"/>
  <c r="L132" i="5"/>
  <c r="L133" i="5"/>
  <c r="L134" i="5"/>
  <c r="L135" i="5"/>
  <c r="L136" i="5"/>
  <c r="L137" i="5"/>
  <c r="L138" i="5"/>
  <c r="L139" i="5"/>
  <c r="L140" i="5"/>
  <c r="L141" i="5"/>
  <c r="L142" i="5"/>
  <c r="L143" i="5"/>
  <c r="L16" i="5"/>
  <c r="L17" i="5"/>
  <c r="L15" i="5"/>
  <c r="J143" i="5"/>
  <c r="J142" i="5"/>
  <c r="J141" i="5"/>
  <c r="J140" i="5"/>
  <c r="J139" i="5"/>
  <c r="J138" i="5"/>
  <c r="J137" i="5"/>
  <c r="J136" i="5"/>
  <c r="J135" i="5"/>
  <c r="J134" i="5"/>
  <c r="J133" i="5"/>
  <c r="J132" i="5"/>
  <c r="J131" i="5"/>
  <c r="J130" i="5"/>
  <c r="J129" i="5"/>
  <c r="J128" i="5"/>
  <c r="J127" i="5"/>
  <c r="J126" i="5"/>
  <c r="J125" i="5"/>
  <c r="J124" i="5"/>
  <c r="J123" i="5"/>
  <c r="J122" i="5"/>
  <c r="J121" i="5"/>
  <c r="J120" i="5"/>
  <c r="J119" i="5"/>
  <c r="J118" i="5"/>
  <c r="J117" i="5"/>
  <c r="J116" i="5"/>
  <c r="J115" i="5"/>
  <c r="J114" i="5"/>
  <c r="J113" i="5"/>
  <c r="J112" i="5"/>
  <c r="J111" i="5"/>
  <c r="J110" i="5"/>
  <c r="J109" i="5"/>
  <c r="J108" i="5"/>
  <c r="J107" i="5"/>
  <c r="J106" i="5"/>
  <c r="J105" i="5"/>
  <c r="J104" i="5"/>
  <c r="J103" i="5"/>
  <c r="J102" i="5"/>
  <c r="J101" i="5"/>
  <c r="J100" i="5"/>
  <c r="J99" i="5"/>
  <c r="J98" i="5"/>
  <c r="J97" i="5"/>
  <c r="J96" i="5"/>
  <c r="J95" i="5"/>
  <c r="J94" i="5"/>
  <c r="J93" i="5"/>
  <c r="J92" i="5"/>
  <c r="J91" i="5"/>
  <c r="J90" i="5"/>
  <c r="J89" i="5"/>
  <c r="J88" i="5"/>
  <c r="J87" i="5"/>
  <c r="J86" i="5"/>
  <c r="J85" i="5"/>
  <c r="J84" i="5"/>
  <c r="J83" i="5"/>
  <c r="J82" i="5"/>
  <c r="J81" i="5"/>
  <c r="J80" i="5"/>
  <c r="J79" i="5"/>
  <c r="J78" i="5"/>
  <c r="J77" i="5"/>
  <c r="J76" i="5"/>
  <c r="J75" i="5"/>
  <c r="J74" i="5"/>
  <c r="J73" i="5"/>
  <c r="J72" i="5"/>
  <c r="J71" i="5"/>
  <c r="J70" i="5"/>
  <c r="J69" i="5"/>
  <c r="J68" i="5"/>
  <c r="J67" i="5"/>
  <c r="J66" i="5"/>
  <c r="J65" i="5"/>
  <c r="J64" i="5"/>
  <c r="J63" i="5"/>
  <c r="J62" i="5"/>
  <c r="J61" i="5"/>
  <c r="J60" i="5"/>
  <c r="J59" i="5"/>
  <c r="J58" i="5"/>
  <c r="J57" i="5"/>
  <c r="J56" i="5"/>
  <c r="J55" i="5"/>
  <c r="J54" i="5"/>
  <c r="J53" i="5"/>
  <c r="J52" i="5"/>
  <c r="J51" i="5"/>
  <c r="J50" i="5"/>
  <c r="J49" i="5"/>
  <c r="J48" i="5"/>
  <c r="J47" i="5"/>
  <c r="J46" i="5"/>
  <c r="J45" i="5"/>
  <c r="J44" i="5"/>
  <c r="J43" i="5"/>
  <c r="J42" i="5"/>
  <c r="J41" i="5"/>
  <c r="J40" i="5"/>
  <c r="J39" i="5"/>
  <c r="J38" i="5"/>
  <c r="J37" i="5"/>
  <c r="J36" i="5"/>
  <c r="J35" i="5"/>
  <c r="J34" i="5"/>
  <c r="J33" i="5"/>
  <c r="J32" i="5"/>
  <c r="J31" i="5"/>
  <c r="J30" i="5"/>
  <c r="J29" i="5"/>
  <c r="J28" i="5"/>
  <c r="J27" i="5"/>
  <c r="J26" i="5"/>
  <c r="J25" i="5"/>
  <c r="J24" i="5"/>
  <c r="J23" i="5"/>
  <c r="J22" i="5"/>
  <c r="J21" i="5"/>
  <c r="J20" i="5"/>
  <c r="J19" i="5"/>
  <c r="J18" i="5"/>
  <c r="J17" i="5"/>
  <c r="J16" i="5"/>
  <c r="J15" i="5"/>
  <c r="F75" i="1"/>
  <c r="F74" i="1"/>
  <c r="F73" i="1"/>
  <c r="F72" i="1"/>
  <c r="F71" i="1"/>
  <c r="F70" i="1"/>
  <c r="F69" i="1"/>
  <c r="F68" i="1"/>
  <c r="F67" i="1"/>
  <c r="F66" i="1"/>
  <c r="F65" i="1"/>
  <c r="F64" i="1"/>
  <c r="F63" i="1"/>
  <c r="F62" i="1"/>
  <c r="F61" i="1"/>
  <c r="F60" i="1"/>
  <c r="F59" i="1"/>
  <c r="F58" i="1"/>
  <c r="F56" i="1"/>
  <c r="F55" i="1"/>
  <c r="F53" i="1"/>
  <c r="F52" i="1"/>
  <c r="F51" i="1"/>
  <c r="F48" i="1"/>
  <c r="F46" i="1"/>
  <c r="F45" i="1"/>
  <c r="F44" i="1"/>
  <c r="F43" i="1"/>
  <c r="F36" i="1"/>
  <c r="F35" i="1"/>
  <c r="F34" i="1"/>
  <c r="F33" i="1"/>
  <c r="F32" i="1"/>
  <c r="F31" i="1"/>
  <c r="F30" i="1"/>
  <c r="F29" i="1"/>
  <c r="F27" i="1"/>
  <c r="F26" i="1"/>
  <c r="F15" i="1"/>
  <c r="F9" i="1"/>
  <c r="F8" i="1"/>
  <c r="F6" i="1"/>
  <c r="F5" i="1"/>
  <c r="F4" i="1"/>
  <c r="L72" i="1"/>
  <c r="L75" i="1"/>
  <c r="L74" i="1"/>
  <c r="L73" i="1"/>
  <c r="L71" i="1"/>
  <c r="L70" i="1"/>
  <c r="L69" i="1"/>
  <c r="L68" i="1"/>
  <c r="L67" i="1"/>
  <c r="L66" i="1"/>
  <c r="L65" i="1"/>
  <c r="L64" i="1"/>
  <c r="L63" i="1"/>
  <c r="L62" i="1"/>
  <c r="L61" i="1"/>
  <c r="L60" i="1"/>
  <c r="L59" i="1"/>
  <c r="C30" i="3"/>
  <c r="D30" i="3"/>
  <c r="E30" i="3"/>
  <c r="F30" i="3"/>
  <c r="G30" i="3"/>
  <c r="H30" i="3"/>
  <c r="I30" i="3"/>
  <c r="J30" i="3"/>
  <c r="K30" i="3"/>
  <c r="L30" i="3"/>
  <c r="C31" i="3"/>
  <c r="D31" i="3"/>
  <c r="E31" i="3"/>
  <c r="F31" i="3"/>
  <c r="G31" i="3"/>
  <c r="H31" i="3"/>
  <c r="I31" i="3"/>
  <c r="J31" i="3"/>
  <c r="K31" i="3"/>
  <c r="L31" i="3"/>
  <c r="C32" i="3"/>
  <c r="D32" i="3"/>
  <c r="E32" i="3"/>
  <c r="F32" i="3"/>
  <c r="G32" i="3"/>
  <c r="H32" i="3"/>
  <c r="I32" i="3"/>
  <c r="J32" i="3"/>
  <c r="K32" i="3"/>
  <c r="L32" i="3"/>
  <c r="C33" i="3"/>
  <c r="D33" i="3"/>
  <c r="E33" i="3"/>
  <c r="F33" i="3"/>
  <c r="G33" i="3"/>
  <c r="H33" i="3"/>
  <c r="I33" i="3"/>
  <c r="J33" i="3"/>
  <c r="K33" i="3"/>
  <c r="L33" i="3"/>
  <c r="C26" i="3"/>
  <c r="D26" i="3"/>
  <c r="E26" i="3"/>
  <c r="F26" i="3"/>
  <c r="G26" i="3"/>
  <c r="H26" i="3"/>
  <c r="I26" i="3"/>
  <c r="J26" i="3"/>
  <c r="K26" i="3"/>
  <c r="L26" i="3"/>
  <c r="C27" i="3"/>
  <c r="D27" i="3"/>
  <c r="E27" i="3"/>
  <c r="F27" i="3"/>
  <c r="G27" i="3"/>
  <c r="H27" i="3"/>
  <c r="I27" i="3"/>
  <c r="J27" i="3"/>
  <c r="K27" i="3"/>
  <c r="L27" i="3"/>
  <c r="C28" i="3"/>
  <c r="D28" i="3"/>
  <c r="E28" i="3"/>
  <c r="F28" i="3"/>
  <c r="G28" i="3"/>
  <c r="H28" i="3"/>
  <c r="I28" i="3"/>
  <c r="J28" i="3"/>
  <c r="K28" i="3"/>
  <c r="L28" i="3"/>
  <c r="C29" i="3"/>
  <c r="D29" i="3"/>
  <c r="E29" i="3"/>
  <c r="F29" i="3"/>
  <c r="G29" i="3"/>
  <c r="H29" i="3"/>
  <c r="I29" i="3"/>
  <c r="J29" i="3"/>
  <c r="K29" i="3"/>
  <c r="L29" i="3"/>
  <c r="D25" i="3"/>
  <c r="E25" i="3"/>
  <c r="F25" i="3"/>
  <c r="G25" i="3"/>
  <c r="H25" i="3"/>
  <c r="I25" i="3"/>
  <c r="J25" i="3"/>
  <c r="K25" i="3"/>
  <c r="L25" i="3"/>
  <c r="C25" i="3"/>
  <c r="L23" i="3"/>
  <c r="K23" i="3"/>
  <c r="J23" i="3"/>
  <c r="I23" i="3"/>
  <c r="H23" i="3"/>
  <c r="G23" i="3"/>
  <c r="F23" i="3"/>
  <c r="E23" i="3"/>
  <c r="D23" i="3"/>
  <c r="C23" i="3"/>
</calcChain>
</file>

<file path=xl/sharedStrings.xml><?xml version="1.0" encoding="utf-8"?>
<sst xmlns="http://schemas.openxmlformats.org/spreadsheetml/2006/main" count="1756" uniqueCount="753">
  <si>
    <t>var_name</t>
  </si>
  <si>
    <t>perc_na</t>
  </si>
  <si>
    <t>which_class</t>
  </si>
  <si>
    <t>id</t>
  </si>
  <si>
    <t>member_id</t>
  </si>
  <si>
    <t>loan_amnt</t>
  </si>
  <si>
    <t>funded_amnt</t>
  </si>
  <si>
    <t>funded_amnt_inv</t>
  </si>
  <si>
    <t>term</t>
  </si>
  <si>
    <t>int_rate</t>
  </si>
  <si>
    <t>installment</t>
  </si>
  <si>
    <t>grade</t>
  </si>
  <si>
    <t>sub_grade</t>
  </si>
  <si>
    <t>emp_title</t>
  </si>
  <si>
    <t>emp_length</t>
  </si>
  <si>
    <t>home_ownership</t>
  </si>
  <si>
    <t>annual_inc</t>
  </si>
  <si>
    <t>verification_status</t>
  </si>
  <si>
    <t>issue_d</t>
  </si>
  <si>
    <t>loan_status</t>
  </si>
  <si>
    <t>pymnt_plan</t>
  </si>
  <si>
    <t>url</t>
  </si>
  <si>
    <t>desc</t>
  </si>
  <si>
    <t>purpose</t>
  </si>
  <si>
    <t>title</t>
  </si>
  <si>
    <t>zip_code</t>
  </si>
  <si>
    <t>addr_state</t>
  </si>
  <si>
    <t>dti</t>
  </si>
  <si>
    <t>delinq_2yrs</t>
  </si>
  <si>
    <t>earliest_cr_line</t>
  </si>
  <si>
    <t>inq_last_6mths</t>
  </si>
  <si>
    <t>mths_since_last_delinq</t>
  </si>
  <si>
    <t>mths_since_last_record</t>
  </si>
  <si>
    <t>open_acc</t>
  </si>
  <si>
    <t>pub_rec</t>
  </si>
  <si>
    <t>revol_bal</t>
  </si>
  <si>
    <t>revol_util</t>
  </si>
  <si>
    <t>total_acc</t>
  </si>
  <si>
    <t>initial_list_status</t>
  </si>
  <si>
    <t>out_prncp</t>
  </si>
  <si>
    <t>out_prncp_inv</t>
  </si>
  <si>
    <t>total_pymnt</t>
  </si>
  <si>
    <t>total_pymnt_inv</t>
  </si>
  <si>
    <t>total_rec_prncp</t>
  </si>
  <si>
    <t>total_rec_int</t>
  </si>
  <si>
    <t>total_rec_late_fee</t>
  </si>
  <si>
    <t>recoveries</t>
  </si>
  <si>
    <t>collection_recovery_fee</t>
  </si>
  <si>
    <t>last_pymnt_d</t>
  </si>
  <si>
    <t>last_pymnt_amnt</t>
  </si>
  <si>
    <t>next_pymnt_d</t>
  </si>
  <si>
    <t>last_credit_pull_d</t>
  </si>
  <si>
    <t>collections_12_mths_ex_med</t>
  </si>
  <si>
    <t>mths_since_last_major_derog</t>
  </si>
  <si>
    <t>policy_code</t>
  </si>
  <si>
    <t>application_type</t>
  </si>
  <si>
    <t>annual_inc_joint</t>
  </si>
  <si>
    <t>dti_joint</t>
  </si>
  <si>
    <t>verification_status_joint</t>
  </si>
  <si>
    <t>acc_now_delinq</t>
  </si>
  <si>
    <t>tot_coll_amt</t>
  </si>
  <si>
    <t>tot_cur_bal</t>
  </si>
  <si>
    <t>open_acc_6m</t>
  </si>
  <si>
    <t>open_il_6m</t>
  </si>
  <si>
    <t>open_il_12m</t>
  </si>
  <si>
    <t>open_il_24m</t>
  </si>
  <si>
    <t>mths_since_rcnt_il</t>
  </si>
  <si>
    <t>total_bal_il</t>
  </si>
  <si>
    <t>il_util</t>
  </si>
  <si>
    <t>open_rv_12m</t>
  </si>
  <si>
    <t>open_rv_24m</t>
  </si>
  <si>
    <t>max_bal_bc</t>
  </si>
  <si>
    <t>all_util</t>
  </si>
  <si>
    <t>total_rev_hi_lim</t>
  </si>
  <si>
    <t>inq_fi</t>
  </si>
  <si>
    <t>total_cu_tl</t>
  </si>
  <si>
    <t>inq_last_12m</t>
  </si>
  <si>
    <t>integer</t>
  </si>
  <si>
    <t>numeric</t>
  </si>
  <si>
    <t>factor</t>
  </si>
  <si>
    <t>Date</t>
  </si>
  <si>
    <t>LoanStatNew</t>
  </si>
  <si>
    <t>Description</t>
  </si>
  <si>
    <t>The state provided by the borrower in the loan application</t>
  </si>
  <si>
    <t>The self-reported annual income provided by the borrower during registration.</t>
  </si>
  <si>
    <t>The combined self-reported annual income provided by the co-borrowers during registration</t>
  </si>
  <si>
    <t>Indicates whether the loan is an individual application or a joint application with two co-borrowers</t>
  </si>
  <si>
    <t>post charge off collection fee</t>
  </si>
  <si>
    <t>Number of collections in 12 months excluding medical collections</t>
  </si>
  <si>
    <t>The number of 30+ days past-due incidences of delinquency in the borrower's credit file for the past 2 years</t>
  </si>
  <si>
    <t>Loan description provided by the borrower</t>
  </si>
  <si>
    <t>A ratio calculated using the borrower’s total monthly debt payments on the total debt obligations, excluding mortgage and the requested LC loan, divided by the borrower’s self-reported monthly income.</t>
  </si>
  <si>
    <t>A ratio calculated using the co-borrowers' total monthly payments on the total debt obligations, excluding mortgages and the requested LC loan, divided by the co-borrowers' combined self-reported monthly income</t>
  </si>
  <si>
    <t>The month the borrower's earliest reported credit line was opened</t>
  </si>
  <si>
    <t xml:space="preserve">Employment length in years. Possible values are between 0 and 10 where 0 means less than one year and 10 means ten or more years. </t>
  </si>
  <si>
    <t>The job title supplied by the Borrower when applying for the loan.*</t>
  </si>
  <si>
    <t>fico_range_high</t>
  </si>
  <si>
    <t>The upper boundary range the borrower’s FICO at loan origination belongs to.</t>
  </si>
  <si>
    <t>fico_range_low</t>
  </si>
  <si>
    <t>The lower boundary range the borrower’s FICO at loan origination belongs to.</t>
  </si>
  <si>
    <t>The total amount committed to that loan at that point in time.</t>
  </si>
  <si>
    <t>The total amount committed by investors for that loan at that point in time.</t>
  </si>
  <si>
    <t>LC assigned loan grade</t>
  </si>
  <si>
    <t>The home ownership status provided by the borrower during registration. Our values are: RENT, OWN, MORTGAGE, OTHER.</t>
  </si>
  <si>
    <t>A unique LC assigned ID for the loan listing.</t>
  </si>
  <si>
    <t>The initial listing status of the loan. Possible values are – W, F</t>
  </si>
  <si>
    <t>The number of inquiries in past 6 months (excluding auto and mortgage inquiries)</t>
  </si>
  <si>
    <t>The monthly payment owed by the borrower if the loan originates.</t>
  </si>
  <si>
    <t>Interest Rate on the loan</t>
  </si>
  <si>
    <t>is_inc_v</t>
  </si>
  <si>
    <t>Indicates if income was verified by LC, not verified, or if the income source was verified</t>
  </si>
  <si>
    <t>The month which the loan was funded</t>
  </si>
  <si>
    <t>The most recent month LC pulled credit for this loan</t>
  </si>
  <si>
    <t>last_fico_range_high</t>
  </si>
  <si>
    <t>The upper boundary range the borrower’s last FICO pulled belongs to.</t>
  </si>
  <si>
    <t>last_fico_range_low</t>
  </si>
  <si>
    <t>The lower boundary range the borrower’s last FICO pulled belongs to.</t>
  </si>
  <si>
    <t>Last total payment amount received</t>
  </si>
  <si>
    <t>Last month payment was received</t>
  </si>
  <si>
    <t>The listed amount of the loan applied for by the borrower. If at some point in time, the credit department reduces the loan amount, then it will be reflected in this value.</t>
  </si>
  <si>
    <t>Current status of the loan</t>
  </si>
  <si>
    <t>A unique LC assigned Id for the borrower member.</t>
  </si>
  <si>
    <t>The number of months since the borrower's last delinquency.</t>
  </si>
  <si>
    <t>Months since most recent 90-day or worse rating</t>
  </si>
  <si>
    <t>The number of months since the last public record.</t>
  </si>
  <si>
    <t>Next scheduled payment date</t>
  </si>
  <si>
    <t>The number of open credit lines in the borrower's credit file.</t>
  </si>
  <si>
    <t>Remaining outstanding principal for total amount funded</t>
  </si>
  <si>
    <t>Remaining outstanding principal for portion of total amount funded by investors</t>
  </si>
  <si>
    <t>publicly available policy_code=1
new products not publicly available policy_code=2</t>
  </si>
  <si>
    <t>Number of derogatory public records</t>
  </si>
  <si>
    <t xml:space="preserve">A category provided by the borrower for the loan request. </t>
  </si>
  <si>
    <t>Indicates if a payment plan has been put in place for the loan</t>
  </si>
  <si>
    <t>post charge off gross recovery</t>
  </si>
  <si>
    <t>Total credit revolving balance</t>
  </si>
  <si>
    <t>Revolving line utilization rate, or the amount of credit the borrower is using relative to all available revolving credit.</t>
  </si>
  <si>
    <t>LC assigned loan subgrade</t>
  </si>
  <si>
    <t>The number of payments on the loan. Values are in months and can be either 36 or 60.</t>
  </si>
  <si>
    <t>The loan title provided by the borrower</t>
  </si>
  <si>
    <t>The total number of credit lines currently in the borrower's credit file</t>
  </si>
  <si>
    <t>Payments received to date for total amount funded</t>
  </si>
  <si>
    <t>Payments received to date for portion of total amount funded by investors</t>
  </si>
  <si>
    <t>Interest received to date</t>
  </si>
  <si>
    <t>Late fees received to date</t>
  </si>
  <si>
    <t>Principal received to date</t>
  </si>
  <si>
    <t>URL for the LC page with listing data.</t>
  </si>
  <si>
    <t>verified_status_joint</t>
  </si>
  <si>
    <t>Indicates if the co-borrowers' joint income was verified by LC, not verified, or if the income source was verified</t>
  </si>
  <si>
    <t>The first 3 numbers of the zip code provided by the borrower in the loan application.</t>
  </si>
  <si>
    <t>Number of open trades in last 6 months</t>
  </si>
  <si>
    <t>Number of currently active installment trades</t>
  </si>
  <si>
    <t>Number of installment accounts opened in past 12 months</t>
  </si>
  <si>
    <t>Number of installment accounts opened in past 24 months</t>
  </si>
  <si>
    <t>Months since most recent installment accounts opened</t>
  </si>
  <si>
    <t>Total current balance of all installment accounts</t>
  </si>
  <si>
    <t>Ratio of total current balance to high credit/credit limit on all install acct</t>
  </si>
  <si>
    <t>Number of revolving trades opened in past 12 months</t>
  </si>
  <si>
    <t>Number of revolving trades opened in past 24 months</t>
  </si>
  <si>
    <t>Maximum current balance owed on all revolving accounts</t>
  </si>
  <si>
    <t>Balance to credit limit on all trades</t>
  </si>
  <si>
    <t>total_rev_hi_lim  </t>
  </si>
  <si>
    <t>Total revolving high credit/credit limit</t>
  </si>
  <si>
    <t>Number of personal finance inquiries</t>
  </si>
  <si>
    <t>Number of finance trades</t>
  </si>
  <si>
    <t>Number of credit inquiries in past 12 months</t>
  </si>
  <si>
    <t>The number of accounts on which the borrower is now delinquent.</t>
  </si>
  <si>
    <t>Total collection amounts ever owed</t>
  </si>
  <si>
    <t>Total current balance of all accounts</t>
  </si>
  <si>
    <t>* Employer Title replaces Employer Name for all loans listed after 9/23/2013</t>
  </si>
  <si>
    <t>summary(dta)</t>
  </si>
  <si>
    <t xml:space="preserve">   recoveries       collection_recovery_fee             loan_status          date            grade           dti       </t>
  </si>
  <si>
    <t xml:space="preserve"> Min.   :    0.00   Min.   :   0.000        Current           :601703   Min.   :2007-06-20   A:148202   Min.   : 0.00  </t>
  </si>
  <si>
    <t xml:space="preserve"> 1st Qu.:    0.00   1st Qu.:   0.000        Fully Paid        :207722   1st Qu.:2013-12-20   B:254534   1st Qu.:11.91  </t>
  </si>
  <si>
    <t xml:space="preserve"> Median :    0.00   Median :   0.000        Charged Off       : 45248   Median :2014-11-20   C:245842   Median :17.65  </t>
  </si>
  <si>
    <t xml:space="preserve"> Mean   :   45.92   Mean   :   4.881        Late (31-120 days): 11591   Mean   :2014-07-29   D:139516   Mean   :18.13  </t>
  </si>
  <si>
    <t xml:space="preserve"> 3rd Qu.:    0.00   3rd Qu.:   0.000        Issued            :  8449   3rd Qu.:2015-07-20   E: 70674   3rd Qu.:23.94  </t>
  </si>
  <si>
    <t xml:space="preserve"> Max.   :33520.27   Max.   :7002.190        In Grace Period   :  6251   Max.   :2015-12-20   F: 23036   Max.   :39.99  </t>
  </si>
  <si>
    <t xml:space="preserve">                                            (Other)           :  6325                        G:  5485  </t>
  </si>
  <si>
    <t xml:space="preserve">              loan_status</t>
  </si>
  <si>
    <t>Current</t>
  </si>
  <si>
    <t>Default</t>
  </si>
  <si>
    <t>Does not meet the credit policy. Status:Charged Off</t>
  </si>
  <si>
    <t>Charged Off</t>
  </si>
  <si>
    <t>Does not meet the credit policy. Status:Fully Paid</t>
  </si>
  <si>
    <t>Fully Paid</t>
  </si>
  <si>
    <t>In Grace Period</t>
  </si>
  <si>
    <t>Issued</t>
  </si>
  <si>
    <t>Late (16-30 days)</t>
  </si>
  <si>
    <t>Late (31-120) days</t>
  </si>
  <si>
    <t>Proposed Treatment</t>
  </si>
  <si>
    <t>None</t>
  </si>
  <si>
    <t>Drop</t>
  </si>
  <si>
    <t>Keep</t>
  </si>
  <si>
    <t xml:space="preserve"> </t>
  </si>
  <si>
    <t>Keep. Get rid off '9999' values and truncate &gt;40</t>
  </si>
  <si>
    <t>Keep. Get rid off Nas.</t>
  </si>
  <si>
    <t>Keep. Lots of NAs: either drop variable or convert into factor (12, 24, 36, 60, &gt;60 months)</t>
  </si>
  <si>
    <t>Keep. Get rid off Nas</t>
  </si>
  <si>
    <t>Keep. Get rid off NAs: either drop variable or convert into factor ((1,2,3,4,5&amp;+) or (0 vs. &gt;0))</t>
  </si>
  <si>
    <t>Keep. Get rid of NAs. Truncate &gt;250.</t>
  </si>
  <si>
    <t>Keep. Remove NAs and truncate &gt; 75.</t>
  </si>
  <si>
    <t>Keep either as it is or convert it into a categorical variable such as [0,25[, [25,50[, [50,75[, [&gt;75[.</t>
  </si>
  <si>
    <t>Keep / Drop</t>
  </si>
  <si>
    <t>FORMULE</t>
  </si>
  <si>
    <t xml:space="preserve">COPIE </t>
  </si>
  <si>
    <t>May be suited for a sub-analysis based on a selection of jobs</t>
  </si>
  <si>
    <t xml:space="preserve"> Keep the first 3: Mortgage, Rent, Own. Drop the last 3 levels (any, none, other). </t>
  </si>
  <si>
    <t>Keep: variable explained (y). get rid of uncommon factor levels, and focus on the main 3: Current, Fully paid et Charged off.</t>
  </si>
  <si>
    <t>Given the limited numbers of observations for some levels, we could re-focus this factor on levels with &gt; 10 000 observations.</t>
  </si>
  <si>
    <t>But, a more detailed analysis may be achievable provided we filter zip codes with at least 1000 observations (277 out of 935). Hence, the variable could be inactive.</t>
  </si>
  <si>
    <t>filter states with at least 1000 observations.</t>
  </si>
  <si>
    <t>length_cr_line</t>
  </si>
  <si>
    <t>New variable: duration since the earliest credit line (end_date - earliest_cr_line)</t>
  </si>
  <si>
    <t>Use this numeric variable instead of the factor variable 'earliest_cr_line'</t>
  </si>
  <si>
    <t>Replaced by the newly created numeric variable 'length_cr_line'</t>
  </si>
  <si>
    <t>None, but could be adjusted later (fewer categories or conversion into a numeric variable)</t>
  </si>
  <si>
    <t>New variable: year of the issue date</t>
  </si>
  <si>
    <t>Instead of 'issue_d' which has too many levels</t>
  </si>
  <si>
    <t>Replaced by newly created factor variable 'issue_y'. Date, but could be reduced to fewer periods later (years for ex. instead of months)</t>
  </si>
  <si>
    <t>issue_y</t>
  </si>
  <si>
    <t>?</t>
  </si>
  <si>
    <t>Keep ‘out_prncp’ instead of ‘out_prncp_inv ‘</t>
  </si>
  <si>
    <t>Keep ‘total_pymnt ‘ instead of ‘total_pymnt_inv’.</t>
  </si>
  <si>
    <t>Drop to avoid potential lokk ahead bias</t>
  </si>
  <si>
    <t>Beware of look ahead bias. Keep ‘out_prncp’ instead of ‘out_prncp_inv ‘</t>
  </si>
  <si>
    <t>Beware of look ahead bias. Keep ‘total_pymnt ‘ instead of ‘total_pymnt_inv’.</t>
  </si>
  <si>
    <t>summary(glm.fit)</t>
  </si>
  <si>
    <t>Call:</t>
  </si>
  <si>
    <t>glm(formula = loan_status ~ ., family = binomial, data = dta_m)</t>
  </si>
  <si>
    <t xml:space="preserve">Deviance Residuals: </t>
  </si>
  <si>
    <t xml:space="preserve">    Min       1Q   Median       3Q      Max  </t>
  </si>
  <si>
    <t xml:space="preserve">-3.8100   0.0947   0.1669   0.3674   1.2948  </t>
  </si>
  <si>
    <t>Coefficients: (6 not defined because of singularities)</t>
  </si>
  <si>
    <t xml:space="preserve">                                     Estimate Std. Error z value Pr(&gt;|z|)    </t>
  </si>
  <si>
    <t>(Intercept)                         4.505e+00  2.531e-01  17.800  &lt; 2e-16 ***</t>
  </si>
  <si>
    <t xml:space="preserve">term60 months                       3.119e-02  1.444e-02   2.160 0.030751 *  </t>
  </si>
  <si>
    <t>gradeB                             -5.143e-01  1.048e-01  -4.909 9.15e-07 ***</t>
  </si>
  <si>
    <t>gradeC                             -4.192e-01  1.197e-01  -3.502 0.000462 ***</t>
  </si>
  <si>
    <t xml:space="preserve">gradeD                             -1.861e-01  1.387e-01  -1.342 0.179600    </t>
  </si>
  <si>
    <t xml:space="preserve">gradeE                             -7.090e-03  1.613e-01  -0.044 0.964939    </t>
  </si>
  <si>
    <t xml:space="preserve">gradeF                              5.170e-02  1.855e-01   0.279 0.780478    </t>
  </si>
  <si>
    <t xml:space="preserve">gradeG                              3.305e-01  2.361e-01   1.399 0.161681    </t>
  </si>
  <si>
    <t xml:space="preserve">sub_gradeA2                        -3.211e-01  1.064e-01  -3.017 0.002554 ** </t>
  </si>
  <si>
    <t>sub_gradeA3                        -4.103e-01  1.007e-01  -4.073 4.65e-05 ***</t>
  </si>
  <si>
    <t>sub_gradeA4                        -5.895e-01  9.385e-02  -6.281 3.37e-10 ***</t>
  </si>
  <si>
    <t>sub_gradeA5                        -5.939e-01  9.350e-02  -6.351 2.13e-10 ***</t>
  </si>
  <si>
    <t xml:space="preserve">sub_gradeB1                        -1.127e-01  4.794e-02  -2.350 0.018752 *  </t>
  </si>
  <si>
    <t xml:space="preserve">sub_gradeB2                        -4.188e-02  4.130e-02  -1.014 0.310528    </t>
  </si>
  <si>
    <t xml:space="preserve">sub_gradeB3                        -3.409e-02  3.519e-02  -0.969 0.332634    </t>
  </si>
  <si>
    <t xml:space="preserve">sub_gradeB4                         3.265e-03  3.324e-02   0.098 0.921757    </t>
  </si>
  <si>
    <t xml:space="preserve">sub_gradeB5                                NA         NA      NA       NA    </t>
  </si>
  <si>
    <t xml:space="preserve">sub_gradeC1                        -1.033e-01  3.723e-02  -2.773 0.005549 ** </t>
  </si>
  <si>
    <t xml:space="preserve">sub_gradeC2                        -4.227e-02  3.448e-02  -1.226 0.220212    </t>
  </si>
  <si>
    <t xml:space="preserve">sub_gradeC3                        -8.710e-02  3.264e-02  -2.668 0.007627 ** </t>
  </si>
  <si>
    <t xml:space="preserve">sub_gradeC4                        -3.849e-02  3.150e-02  -1.222 0.221759    </t>
  </si>
  <si>
    <t xml:space="preserve">sub_gradeC5                                NA         NA      NA       NA    </t>
  </si>
  <si>
    <t>sub_gradeD1                        -2.143e-01  4.093e-02  -5.237 1.63e-07 ***</t>
  </si>
  <si>
    <t>sub_gradeD2                        -1.635e-01  3.921e-02  -4.169 3.07e-05 ***</t>
  </si>
  <si>
    <t xml:space="preserve">sub_gradeD3                        -1.039e-01  3.895e-02  -2.667 0.007651 ** </t>
  </si>
  <si>
    <t>sub_gradeD4                        -1.323e-01  3.790e-02  -3.491 0.000481 ***</t>
  </si>
  <si>
    <t xml:space="preserve">sub_gradeD5                                NA         NA      NA       NA    </t>
  </si>
  <si>
    <t xml:space="preserve">sub_gradeE1                        -1.609e-01  5.305e-02  -3.032 0.002427 ** </t>
  </si>
  <si>
    <t>sub_gradeE2                        -1.693e-01  5.103e-02  -3.317 0.000911 ***</t>
  </si>
  <si>
    <t xml:space="preserve">sub_gradeE3                        -1.062e-01  5.148e-02  -2.064 0.039059 *  </t>
  </si>
  <si>
    <t xml:space="preserve">sub_gradeE4                        -5.576e-02  5.160e-02  -1.081 0.279867    </t>
  </si>
  <si>
    <t xml:space="preserve">sub_gradeE5                                NA         NA      NA       NA    </t>
  </si>
  <si>
    <t xml:space="preserve">sub_gradeF1                         7.801e-02  7.602e-02   1.026 0.304828    </t>
  </si>
  <si>
    <t xml:space="preserve">sub_gradeF2                         1.541e-01  7.868e-02   1.958 0.050200 .  </t>
  </si>
  <si>
    <t xml:space="preserve">sub_gradeF3                         6.201e-02  7.872e-02   0.788 0.430811    </t>
  </si>
  <si>
    <t xml:space="preserve">sub_gradeF4                         5.841e-02  8.207e-02   0.712 0.476657    </t>
  </si>
  <si>
    <t xml:space="preserve">sub_gradeF5                                NA         NA      NA       NA    </t>
  </si>
  <si>
    <t xml:space="preserve">sub_gradeG1                        -1.958e-01  1.651e-01  -1.186 0.235762    </t>
  </si>
  <si>
    <t xml:space="preserve">sub_gradeG2                        -8.271e-02  1.721e-01  -0.481 0.630812    </t>
  </si>
  <si>
    <t xml:space="preserve">sub_gradeG3                        -1.206e-01  1.821e-01  -0.662 0.507858    </t>
  </si>
  <si>
    <t xml:space="preserve">sub_gradeG4                         2.405e-01  2.068e-01   1.163 0.244815    </t>
  </si>
  <si>
    <t xml:space="preserve">sub_gradeG5                                NA         NA      NA       NA    </t>
  </si>
  <si>
    <t xml:space="preserve">emp_length10+ years                 6.217e-02  2.340e-02   2.657 0.007880 ** </t>
  </si>
  <si>
    <t xml:space="preserve">emp_length2 years                   2.015e-02  2.741e-02   0.735 0.462413    </t>
  </si>
  <si>
    <t xml:space="preserve">emp_length3 years                   3.607e-02  2.830e-02   1.275 0.202423    </t>
  </si>
  <si>
    <t xml:space="preserve">emp_length4 years                   4.762e-02  3.011e-02   1.582 0.113747    </t>
  </si>
  <si>
    <t xml:space="preserve">emp_length5 years                   7.011e-03  2.900e-02   0.242 0.808971    </t>
  </si>
  <si>
    <t xml:space="preserve">emp_length6 years                  -3.988e-02  3.017e-02  -1.322 0.186224    </t>
  </si>
  <si>
    <t xml:space="preserve">emp_length7 years                  -1.453e-02  3.045e-02  -0.477 0.633249    </t>
  </si>
  <si>
    <t xml:space="preserve">emp_length8 years                  -7.319e-03  3.195e-02  -0.229 0.818838    </t>
  </si>
  <si>
    <t xml:space="preserve">emp_length9 years                  -5.411e-02  3.372e-02  -1.605 0.108552    </t>
  </si>
  <si>
    <t xml:space="preserve">emp_length&lt; 1 year                 -7.410e-02  2.787e-02  -2.659 0.007845 ** </t>
  </si>
  <si>
    <t>emp_lengthn/a                      -2.707e-01  3.172e-02  -8.535  &lt; 2e-16 ***</t>
  </si>
  <si>
    <t>home_ownershipOWN                  -6.610e-02  1.966e-02  -3.363 0.000772 ***</t>
  </si>
  <si>
    <t>home_ownershipRENT                 -1.808e-01  1.251e-02 -14.453  &lt; 2e-16 ***</t>
  </si>
  <si>
    <t xml:space="preserve">verification_statusSource Verified -2.398e-02  1.486e-02  -1.614 0.106608    </t>
  </si>
  <si>
    <t xml:space="preserve">verification_statusVerified         1.273e-04  1.489e-02   0.009 0.993178    </t>
  </si>
  <si>
    <t>purposedebt_consolidation          -1.082e-01  1.388e-02  -7.795 6.44e-15 ***</t>
  </si>
  <si>
    <t xml:space="preserve">purposehome_improvement            -6.408e-02  2.630e-02  -2.436 0.014849 *  </t>
  </si>
  <si>
    <t xml:space="preserve">purposemajor_purchase              -7.549e-03  3.877e-02  -0.195 0.845634    </t>
  </si>
  <si>
    <t xml:space="preserve">purposeother                       -6.092e-02  2.460e-02  -2.476 0.013277 *  </t>
  </si>
  <si>
    <t>addr_stateAL                       -4.903e-01  1.202e-01  -4.080 4.51e-05 ***</t>
  </si>
  <si>
    <t xml:space="preserve">addr_stateAR                       -3.209e-01  1.275e-01  -2.517 0.011837 *  </t>
  </si>
  <si>
    <t xml:space="preserve">addr_stateAZ                       -3.747e-01  1.172e-01  -3.197 0.001390 ** </t>
  </si>
  <si>
    <t>addr_stateCA                       -3.768e-01  1.127e-01  -3.343 0.000828 ***</t>
  </si>
  <si>
    <t xml:space="preserve">addr_stateCO                       -1.525e-01  1.187e-01  -1.285 0.198824    </t>
  </si>
  <si>
    <t xml:space="preserve">addr_stateCT                       -2.268e-01  1.206e-01  -1.882 0.059887 .  </t>
  </si>
  <si>
    <t xml:space="preserve">addr_stateDC                        2.078e-01  1.653e-01   1.257 0.208720    </t>
  </si>
  <si>
    <t xml:space="preserve">addr_stateDE                       -3.422e-01  1.509e-01  -2.268 0.023342 *  </t>
  </si>
  <si>
    <t>addr_stateFL                       -4.784e-01  1.136e-01  -4.213 2.52e-05 ***</t>
  </si>
  <si>
    <t xml:space="preserve">addr_stateGA                       -2.760e-01  1.160e-01  -2.378 0.017384 *  </t>
  </si>
  <si>
    <t xml:space="preserve">addr_stateHI                       -3.233e-01  1.316e-01  -2.457 0.014015 *  </t>
  </si>
  <si>
    <t xml:space="preserve">addr_stateIL                       -1.844e-01  1.154e-01  -1.598 0.110145    </t>
  </si>
  <si>
    <t>addr_stateIN                       -4.775e-01  1.202e-01  -3.971 7.16e-05 ***</t>
  </si>
  <si>
    <t xml:space="preserve">addr_stateKS                       -2.250e-01  1.261e-01  -1.785 0.074271 .  </t>
  </si>
  <si>
    <t xml:space="preserve">addr_stateKY                       -3.568e-01  1.241e-01  -2.876 0.004034 ** </t>
  </si>
  <si>
    <t xml:space="preserve">addr_stateLA                       -3.996e-01  1.215e-01  -3.288 0.001009 ** </t>
  </si>
  <si>
    <t xml:space="preserve">addr_stateMA                       -3.169e-01  1.174e-01  -2.700 0.006931 ** </t>
  </si>
  <si>
    <t>addr_stateMD                       -3.931e-01  1.169e-01  -3.362 0.000774 ***</t>
  </si>
  <si>
    <t>addr_stateMI                       -4.160e-01  1.167e-01  -3.566 0.000362 ***</t>
  </si>
  <si>
    <t>addr_stateMN                       -4.259e-01  1.186e-01  -3.591 0.000330 ***</t>
  </si>
  <si>
    <t>addr_stateMO                       -4.380e-01  1.189e-01  -3.685 0.000229 ***</t>
  </si>
  <si>
    <t xml:space="preserve">addr_stateMS                       -2.614e-01  1.598e-01  -1.635 0.101954    </t>
  </si>
  <si>
    <t xml:space="preserve">addr_stateMT                        1.463e-02  1.594e-01   0.092 0.926905    </t>
  </si>
  <si>
    <t>addr_stateNC                       -4.230e-01  1.161e-01  -3.644 0.000269 ***</t>
  </si>
  <si>
    <t xml:space="preserve">addr_stateNE                        4.822e-01  5.147e-01   0.937 0.348918    </t>
  </si>
  <si>
    <t xml:space="preserve">addr_stateNH                       -2.291e-02  1.418e-01  -0.162 0.871694    </t>
  </si>
  <si>
    <t>addr_stateNJ                       -3.990e-01  1.150e-01  -3.469 0.000522 ***</t>
  </si>
  <si>
    <t>addr_stateNM                       -4.618e-01  1.307e-01  -3.533 0.000411 ***</t>
  </si>
  <si>
    <t>addr_stateNV                       -5.745e-01  1.190e-01  -4.830 1.37e-06 ***</t>
  </si>
  <si>
    <t>addr_stateNY                       -3.965e-01  1.133e-01  -3.498 0.000468 ***</t>
  </si>
  <si>
    <t xml:space="preserve">addr_stateOH                       -3.461e-01  1.156e-01  -2.993 0.002765 ** </t>
  </si>
  <si>
    <t>addr_stateOK                       -4.165e-01  1.245e-01  -3.346 0.000820 ***</t>
  </si>
  <si>
    <t xml:space="preserve">addr_stateOR                       -2.733e-01  1.219e-01  -2.242 0.024965 *  </t>
  </si>
  <si>
    <t xml:space="preserve">addr_statePA                       -3.194e-01  1.154e-01  -2.766 0.005670 ** </t>
  </si>
  <si>
    <t xml:space="preserve">addr_stateRI                       -3.375e-01  1.376e-01  -2.453 0.014162 *  </t>
  </si>
  <si>
    <t xml:space="preserve">addr_stateSC                       -1.494e-01  1.234e-01  -1.211 0.225885    </t>
  </si>
  <si>
    <t xml:space="preserve">addr_stateSD                       -3.438e-01  1.607e-01  -2.139 0.032427 *  </t>
  </si>
  <si>
    <t>addr_stateTN                       -4.262e-01  1.212e-01  -3.515 0.000439 ***</t>
  </si>
  <si>
    <t xml:space="preserve">addr_stateTX                       -1.852e-01  1.137e-01  -1.628 0.103458    </t>
  </si>
  <si>
    <t xml:space="preserve">addr_stateUT                       -4.102e-01  1.273e-01  -3.222 0.001274 ** </t>
  </si>
  <si>
    <t>addr_stateVA                       -4.045e-01  1.157e-01  -3.495 0.000474 ***</t>
  </si>
  <si>
    <t xml:space="preserve">addr_stateVT                       -1.531e-01  1.707e-01  -0.897 0.369903    </t>
  </si>
  <si>
    <t xml:space="preserve">addr_stateWA                       -2.941e-01  1.174e-01  -2.505 0.012240 *  </t>
  </si>
  <si>
    <t xml:space="preserve">addr_stateWI                       -2.972e-01  1.218e-01  -2.440 0.014698 *  </t>
  </si>
  <si>
    <t xml:space="preserve">addr_stateWV                        1.176e-02  1.405e-01   0.084 0.933325    </t>
  </si>
  <si>
    <t xml:space="preserve">addr_stateWY                       -1.257e-02  1.649e-01  -0.076 0.939256    </t>
  </si>
  <si>
    <t xml:space="preserve">issue_y2008                         1.524e-01  2.226e-01   0.685 0.493617    </t>
  </si>
  <si>
    <t xml:space="preserve">issue_y2009                         7.013e-01  2.153e-01   3.258 0.001122 ** </t>
  </si>
  <si>
    <t xml:space="preserve">issue_y2010                         5.648e-01  2.109e-01   2.678 0.007399 ** </t>
  </si>
  <si>
    <t xml:space="preserve">issue_y2011                         5.001e-01  2.102e-01   2.379 0.017352 *  </t>
  </si>
  <si>
    <t>issue_y2012                         7.737e-01  2.111e-01   3.664 0.000248 ***</t>
  </si>
  <si>
    <t>issue_y2013                         1.233e+00  2.112e-01   5.841 5.19e-09 ***</t>
  </si>
  <si>
    <t>issue_y2014                         1.787e+00  2.100e-01   8.512  &lt; 2e-16 ***</t>
  </si>
  <si>
    <t>issue_y2015                         3.919e+00  2.101e-01  18.653  &lt; 2e-16 ***</t>
  </si>
  <si>
    <t xml:space="preserve">funded_amnt                         5.717e-07  7.944e-07   0.720 0.471783    </t>
  </si>
  <si>
    <t>int_rate                           -1.736e-01  8.144e-03 -21.322  &lt; 2e-16 ***</t>
  </si>
  <si>
    <t>dti                                -1.944e-02  7.486e-04 -25.969  &lt; 2e-16 ***</t>
  </si>
  <si>
    <t xml:space="preserve">delinq_2yrs                         1.881e-02  7.082e-03   2.656 0.007902 ** </t>
  </si>
  <si>
    <t>inq_last_6mths                     -8.785e-02  5.106e-03 -17.204  &lt; 2e-16 ***</t>
  </si>
  <si>
    <t xml:space="preserve">open_acc                            4.211e-03  1.539e-03   2.736 0.006216 ** </t>
  </si>
  <si>
    <t xml:space="preserve">pub_recone                          3.040e-02  1.758e-02   1.729 0.083834 .  </t>
  </si>
  <si>
    <t xml:space="preserve">pub_rectwo                          1.003e-01  5.055e-02   1.985 0.047161 *  </t>
  </si>
  <si>
    <t xml:space="preserve">pub_recthree                        2.999e-01  1.031e-01   2.909 0.003628 ** </t>
  </si>
  <si>
    <t xml:space="preserve">pub_recfour                         2.121e-01  1.702e-01   1.247 0.212552    </t>
  </si>
  <si>
    <t xml:space="preserve">pub_recfive and more                2.093e-01  1.742e-01   1.202 0.229476    </t>
  </si>
  <si>
    <t>revol_util                          1.668e-03  2.653e-04   6.286 3.25e-10 ***</t>
  </si>
  <si>
    <t xml:space="preserve">total_acc                           1.911e-03  6.778e-04   2.820 0.004803 ** </t>
  </si>
  <si>
    <t>length_cr_line                      2.029e-05  1.999e-06  10.154  &lt; 2e-16 ***</t>
  </si>
  <si>
    <t>---</t>
  </si>
  <si>
    <t>Signif. codes:  0 ‘***’ 0.001 ‘**’ 0.01 ‘*’ 0.05 ‘.’ 0.1 ‘ ’ 1</t>
  </si>
  <si>
    <t>(Dispersion parameter for binomial family taken to be 1)</t>
  </si>
  <si>
    <t xml:space="preserve">    Null deviance: 326801  on 809198  degrees of freedom</t>
  </si>
  <si>
    <t>Residual deviance: 268340  on 809076  degrees of freedom</t>
  </si>
  <si>
    <t>AIC: 268586</t>
  </si>
  <si>
    <t>Number of Fisher Scoring iterations: 7</t>
  </si>
  <si>
    <t xml:space="preserve"> &lt; 2e-16 ***</t>
  </si>
  <si>
    <t xml:space="preserve">0.030751 *  </t>
  </si>
  <si>
    <t>9.15e-07 ***</t>
  </si>
  <si>
    <t>0.000462 ***</t>
  </si>
  <si>
    <t xml:space="preserve">0.179600    </t>
  </si>
  <si>
    <t xml:space="preserve">0.964939    </t>
  </si>
  <si>
    <t xml:space="preserve">0.780478    </t>
  </si>
  <si>
    <t xml:space="preserve">0.161681    </t>
  </si>
  <si>
    <t xml:space="preserve">0.002554 ** </t>
  </si>
  <si>
    <t>4.65e-05 ***</t>
  </si>
  <si>
    <t>3.37e-10 ***</t>
  </si>
  <si>
    <t>2.13e-10 ***</t>
  </si>
  <si>
    <t xml:space="preserve">0.018752 *  </t>
  </si>
  <si>
    <t xml:space="preserve">0.310528    </t>
  </si>
  <si>
    <t xml:space="preserve">0.332634    </t>
  </si>
  <si>
    <t xml:space="preserve">0.921757    </t>
  </si>
  <si>
    <t xml:space="preserve">      NA    </t>
  </si>
  <si>
    <t xml:space="preserve">0.005549 ** </t>
  </si>
  <si>
    <t xml:space="preserve">0.220212    </t>
  </si>
  <si>
    <t xml:space="preserve">0.007627 ** </t>
  </si>
  <si>
    <t xml:space="preserve">0.221759    </t>
  </si>
  <si>
    <t>1.63e-07 ***</t>
  </si>
  <si>
    <t>3.07e-05 ***</t>
  </si>
  <si>
    <t xml:space="preserve">0.007651 ** </t>
  </si>
  <si>
    <t>0.000481 ***</t>
  </si>
  <si>
    <t xml:space="preserve">0.002427 ** </t>
  </si>
  <si>
    <t>0.000911 ***</t>
  </si>
  <si>
    <t xml:space="preserve">0.039059 *  </t>
  </si>
  <si>
    <t xml:space="preserve">0.279867    </t>
  </si>
  <si>
    <t xml:space="preserve">0.304828    </t>
  </si>
  <si>
    <t xml:space="preserve">0.050200 .  </t>
  </si>
  <si>
    <t xml:space="preserve">0.430811    </t>
  </si>
  <si>
    <t xml:space="preserve">0.476657    </t>
  </si>
  <si>
    <t xml:space="preserve">0.235762    </t>
  </si>
  <si>
    <t xml:space="preserve">0.630812    </t>
  </si>
  <si>
    <t xml:space="preserve">0.507858    </t>
  </si>
  <si>
    <t xml:space="preserve">0.244815    </t>
  </si>
  <si>
    <t xml:space="preserve">0.007880 ** </t>
  </si>
  <si>
    <t xml:space="preserve">0.462413    </t>
  </si>
  <si>
    <t xml:space="preserve">0.202423    </t>
  </si>
  <si>
    <t xml:space="preserve">0.113747    </t>
  </si>
  <si>
    <t xml:space="preserve">0.808971    </t>
  </si>
  <si>
    <t xml:space="preserve">0.186224    </t>
  </si>
  <si>
    <t xml:space="preserve">0.633249    </t>
  </si>
  <si>
    <t xml:space="preserve">0.818838    </t>
  </si>
  <si>
    <t xml:space="preserve">0.108552    </t>
  </si>
  <si>
    <t xml:space="preserve">0.007845 ** </t>
  </si>
  <si>
    <t>0.000772 ***</t>
  </si>
  <si>
    <t xml:space="preserve">0.106608    </t>
  </si>
  <si>
    <t xml:space="preserve">0.993178    </t>
  </si>
  <si>
    <t>6.44e-15 ***</t>
  </si>
  <si>
    <t xml:space="preserve">0.014849 *  </t>
  </si>
  <si>
    <t xml:space="preserve">0.845634    </t>
  </si>
  <si>
    <t xml:space="preserve">0.013277 *  </t>
  </si>
  <si>
    <t>4.51e-05 ***</t>
  </si>
  <si>
    <t xml:space="preserve">0.011837 *  </t>
  </si>
  <si>
    <t xml:space="preserve">0.001390 ** </t>
  </si>
  <si>
    <t>0.000828 ***</t>
  </si>
  <si>
    <t xml:space="preserve">0.198824    </t>
  </si>
  <si>
    <t xml:space="preserve">0.059887 .  </t>
  </si>
  <si>
    <t xml:space="preserve">0.208720    </t>
  </si>
  <si>
    <t xml:space="preserve">0.023342 *  </t>
  </si>
  <si>
    <t>2.52e-05 ***</t>
  </si>
  <si>
    <t xml:space="preserve">0.017384 *  </t>
  </si>
  <si>
    <t xml:space="preserve">0.014015 *  </t>
  </si>
  <si>
    <t xml:space="preserve">0.110145    </t>
  </si>
  <si>
    <t>7.16e-05 ***</t>
  </si>
  <si>
    <t xml:space="preserve">0.074271 .  </t>
  </si>
  <si>
    <t xml:space="preserve">0.004034 ** </t>
  </si>
  <si>
    <t xml:space="preserve">0.001009 ** </t>
  </si>
  <si>
    <t xml:space="preserve">0.006931 ** </t>
  </si>
  <si>
    <t>0.000774 ***</t>
  </si>
  <si>
    <t>0.000362 ***</t>
  </si>
  <si>
    <t>0.000330 ***</t>
  </si>
  <si>
    <t>0.000229 ***</t>
  </si>
  <si>
    <t xml:space="preserve">0.101954    </t>
  </si>
  <si>
    <t xml:space="preserve">0.926905    </t>
  </si>
  <si>
    <t>0.000269 ***</t>
  </si>
  <si>
    <t xml:space="preserve">0.348918    </t>
  </si>
  <si>
    <t xml:space="preserve">0.871694    </t>
  </si>
  <si>
    <t>0.000522 ***</t>
  </si>
  <si>
    <t>0.000411 ***</t>
  </si>
  <si>
    <t>1.37e-06 ***</t>
  </si>
  <si>
    <t>0.000468 ***</t>
  </si>
  <si>
    <t xml:space="preserve">0.002765 ** </t>
  </si>
  <si>
    <t>0.000820 ***</t>
  </si>
  <si>
    <t xml:space="preserve">0.024965 *  </t>
  </si>
  <si>
    <t xml:space="preserve">0.005670 ** </t>
  </si>
  <si>
    <t xml:space="preserve">0.014162 *  </t>
  </si>
  <si>
    <t xml:space="preserve">0.225885    </t>
  </si>
  <si>
    <t xml:space="preserve">0.032427 *  </t>
  </si>
  <si>
    <t>0.000439 ***</t>
  </si>
  <si>
    <t xml:space="preserve">0.103458    </t>
  </si>
  <si>
    <t xml:space="preserve">0.001274 ** </t>
  </si>
  <si>
    <t>0.000474 ***</t>
  </si>
  <si>
    <t xml:space="preserve">0.369903    </t>
  </si>
  <si>
    <t xml:space="preserve">0.012240 *  </t>
  </si>
  <si>
    <t xml:space="preserve">0.014698 *  </t>
  </si>
  <si>
    <t xml:space="preserve">0.933325    </t>
  </si>
  <si>
    <t xml:space="preserve">0.939256    </t>
  </si>
  <si>
    <t xml:space="preserve">0.493617    </t>
  </si>
  <si>
    <t xml:space="preserve">0.001122 ** </t>
  </si>
  <si>
    <t xml:space="preserve">0.007399 ** </t>
  </si>
  <si>
    <t xml:space="preserve">0.017352 *  </t>
  </si>
  <si>
    <t>0.000248 ***</t>
  </si>
  <si>
    <t>5.19e-09 ***</t>
  </si>
  <si>
    <t xml:space="preserve">0.471783    </t>
  </si>
  <si>
    <t xml:space="preserve">0.007902 ** </t>
  </si>
  <si>
    <t xml:space="preserve">0.006216 ** </t>
  </si>
  <si>
    <t xml:space="preserve">0.083834 .  </t>
  </si>
  <si>
    <t xml:space="preserve">0.047161 *  </t>
  </si>
  <si>
    <t xml:space="preserve">0.003628 ** </t>
  </si>
  <si>
    <t xml:space="preserve">0.212552    </t>
  </si>
  <si>
    <t xml:space="preserve">0.229476    </t>
  </si>
  <si>
    <t>3.25e-10 ***</t>
  </si>
  <si>
    <t xml:space="preserve">0.004803 ** </t>
  </si>
  <si>
    <t xml:space="preserve"> &lt; 2e-16</t>
  </si>
  <si>
    <t>0.030751</t>
  </si>
  <si>
    <t>9.15e-07</t>
  </si>
  <si>
    <t>0.000462</t>
  </si>
  <si>
    <t>0.1796</t>
  </si>
  <si>
    <t>0.964939</t>
  </si>
  <si>
    <t>0.780478</t>
  </si>
  <si>
    <t>0.161681</t>
  </si>
  <si>
    <t>0.002554</t>
  </si>
  <si>
    <t>4.65e-05</t>
  </si>
  <si>
    <t>3.37e-10</t>
  </si>
  <si>
    <t>2.13e-10</t>
  </si>
  <si>
    <t>0.018752</t>
  </si>
  <si>
    <t>0.310528</t>
  </si>
  <si>
    <t>0.332634</t>
  </si>
  <si>
    <t>0.921757</t>
  </si>
  <si>
    <t xml:space="preserve">      NA</t>
  </si>
  <si>
    <t>0.005549</t>
  </si>
  <si>
    <t>0.220212</t>
  </si>
  <si>
    <t>0.007627</t>
  </si>
  <si>
    <t>0.221759</t>
  </si>
  <si>
    <t>1.63e-07</t>
  </si>
  <si>
    <t>3.07e-05</t>
  </si>
  <si>
    <t>0.007651</t>
  </si>
  <si>
    <t>0.000481</t>
  </si>
  <si>
    <t>0.002427</t>
  </si>
  <si>
    <t>0.000911</t>
  </si>
  <si>
    <t>0.039059</t>
  </si>
  <si>
    <t>0.279867</t>
  </si>
  <si>
    <t>0.304828</t>
  </si>
  <si>
    <t>0.050200</t>
  </si>
  <si>
    <t>0.430811</t>
  </si>
  <si>
    <t>0.476657</t>
  </si>
  <si>
    <t>0.235762</t>
  </si>
  <si>
    <t>0.630812</t>
  </si>
  <si>
    <t>0.507858</t>
  </si>
  <si>
    <t>0.244815</t>
  </si>
  <si>
    <t>0.007880</t>
  </si>
  <si>
    <t>0.462413</t>
  </si>
  <si>
    <t>0.202423</t>
  </si>
  <si>
    <t>0.113747</t>
  </si>
  <si>
    <t>0.808971</t>
  </si>
  <si>
    <t>0.186224</t>
  </si>
  <si>
    <t>0.633249</t>
  </si>
  <si>
    <t>0.818838</t>
  </si>
  <si>
    <t>0.108552</t>
  </si>
  <si>
    <t>0.007845</t>
  </si>
  <si>
    <t>0.000772</t>
  </si>
  <si>
    <t>0.106608</t>
  </si>
  <si>
    <t>0.993178</t>
  </si>
  <si>
    <t>6.44e-15</t>
  </si>
  <si>
    <t>0.014849</t>
  </si>
  <si>
    <t>0.845634</t>
  </si>
  <si>
    <t>0.013277</t>
  </si>
  <si>
    <t>4.51e-05</t>
  </si>
  <si>
    <t>0.011837</t>
  </si>
  <si>
    <t>0.001390</t>
  </si>
  <si>
    <t>0.000828</t>
  </si>
  <si>
    <t>0.198824</t>
  </si>
  <si>
    <t>0.059887</t>
  </si>
  <si>
    <t>0.20872</t>
  </si>
  <si>
    <t>0.023342</t>
  </si>
  <si>
    <t>2.52e-05</t>
  </si>
  <si>
    <t>0.017384</t>
  </si>
  <si>
    <t>0.014015</t>
  </si>
  <si>
    <t>0.110145</t>
  </si>
  <si>
    <t>7.16e-05</t>
  </si>
  <si>
    <t>0.074271</t>
  </si>
  <si>
    <t>0.004034</t>
  </si>
  <si>
    <t>0.001009</t>
  </si>
  <si>
    <t>0.006931</t>
  </si>
  <si>
    <t>0.000774</t>
  </si>
  <si>
    <t>0.000362</t>
  </si>
  <si>
    <t>0.000330</t>
  </si>
  <si>
    <t>0.000229</t>
  </si>
  <si>
    <t>0.101954</t>
  </si>
  <si>
    <t>0.926905</t>
  </si>
  <si>
    <t>0.000269</t>
  </si>
  <si>
    <t>0.348918</t>
  </si>
  <si>
    <t>0.871694</t>
  </si>
  <si>
    <t>0.000522</t>
  </si>
  <si>
    <t>0.000411</t>
  </si>
  <si>
    <t>1.37e-06</t>
  </si>
  <si>
    <t>0.000468</t>
  </si>
  <si>
    <t>0.002765</t>
  </si>
  <si>
    <t>0.000820</t>
  </si>
  <si>
    <t>0.024965</t>
  </si>
  <si>
    <t>0.005670</t>
  </si>
  <si>
    <t>0.014162</t>
  </si>
  <si>
    <t>0.225885</t>
  </si>
  <si>
    <t>0.032427</t>
  </si>
  <si>
    <t>0.000439</t>
  </si>
  <si>
    <t>0.103458</t>
  </si>
  <si>
    <t>0.001274</t>
  </si>
  <si>
    <t>0.000474</t>
  </si>
  <si>
    <t>0.369903</t>
  </si>
  <si>
    <t>0.012240</t>
  </si>
  <si>
    <t>0.014698</t>
  </si>
  <si>
    <t>0.933325</t>
  </si>
  <si>
    <t>0.939256</t>
  </si>
  <si>
    <t>0.493617</t>
  </si>
  <si>
    <t>0.001122</t>
  </si>
  <si>
    <t>0.007399</t>
  </si>
  <si>
    <t>0.017352</t>
  </si>
  <si>
    <t>0.000248</t>
  </si>
  <si>
    <t>5.19e-09</t>
  </si>
  <si>
    <t>0.471783</t>
  </si>
  <si>
    <t>0.007902</t>
  </si>
  <si>
    <t>0.006216</t>
  </si>
  <si>
    <t>0.083834</t>
  </si>
  <si>
    <t>0.047161</t>
  </si>
  <si>
    <t>0.003628</t>
  </si>
  <si>
    <t>0.212552</t>
  </si>
  <si>
    <t>0.229476</t>
  </si>
  <si>
    <t>3.25e-10</t>
  </si>
  <si>
    <t>0.004803</t>
  </si>
  <si>
    <t xml:space="preserve">(Intercept) </t>
  </si>
  <si>
    <t>term60 month</t>
  </si>
  <si>
    <t xml:space="preserve">gradeB      </t>
  </si>
  <si>
    <t xml:space="preserve">gradeC      </t>
  </si>
  <si>
    <t xml:space="preserve">gradeD      </t>
  </si>
  <si>
    <t xml:space="preserve">gradeE      </t>
  </si>
  <si>
    <t xml:space="preserve">gradeF      </t>
  </si>
  <si>
    <t xml:space="preserve">gradeG      </t>
  </si>
  <si>
    <t xml:space="preserve">sub_gradeA2 </t>
  </si>
  <si>
    <t xml:space="preserve">sub_gradeA3 </t>
  </si>
  <si>
    <t xml:space="preserve">sub_gradeA4 </t>
  </si>
  <si>
    <t xml:space="preserve">sub_gradeA5 </t>
  </si>
  <si>
    <t xml:space="preserve">sub_gradeB1 </t>
  </si>
  <si>
    <t xml:space="preserve">sub_gradeB2 </t>
  </si>
  <si>
    <t xml:space="preserve">sub_gradeB3 </t>
  </si>
  <si>
    <t xml:space="preserve">sub_gradeB4 </t>
  </si>
  <si>
    <t xml:space="preserve">sub_gradeB5 </t>
  </si>
  <si>
    <t xml:space="preserve">sub_gradeC1 </t>
  </si>
  <si>
    <t xml:space="preserve">sub_gradeC2 </t>
  </si>
  <si>
    <t xml:space="preserve">sub_gradeC3 </t>
  </si>
  <si>
    <t xml:space="preserve">sub_gradeC4 </t>
  </si>
  <si>
    <t xml:space="preserve">sub_gradeC5 </t>
  </si>
  <si>
    <t xml:space="preserve">sub_gradeD1 </t>
  </si>
  <si>
    <t xml:space="preserve">sub_gradeD2 </t>
  </si>
  <si>
    <t xml:space="preserve">sub_gradeD3 </t>
  </si>
  <si>
    <t xml:space="preserve">sub_gradeD4 </t>
  </si>
  <si>
    <t xml:space="preserve">sub_gradeD5 </t>
  </si>
  <si>
    <t xml:space="preserve">sub_gradeE1 </t>
  </si>
  <si>
    <t xml:space="preserve">sub_gradeE2 </t>
  </si>
  <si>
    <t xml:space="preserve">sub_gradeE3 </t>
  </si>
  <si>
    <t xml:space="preserve">sub_gradeE4 </t>
  </si>
  <si>
    <t xml:space="preserve">sub_gradeE5 </t>
  </si>
  <si>
    <t xml:space="preserve">sub_gradeF1 </t>
  </si>
  <si>
    <t xml:space="preserve">sub_gradeF2 </t>
  </si>
  <si>
    <t xml:space="preserve">sub_gradeF3 </t>
  </si>
  <si>
    <t xml:space="preserve">sub_gradeF4 </t>
  </si>
  <si>
    <t xml:space="preserve">sub_gradeF5 </t>
  </si>
  <si>
    <t xml:space="preserve">sub_gradeG1 </t>
  </si>
  <si>
    <t xml:space="preserve">sub_gradeG2 </t>
  </si>
  <si>
    <t xml:space="preserve">sub_gradeG3 </t>
  </si>
  <si>
    <t xml:space="preserve">sub_gradeG4 </t>
  </si>
  <si>
    <t xml:space="preserve">sub_gradeG5 </t>
  </si>
  <si>
    <t>emp_length10</t>
  </si>
  <si>
    <t xml:space="preserve">emp_length2 </t>
  </si>
  <si>
    <t xml:space="preserve">emp_length3 </t>
  </si>
  <si>
    <t xml:space="preserve">emp_length4 </t>
  </si>
  <si>
    <t xml:space="preserve">emp_length5 </t>
  </si>
  <si>
    <t xml:space="preserve">emp_length6 </t>
  </si>
  <si>
    <t xml:space="preserve">emp_length7 </t>
  </si>
  <si>
    <t xml:space="preserve">emp_length8 </t>
  </si>
  <si>
    <t xml:space="preserve">emp_length9 </t>
  </si>
  <si>
    <t xml:space="preserve">emp_length&lt; </t>
  </si>
  <si>
    <t>emp_lengthn/</t>
  </si>
  <si>
    <t>home_ownersh</t>
  </si>
  <si>
    <t>verification</t>
  </si>
  <si>
    <t>purposedebt_</t>
  </si>
  <si>
    <t>purposehome_</t>
  </si>
  <si>
    <t>purposemajor</t>
  </si>
  <si>
    <t>purposeother</t>
  </si>
  <si>
    <t>addr_stateAL</t>
  </si>
  <si>
    <t>addr_stateAR</t>
  </si>
  <si>
    <t>addr_stateAZ</t>
  </si>
  <si>
    <t>addr_stateCA</t>
  </si>
  <si>
    <t>addr_stateCO</t>
  </si>
  <si>
    <t>addr_stateCT</t>
  </si>
  <si>
    <t>addr_stateDC</t>
  </si>
  <si>
    <t>addr_stateDE</t>
  </si>
  <si>
    <t>addr_stateFL</t>
  </si>
  <si>
    <t>addr_stateGA</t>
  </si>
  <si>
    <t>addr_stateHI</t>
  </si>
  <si>
    <t>addr_stateIL</t>
  </si>
  <si>
    <t>addr_stateIN</t>
  </si>
  <si>
    <t>addr_stateKS</t>
  </si>
  <si>
    <t>addr_stateKY</t>
  </si>
  <si>
    <t>addr_stateLA</t>
  </si>
  <si>
    <t>addr_stateMA</t>
  </si>
  <si>
    <t>addr_stateMD</t>
  </si>
  <si>
    <t>addr_stateMI</t>
  </si>
  <si>
    <t>addr_stateMN</t>
  </si>
  <si>
    <t>addr_stateMO</t>
  </si>
  <si>
    <t>addr_stateMS</t>
  </si>
  <si>
    <t>addr_stateMT</t>
  </si>
  <si>
    <t>addr_stateNC</t>
  </si>
  <si>
    <t>addr_stateNE</t>
  </si>
  <si>
    <t>addr_stateNH</t>
  </si>
  <si>
    <t>addr_stateNJ</t>
  </si>
  <si>
    <t>addr_stateNM</t>
  </si>
  <si>
    <t>addr_stateNV</t>
  </si>
  <si>
    <t>addr_stateNY</t>
  </si>
  <si>
    <t>addr_stateOH</t>
  </si>
  <si>
    <t>addr_stateOK</t>
  </si>
  <si>
    <t>addr_stateOR</t>
  </si>
  <si>
    <t>addr_statePA</t>
  </si>
  <si>
    <t>addr_stateRI</t>
  </si>
  <si>
    <t>addr_stateSC</t>
  </si>
  <si>
    <t>addr_stateSD</t>
  </si>
  <si>
    <t>addr_stateTN</t>
  </si>
  <si>
    <t>addr_stateTX</t>
  </si>
  <si>
    <t>addr_stateUT</t>
  </si>
  <si>
    <t>addr_stateVA</t>
  </si>
  <si>
    <t>addr_stateVT</t>
  </si>
  <si>
    <t>addr_stateWA</t>
  </si>
  <si>
    <t>addr_stateWI</t>
  </si>
  <si>
    <t>addr_stateWV</t>
  </si>
  <si>
    <t>addr_stateWY</t>
  </si>
  <si>
    <t xml:space="preserve">issue_y2008 </t>
  </si>
  <si>
    <t xml:space="preserve">issue_y2009 </t>
  </si>
  <si>
    <t xml:space="preserve">issue_y2010 </t>
  </si>
  <si>
    <t xml:space="preserve">issue_y2011 </t>
  </si>
  <si>
    <t xml:space="preserve">issue_y2012 </t>
  </si>
  <si>
    <t xml:space="preserve">issue_y2013 </t>
  </si>
  <si>
    <t xml:space="preserve">issue_y2014 </t>
  </si>
  <si>
    <t xml:space="preserve">issue_y2015 </t>
  </si>
  <si>
    <t xml:space="preserve">funded_amnt </t>
  </si>
  <si>
    <t xml:space="preserve">int_rate    </t>
  </si>
  <si>
    <t xml:space="preserve">dti         </t>
  </si>
  <si>
    <t xml:space="preserve">delinq_2yrs </t>
  </si>
  <si>
    <t>inq_last_6mt</t>
  </si>
  <si>
    <t xml:space="preserve">open_acc    </t>
  </si>
  <si>
    <t xml:space="preserve">pub_recone  </t>
  </si>
  <si>
    <t xml:space="preserve">pub_rectwo  </t>
  </si>
  <si>
    <t>pub_recthree</t>
  </si>
  <si>
    <t xml:space="preserve">pub_recfour </t>
  </si>
  <si>
    <t xml:space="preserve">pub_recfive </t>
  </si>
  <si>
    <t xml:space="preserve">revol_util  </t>
  </si>
  <si>
    <t xml:space="preserve">total_acc   </t>
  </si>
  <si>
    <t>length_cr_li</t>
  </si>
  <si>
    <t>Actual.Failed</t>
  </si>
  <si>
    <t>Actual.Valid</t>
  </si>
  <si>
    <t>Accuracy</t>
  </si>
  <si>
    <t>Pred.Failed</t>
  </si>
  <si>
    <t>Pred.Valid</t>
  </si>
  <si>
    <t>Accurarcy</t>
  </si>
  <si>
    <t>SD_data_analysis_lending_club_2</t>
  </si>
  <si>
    <t>Yes</t>
  </si>
  <si>
    <t>No</t>
  </si>
  <si>
    <t>Keep / Drop 2</t>
  </si>
  <si>
    <t>OK. Only 14 levels now, 267 obs minimum</t>
  </si>
  <si>
    <t>Lots of NAs: either drop variable or convert into factor (12, 24, 36, 60, &gt;60 months)</t>
  </si>
  <si>
    <t>Get rid of Nas</t>
  </si>
  <si>
    <t>Create</t>
  </si>
  <si>
    <t>loan_status, funded_amnt, term, int_rate, installment, grade, sub_grade, emp_length, home_ownership, annual_inc, verification_status, purpose, addr_state, dti, delinq_2yrs, inq_last_6mths, mths_since_last_delinq, mths_since_last_record, open_acc, pub_rec, revol_bal, revol_util, total_acc, initial_list_status, mths_since_last_major_derog, acc_now_delinq, length_cr_line, issue_y</t>
  </si>
  <si>
    <t xml:space="preserve"> "loan_status"         "funded_amnt"         "term"                "int_rate"            "installment"        </t>
  </si>
  <si>
    <t xml:space="preserve"> [6] "grade"               "sub_grade"           "emp_length"          "home_ownership"      "annual_inc"         </t>
  </si>
  <si>
    <t xml:space="preserve">[11] "verification_status" "purpose"             "addr_state"          "dti"                 "delinq_2yrs"        </t>
  </si>
  <si>
    <t xml:space="preserve">[16] "inq_last_6mths"      "open_acc"            "pub_rec"             "revol_bal"           "revol_util"         </t>
  </si>
  <si>
    <t xml:space="preserve">[21] "total_acc"           "initial_list_status" "acc_now_delinq"      "length_cr_line"      "issue_y" </t>
  </si>
  <si>
    <t xml:space="preserve">            Charged Off Fully Paid row_ratio</t>
  </si>
  <si>
    <t>Charged Off      763.00     972.00      0.44</t>
  </si>
  <si>
    <t>Fully Paid      8418.00   40365.00      0.83</t>
  </si>
  <si>
    <t>col_ratio          0.08       0.98      0.81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</si>
</sst>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9" x14ac:knownFonts="1">
    <font>
      <sz val="11"/>
      <color indexed="8"/>
      <name val="Calibri"/>
      <family val="2"/>
      <scheme val="minor"/>
    </font>
    <font>
      <sz val="11"/>
      <color theme="1"/>
      <name val="Calibri"/>
      <family val="2"/>
      <scheme val="minor"/>
    </font>
    <font>
      <b/>
      <sz val="12"/>
      <color theme="0"/>
      <name val="Calibri"/>
      <family val="2"/>
      <scheme val="minor"/>
    </font>
    <font>
      <sz val="11"/>
      <color indexed="8"/>
      <name val="Calibri"/>
      <family val="2"/>
      <scheme val="minor"/>
    </font>
    <font>
      <sz val="10"/>
      <color rgb="FF000000"/>
      <name val="Lucida Console"/>
      <family val="3"/>
    </font>
    <font>
      <sz val="10"/>
      <color rgb="FF0000FF"/>
      <name val="Lucida Console"/>
      <family val="3"/>
    </font>
    <font>
      <b/>
      <sz val="11"/>
      <color indexed="8"/>
      <name val="Calibri"/>
      <family val="2"/>
      <scheme val="minor"/>
    </font>
    <font>
      <sz val="11"/>
      <color rgb="FFFF0000"/>
      <name val="Calibri"/>
      <family val="2"/>
      <scheme val="minor"/>
    </font>
    <font>
      <sz val="11"/>
      <color rgb="FF00B050"/>
      <name val="Calibri"/>
      <family val="2"/>
      <scheme val="minor"/>
    </font>
  </fonts>
  <fills count="8">
    <fill>
      <patternFill patternType="none"/>
    </fill>
    <fill>
      <patternFill patternType="gray125"/>
    </fill>
    <fill>
      <patternFill patternType="solid">
        <fgColor theme="4" tint="-0.499984740745262"/>
        <bgColor indexed="64"/>
      </patternFill>
    </fill>
    <fill>
      <patternFill patternType="solid">
        <fgColor theme="2"/>
        <bgColor indexed="64"/>
      </patternFill>
    </fill>
    <fill>
      <patternFill patternType="solid">
        <fgColor rgb="FFFFFFFF"/>
        <bgColor indexed="64"/>
      </patternFill>
    </fill>
    <fill>
      <patternFill patternType="solid">
        <fgColor theme="0" tint="-0.14999847407452621"/>
        <bgColor indexed="64"/>
      </patternFill>
    </fill>
    <fill>
      <patternFill patternType="solid">
        <fgColor rgb="FF00B050"/>
        <bgColor indexed="64"/>
      </patternFill>
    </fill>
    <fill>
      <patternFill patternType="solid">
        <fgColor theme="0"/>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right/>
      <top/>
      <bottom style="medium">
        <color indexed="64"/>
      </bottom>
      <diagonal/>
    </border>
  </borders>
  <cellStyleXfs count="3">
    <xf numFmtId="0" fontId="0" fillId="0" borderId="0"/>
    <xf numFmtId="0" fontId="1" fillId="0" borderId="0"/>
    <xf numFmtId="9" fontId="3" fillId="0" borderId="0" applyFont="0" applyFill="0" applyBorder="0" applyAlignment="0" applyProtection="0"/>
  </cellStyleXfs>
  <cellXfs count="37">
    <xf numFmtId="0" fontId="0" fillId="0" borderId="0" xfId="0"/>
    <xf numFmtId="0" fontId="2" fillId="2" borderId="0" xfId="1" applyFont="1" applyFill="1" applyBorder="1"/>
    <xf numFmtId="0" fontId="1" fillId="0" borderId="0" xfId="1" applyFill="1"/>
    <xf numFmtId="0" fontId="1" fillId="0" borderId="0" xfId="1"/>
    <xf numFmtId="0" fontId="1" fillId="0" borderId="1" xfId="1" applyBorder="1" applyAlignment="1"/>
    <xf numFmtId="0" fontId="1" fillId="0" borderId="1" xfId="1" applyBorder="1" applyAlignment="1">
      <alignment wrapText="1"/>
    </xf>
    <xf numFmtId="0" fontId="1" fillId="0" borderId="0" xfId="1" applyFill="1" applyAlignment="1"/>
    <xf numFmtId="0" fontId="1" fillId="0" borderId="0" xfId="1" applyAlignment="1"/>
    <xf numFmtId="0" fontId="1" fillId="0" borderId="1" xfId="1" applyFill="1" applyBorder="1" applyAlignment="1"/>
    <xf numFmtId="0" fontId="1" fillId="0" borderId="1" xfId="1" applyFill="1" applyBorder="1" applyAlignment="1">
      <alignment wrapText="1"/>
    </xf>
    <xf numFmtId="0" fontId="1" fillId="0" borderId="2" xfId="1" applyFill="1" applyBorder="1" applyAlignment="1">
      <alignment wrapText="1"/>
    </xf>
    <xf numFmtId="0" fontId="1" fillId="0" borderId="1" xfId="1" applyFill="1" applyBorder="1"/>
    <xf numFmtId="0" fontId="1" fillId="0" borderId="1" xfId="1" applyBorder="1"/>
    <xf numFmtId="0" fontId="1" fillId="0" borderId="0" xfId="1" applyFill="1" applyBorder="1"/>
    <xf numFmtId="0" fontId="1" fillId="0" borderId="0" xfId="1" applyBorder="1"/>
    <xf numFmtId="0" fontId="1" fillId="0" borderId="0" xfId="1" applyBorder="1" applyAlignment="1"/>
    <xf numFmtId="0" fontId="1" fillId="0" borderId="1" xfId="1" applyFont="1" applyBorder="1"/>
    <xf numFmtId="0" fontId="1" fillId="0" borderId="0" xfId="1" applyFill="1" applyBorder="1" applyAlignment="1">
      <alignment wrapText="1"/>
    </xf>
    <xf numFmtId="9" fontId="0" fillId="0" borderId="0" xfId="2" applyFont="1" applyAlignment="1">
      <alignment horizontal="center"/>
    </xf>
    <xf numFmtId="0" fontId="0" fillId="3" borderId="3" xfId="0" applyFill="1" applyBorder="1"/>
    <xf numFmtId="9" fontId="0" fillId="0" borderId="0" xfId="2" applyNumberFormat="1" applyFont="1" applyAlignment="1">
      <alignment horizontal="center"/>
    </xf>
    <xf numFmtId="0" fontId="5" fillId="0" borderId="0" xfId="0" applyFont="1" applyAlignment="1">
      <alignment vertical="center"/>
    </xf>
    <xf numFmtId="0" fontId="4" fillId="0" borderId="0" xfId="0" applyFont="1" applyAlignment="1">
      <alignment vertical="center"/>
    </xf>
    <xf numFmtId="0" fontId="4" fillId="4" borderId="0" xfId="0" applyFont="1" applyFill="1" applyAlignment="1">
      <alignment vertical="center"/>
    </xf>
    <xf numFmtId="164" fontId="0" fillId="0" borderId="0" xfId="2" applyNumberFormat="1" applyFont="1"/>
    <xf numFmtId="0" fontId="6" fillId="0" borderId="0" xfId="0" applyFont="1"/>
    <xf numFmtId="0" fontId="0" fillId="5" borderId="0" xfId="0" applyFill="1"/>
    <xf numFmtId="9" fontId="0" fillId="5" borderId="0" xfId="0" applyNumberFormat="1" applyFill="1"/>
    <xf numFmtId="0" fontId="0" fillId="0" borderId="0" xfId="0" applyAlignment="1">
      <alignment vertical="center"/>
    </xf>
    <xf numFmtId="0" fontId="0" fillId="4" borderId="0" xfId="0" applyFill="1" applyAlignment="1">
      <alignment vertical="center"/>
    </xf>
    <xf numFmtId="11" fontId="0" fillId="0" borderId="0" xfId="0" applyNumberFormat="1"/>
    <xf numFmtId="9" fontId="0" fillId="0" borderId="0" xfId="2" applyFont="1"/>
    <xf numFmtId="0" fontId="0" fillId="3" borderId="0" xfId="0" applyFill="1" applyBorder="1"/>
    <xf numFmtId="0" fontId="7" fillId="0" borderId="0" xfId="0" applyFont="1"/>
    <xf numFmtId="0" fontId="8" fillId="0" borderId="0" xfId="0" applyFont="1"/>
    <xf numFmtId="0" fontId="0" fillId="6" borderId="0" xfId="0" applyFill="1"/>
    <xf numFmtId="0" fontId="0" fillId="7" borderId="0" xfId="0" applyFill="1"/>
  </cellXfs>
  <cellStyles count="3">
    <cellStyle name="Normal" xfId="0" builtinId="0"/>
    <cellStyle name="Normal 2" xfId="1" xr:uid="{1F780A8E-5457-4E58-ABC8-6763E334D4D8}"/>
    <cellStyle name="Pourcentage"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D121AA-D752-41AB-AF4D-5264066A4D31}">
  <sheetPr>
    <pageSetUpPr fitToPage="1"/>
  </sheetPr>
  <dimension ref="A1:K81"/>
  <sheetViews>
    <sheetView topLeftCell="B1" workbookViewId="0">
      <pane ySplit="1" topLeftCell="A64" activePane="bottomLeft" state="frozen"/>
      <selection pane="bottomLeft" activeCell="B17" sqref="B17"/>
    </sheetView>
  </sheetViews>
  <sheetFormatPr baseColWidth="10" defaultColWidth="8.83984375" defaultRowHeight="14.4" x14ac:dyDescent="0.55000000000000004"/>
  <cols>
    <col min="1" max="1" width="30.68359375" style="3" bestFit="1" customWidth="1"/>
    <col min="2" max="2" width="196.68359375" style="3" bestFit="1" customWidth="1"/>
    <col min="3" max="3" width="118.83984375" style="2" customWidth="1"/>
    <col min="4" max="8" width="8.83984375" style="3"/>
    <col min="9" max="9" width="25" style="3" bestFit="1" customWidth="1"/>
    <col min="10" max="16384" width="8.83984375" style="3"/>
  </cols>
  <sheetData>
    <row r="1" spans="1:4" ht="15.6" x14ac:dyDescent="0.6">
      <c r="A1" s="1" t="s">
        <v>81</v>
      </c>
      <c r="B1" s="1" t="s">
        <v>82</v>
      </c>
    </row>
    <row r="2" spans="1:4" s="7" customFormat="1" x14ac:dyDescent="0.55000000000000004">
      <c r="A2" s="4" t="s">
        <v>26</v>
      </c>
      <c r="B2" s="5" t="s">
        <v>83</v>
      </c>
      <c r="C2" s="6"/>
    </row>
    <row r="3" spans="1:4" s="7" customFormat="1" x14ac:dyDescent="0.55000000000000004">
      <c r="A3" s="4" t="s">
        <v>16</v>
      </c>
      <c r="B3" s="5" t="s">
        <v>84</v>
      </c>
      <c r="C3" s="6"/>
    </row>
    <row r="4" spans="1:4" s="6" customFormat="1" x14ac:dyDescent="0.55000000000000004">
      <c r="A4" s="8" t="s">
        <v>56</v>
      </c>
      <c r="B4" s="8" t="s">
        <v>85</v>
      </c>
      <c r="D4" s="7"/>
    </row>
    <row r="5" spans="1:4" s="6" customFormat="1" x14ac:dyDescent="0.55000000000000004">
      <c r="A5" s="8" t="s">
        <v>55</v>
      </c>
      <c r="B5" s="8" t="s">
        <v>86</v>
      </c>
      <c r="D5" s="7"/>
    </row>
    <row r="6" spans="1:4" s="7" customFormat="1" x14ac:dyDescent="0.55000000000000004">
      <c r="A6" s="8" t="s">
        <v>47</v>
      </c>
      <c r="B6" s="9" t="s">
        <v>87</v>
      </c>
      <c r="C6" s="6"/>
    </row>
    <row r="7" spans="1:4" s="7" customFormat="1" x14ac:dyDescent="0.55000000000000004">
      <c r="A7" s="4" t="s">
        <v>52</v>
      </c>
      <c r="B7" s="9" t="s">
        <v>88</v>
      </c>
      <c r="C7" s="6"/>
    </row>
    <row r="8" spans="1:4" s="7" customFormat="1" x14ac:dyDescent="0.55000000000000004">
      <c r="A8" s="4" t="s">
        <v>28</v>
      </c>
      <c r="B8" s="5" t="s">
        <v>89</v>
      </c>
      <c r="C8" s="6"/>
    </row>
    <row r="9" spans="1:4" s="7" customFormat="1" ht="18" customHeight="1" x14ac:dyDescent="0.55000000000000004">
      <c r="A9" s="4" t="s">
        <v>22</v>
      </c>
      <c r="B9" s="5" t="s">
        <v>90</v>
      </c>
      <c r="C9" s="6"/>
    </row>
    <row r="10" spans="1:4" s="7" customFormat="1" x14ac:dyDescent="0.55000000000000004">
      <c r="A10" s="4" t="s">
        <v>27</v>
      </c>
      <c r="B10" s="5" t="s">
        <v>91</v>
      </c>
      <c r="C10" s="6"/>
    </row>
    <row r="11" spans="1:4" s="6" customFormat="1" ht="14.05" customHeight="1" x14ac:dyDescent="0.55000000000000004">
      <c r="A11" s="8" t="s">
        <v>57</v>
      </c>
      <c r="B11" s="8" t="s">
        <v>92</v>
      </c>
      <c r="D11" s="7"/>
    </row>
    <row r="12" spans="1:4" s="7" customFormat="1" x14ac:dyDescent="0.55000000000000004">
      <c r="A12" s="4" t="s">
        <v>29</v>
      </c>
      <c r="B12" s="9" t="s">
        <v>93</v>
      </c>
      <c r="C12" s="6"/>
    </row>
    <row r="13" spans="1:4" s="7" customFormat="1" x14ac:dyDescent="0.55000000000000004">
      <c r="A13" s="4" t="s">
        <v>14</v>
      </c>
      <c r="B13" s="9" t="s">
        <v>94</v>
      </c>
      <c r="C13" s="6"/>
    </row>
    <row r="14" spans="1:4" s="7" customFormat="1" x14ac:dyDescent="0.55000000000000004">
      <c r="A14" s="4" t="s">
        <v>13</v>
      </c>
      <c r="B14" s="9" t="s">
        <v>95</v>
      </c>
      <c r="C14" s="6"/>
    </row>
    <row r="15" spans="1:4" s="7" customFormat="1" x14ac:dyDescent="0.55000000000000004">
      <c r="A15" s="8" t="s">
        <v>96</v>
      </c>
      <c r="B15" s="9" t="s">
        <v>97</v>
      </c>
      <c r="C15" s="10"/>
    </row>
    <row r="16" spans="1:4" s="7" customFormat="1" x14ac:dyDescent="0.55000000000000004">
      <c r="A16" s="8" t="s">
        <v>98</v>
      </c>
      <c r="B16" s="9" t="s">
        <v>99</v>
      </c>
      <c r="C16" s="10"/>
    </row>
    <row r="17" spans="1:3" s="7" customFormat="1" x14ac:dyDescent="0.55000000000000004">
      <c r="A17" s="4" t="s">
        <v>6</v>
      </c>
      <c r="B17" s="5" t="s">
        <v>100</v>
      </c>
      <c r="C17" s="6"/>
    </row>
    <row r="18" spans="1:3" s="7" customFormat="1" ht="14.05" customHeight="1" x14ac:dyDescent="0.55000000000000004">
      <c r="A18" s="4" t="s">
        <v>7</v>
      </c>
      <c r="B18" s="9" t="s">
        <v>101</v>
      </c>
      <c r="C18" s="6"/>
    </row>
    <row r="19" spans="1:3" s="7" customFormat="1" x14ac:dyDescent="0.55000000000000004">
      <c r="A19" s="4" t="s">
        <v>11</v>
      </c>
      <c r="B19" s="5" t="s">
        <v>102</v>
      </c>
      <c r="C19" s="6"/>
    </row>
    <row r="20" spans="1:3" s="7" customFormat="1" x14ac:dyDescent="0.55000000000000004">
      <c r="A20" s="4" t="s">
        <v>15</v>
      </c>
      <c r="B20" s="5" t="s">
        <v>103</v>
      </c>
      <c r="C20" s="6"/>
    </row>
    <row r="21" spans="1:3" s="7" customFormat="1" x14ac:dyDescent="0.55000000000000004">
      <c r="A21" s="4" t="s">
        <v>3</v>
      </c>
      <c r="B21" s="5" t="s">
        <v>104</v>
      </c>
      <c r="C21" s="6"/>
    </row>
    <row r="22" spans="1:3" s="7" customFormat="1" x14ac:dyDescent="0.55000000000000004">
      <c r="A22" s="4" t="s">
        <v>38</v>
      </c>
      <c r="B22" s="5" t="s">
        <v>105</v>
      </c>
      <c r="C22" s="6"/>
    </row>
    <row r="23" spans="1:3" s="7" customFormat="1" x14ac:dyDescent="0.55000000000000004">
      <c r="A23" s="4" t="s">
        <v>30</v>
      </c>
      <c r="B23" s="5" t="s">
        <v>106</v>
      </c>
      <c r="C23" s="6"/>
    </row>
    <row r="24" spans="1:3" s="7" customFormat="1" x14ac:dyDescent="0.55000000000000004">
      <c r="A24" s="4" t="s">
        <v>10</v>
      </c>
      <c r="B24" s="5" t="s">
        <v>107</v>
      </c>
      <c r="C24" s="6"/>
    </row>
    <row r="25" spans="1:3" s="7" customFormat="1" x14ac:dyDescent="0.55000000000000004">
      <c r="A25" s="4" t="s">
        <v>9</v>
      </c>
      <c r="B25" s="5" t="s">
        <v>108</v>
      </c>
      <c r="C25" s="6"/>
    </row>
    <row r="26" spans="1:3" s="7" customFormat="1" x14ac:dyDescent="0.55000000000000004">
      <c r="A26" s="8" t="s">
        <v>109</v>
      </c>
      <c r="B26" s="9" t="s">
        <v>110</v>
      </c>
      <c r="C26" s="6"/>
    </row>
    <row r="27" spans="1:3" s="7" customFormat="1" x14ac:dyDescent="0.55000000000000004">
      <c r="A27" s="4" t="s">
        <v>18</v>
      </c>
      <c r="B27" s="5" t="s">
        <v>111</v>
      </c>
      <c r="C27" s="6"/>
    </row>
    <row r="28" spans="1:3" s="7" customFormat="1" x14ac:dyDescent="0.55000000000000004">
      <c r="A28" s="4" t="s">
        <v>51</v>
      </c>
      <c r="B28" s="9" t="s">
        <v>112</v>
      </c>
      <c r="C28" s="6"/>
    </row>
    <row r="29" spans="1:3" s="7" customFormat="1" x14ac:dyDescent="0.55000000000000004">
      <c r="A29" s="8" t="s">
        <v>113</v>
      </c>
      <c r="B29" s="9" t="s">
        <v>114</v>
      </c>
      <c r="C29" s="10"/>
    </row>
    <row r="30" spans="1:3" s="7" customFormat="1" x14ac:dyDescent="0.55000000000000004">
      <c r="A30" s="8" t="s">
        <v>115</v>
      </c>
      <c r="B30" s="9" t="s">
        <v>116</v>
      </c>
      <c r="C30" s="10"/>
    </row>
    <row r="31" spans="1:3" s="7" customFormat="1" ht="18" customHeight="1" x14ac:dyDescent="0.55000000000000004">
      <c r="A31" s="4" t="s">
        <v>49</v>
      </c>
      <c r="B31" s="9" t="s">
        <v>117</v>
      </c>
      <c r="C31" s="6"/>
    </row>
    <row r="32" spans="1:3" s="7" customFormat="1" x14ac:dyDescent="0.55000000000000004">
      <c r="A32" s="4" t="s">
        <v>48</v>
      </c>
      <c r="B32" s="9" t="s">
        <v>118</v>
      </c>
      <c r="C32" s="6"/>
    </row>
    <row r="33" spans="1:11" s="7" customFormat="1" x14ac:dyDescent="0.55000000000000004">
      <c r="A33" s="4" t="s">
        <v>5</v>
      </c>
      <c r="B33" s="5" t="s">
        <v>119</v>
      </c>
      <c r="C33" s="6"/>
    </row>
    <row r="34" spans="1:11" s="7" customFormat="1" x14ac:dyDescent="0.55000000000000004">
      <c r="A34" s="4" t="s">
        <v>19</v>
      </c>
      <c r="B34" s="9" t="s">
        <v>120</v>
      </c>
      <c r="C34" s="6"/>
    </row>
    <row r="35" spans="1:11" s="7" customFormat="1" x14ac:dyDescent="0.55000000000000004">
      <c r="A35" s="4" t="s">
        <v>4</v>
      </c>
      <c r="B35" s="5" t="s">
        <v>121</v>
      </c>
      <c r="C35" s="6"/>
    </row>
    <row r="36" spans="1:11" s="7" customFormat="1" x14ac:dyDescent="0.55000000000000004">
      <c r="A36" s="4" t="s">
        <v>31</v>
      </c>
      <c r="B36" s="9" t="s">
        <v>122</v>
      </c>
      <c r="C36" s="6"/>
    </row>
    <row r="37" spans="1:11" s="7" customFormat="1" x14ac:dyDescent="0.55000000000000004">
      <c r="A37" s="11" t="s">
        <v>53</v>
      </c>
      <c r="B37" s="12" t="s">
        <v>123</v>
      </c>
      <c r="C37" s="6"/>
      <c r="I37" s="13"/>
      <c r="J37" s="14"/>
    </row>
    <row r="38" spans="1:11" s="7" customFormat="1" x14ac:dyDescent="0.55000000000000004">
      <c r="A38" s="4" t="s">
        <v>32</v>
      </c>
      <c r="B38" s="9" t="s">
        <v>124</v>
      </c>
      <c r="C38" s="6"/>
    </row>
    <row r="39" spans="1:11" x14ac:dyDescent="0.55000000000000004">
      <c r="A39" s="4" t="s">
        <v>50</v>
      </c>
      <c r="B39" s="5" t="s">
        <v>125</v>
      </c>
      <c r="D39" s="7"/>
    </row>
    <row r="40" spans="1:11" x14ac:dyDescent="0.55000000000000004">
      <c r="A40" s="4" t="s">
        <v>33</v>
      </c>
      <c r="B40" s="5" t="s">
        <v>126</v>
      </c>
      <c r="D40" s="7"/>
    </row>
    <row r="41" spans="1:11" ht="16" customHeight="1" x14ac:dyDescent="0.55000000000000004">
      <c r="A41" s="4" t="s">
        <v>39</v>
      </c>
      <c r="B41" s="5" t="s">
        <v>127</v>
      </c>
      <c r="D41" s="7"/>
    </row>
    <row r="42" spans="1:11" x14ac:dyDescent="0.55000000000000004">
      <c r="A42" s="4" t="s">
        <v>40</v>
      </c>
      <c r="B42" s="5" t="s">
        <v>128</v>
      </c>
      <c r="D42" s="7"/>
    </row>
    <row r="43" spans="1:11" ht="28.8" x14ac:dyDescent="0.55000000000000004">
      <c r="A43" s="4" t="s">
        <v>54</v>
      </c>
      <c r="B43" s="5" t="s">
        <v>129</v>
      </c>
      <c r="D43" s="7"/>
    </row>
    <row r="44" spans="1:11" x14ac:dyDescent="0.55000000000000004">
      <c r="A44" s="4" t="s">
        <v>34</v>
      </c>
      <c r="B44" s="5" t="s">
        <v>130</v>
      </c>
      <c r="D44" s="7"/>
    </row>
    <row r="45" spans="1:11" x14ac:dyDescent="0.55000000000000004">
      <c r="A45" s="4" t="s">
        <v>23</v>
      </c>
      <c r="B45" s="5" t="s">
        <v>131</v>
      </c>
      <c r="D45" s="7"/>
    </row>
    <row r="46" spans="1:11" x14ac:dyDescent="0.55000000000000004">
      <c r="A46" s="4" t="s">
        <v>20</v>
      </c>
      <c r="B46" s="9" t="s">
        <v>132</v>
      </c>
      <c r="D46" s="7"/>
      <c r="I46" s="13"/>
      <c r="J46" s="14"/>
      <c r="K46" s="14"/>
    </row>
    <row r="47" spans="1:11" x14ac:dyDescent="0.55000000000000004">
      <c r="A47" s="8" t="s">
        <v>46</v>
      </c>
      <c r="B47" s="9" t="s">
        <v>133</v>
      </c>
      <c r="D47" s="7"/>
      <c r="I47" s="13"/>
      <c r="J47" s="14"/>
      <c r="K47" s="14"/>
    </row>
    <row r="48" spans="1:11" x14ac:dyDescent="0.55000000000000004">
      <c r="A48" s="4" t="s">
        <v>35</v>
      </c>
      <c r="B48" s="5" t="s">
        <v>134</v>
      </c>
      <c r="D48" s="7"/>
      <c r="I48" s="15"/>
      <c r="J48" s="14"/>
      <c r="K48" s="14"/>
    </row>
    <row r="49" spans="1:4" x14ac:dyDescent="0.55000000000000004">
      <c r="A49" s="4" t="s">
        <v>36</v>
      </c>
      <c r="B49" s="5" t="s">
        <v>135</v>
      </c>
      <c r="D49" s="7"/>
    </row>
    <row r="50" spans="1:4" x14ac:dyDescent="0.55000000000000004">
      <c r="A50" s="4" t="s">
        <v>12</v>
      </c>
      <c r="B50" s="5" t="s">
        <v>136</v>
      </c>
      <c r="D50" s="7"/>
    </row>
    <row r="51" spans="1:4" x14ac:dyDescent="0.55000000000000004">
      <c r="A51" s="4" t="s">
        <v>8</v>
      </c>
      <c r="B51" s="5" t="s">
        <v>137</v>
      </c>
      <c r="D51" s="7"/>
    </row>
    <row r="52" spans="1:4" x14ac:dyDescent="0.55000000000000004">
      <c r="A52" s="4" t="s">
        <v>24</v>
      </c>
      <c r="B52" s="5" t="s">
        <v>138</v>
      </c>
      <c r="D52" s="7"/>
    </row>
    <row r="53" spans="1:4" x14ac:dyDescent="0.55000000000000004">
      <c r="A53" s="4" t="s">
        <v>37</v>
      </c>
      <c r="B53" s="5" t="s">
        <v>139</v>
      </c>
      <c r="D53" s="7"/>
    </row>
    <row r="54" spans="1:4" x14ac:dyDescent="0.55000000000000004">
      <c r="A54" s="4" t="s">
        <v>41</v>
      </c>
      <c r="B54" s="5" t="s">
        <v>140</v>
      </c>
      <c r="D54" s="7"/>
    </row>
    <row r="55" spans="1:4" x14ac:dyDescent="0.55000000000000004">
      <c r="A55" s="4" t="s">
        <v>42</v>
      </c>
      <c r="B55" s="5" t="s">
        <v>141</v>
      </c>
      <c r="D55" s="7"/>
    </row>
    <row r="56" spans="1:4" x14ac:dyDescent="0.55000000000000004">
      <c r="A56" s="4" t="s">
        <v>44</v>
      </c>
      <c r="B56" s="9" t="s">
        <v>142</v>
      </c>
      <c r="D56" s="7"/>
    </row>
    <row r="57" spans="1:4" x14ac:dyDescent="0.55000000000000004">
      <c r="A57" s="4" t="s">
        <v>45</v>
      </c>
      <c r="B57" s="9" t="s">
        <v>143</v>
      </c>
      <c r="D57" s="7"/>
    </row>
    <row r="58" spans="1:4" x14ac:dyDescent="0.55000000000000004">
      <c r="A58" s="4" t="s">
        <v>43</v>
      </c>
      <c r="B58" s="9" t="s">
        <v>144</v>
      </c>
      <c r="D58" s="7"/>
    </row>
    <row r="59" spans="1:4" x14ac:dyDescent="0.55000000000000004">
      <c r="A59" s="4" t="s">
        <v>21</v>
      </c>
      <c r="B59" s="9" t="s">
        <v>145</v>
      </c>
      <c r="D59" s="7"/>
    </row>
    <row r="60" spans="1:4" s="2" customFormat="1" x14ac:dyDescent="0.55000000000000004">
      <c r="A60" s="8" t="s">
        <v>146</v>
      </c>
      <c r="B60" s="8" t="s">
        <v>147</v>
      </c>
      <c r="D60" s="7"/>
    </row>
    <row r="61" spans="1:4" x14ac:dyDescent="0.55000000000000004">
      <c r="A61" s="16" t="s">
        <v>25</v>
      </c>
      <c r="B61" s="16" t="s">
        <v>148</v>
      </c>
      <c r="D61" s="7"/>
    </row>
    <row r="62" spans="1:4" x14ac:dyDescent="0.55000000000000004">
      <c r="A62" s="12" t="s">
        <v>62</v>
      </c>
      <c r="B62" s="11" t="s">
        <v>149</v>
      </c>
    </row>
    <row r="63" spans="1:4" x14ac:dyDescent="0.55000000000000004">
      <c r="A63" s="12" t="s">
        <v>63</v>
      </c>
      <c r="B63" s="12" t="s">
        <v>150</v>
      </c>
    </row>
    <row r="64" spans="1:4" x14ac:dyDescent="0.55000000000000004">
      <c r="A64" s="12" t="s">
        <v>64</v>
      </c>
      <c r="B64" s="12" t="s">
        <v>151</v>
      </c>
    </row>
    <row r="65" spans="1:6" x14ac:dyDescent="0.55000000000000004">
      <c r="A65" s="12" t="s">
        <v>65</v>
      </c>
      <c r="B65" s="12" t="s">
        <v>152</v>
      </c>
    </row>
    <row r="66" spans="1:6" x14ac:dyDescent="0.55000000000000004">
      <c r="A66" s="12" t="s">
        <v>66</v>
      </c>
      <c r="B66" s="12" t="s">
        <v>153</v>
      </c>
    </row>
    <row r="67" spans="1:6" x14ac:dyDescent="0.55000000000000004">
      <c r="A67" s="12" t="s">
        <v>67</v>
      </c>
      <c r="B67" s="12" t="s">
        <v>154</v>
      </c>
    </row>
    <row r="68" spans="1:6" x14ac:dyDescent="0.55000000000000004">
      <c r="A68" s="12" t="s">
        <v>68</v>
      </c>
      <c r="B68" s="12" t="s">
        <v>155</v>
      </c>
    </row>
    <row r="69" spans="1:6" x14ac:dyDescent="0.55000000000000004">
      <c r="A69" s="12" t="s">
        <v>69</v>
      </c>
      <c r="B69" s="12" t="s">
        <v>156</v>
      </c>
    </row>
    <row r="70" spans="1:6" x14ac:dyDescent="0.55000000000000004">
      <c r="A70" s="12" t="s">
        <v>70</v>
      </c>
      <c r="B70" s="12" t="s">
        <v>157</v>
      </c>
    </row>
    <row r="71" spans="1:6" x14ac:dyDescent="0.55000000000000004">
      <c r="A71" s="12" t="s">
        <v>71</v>
      </c>
      <c r="B71" s="12" t="s">
        <v>158</v>
      </c>
    </row>
    <row r="72" spans="1:6" x14ac:dyDescent="0.55000000000000004">
      <c r="A72" s="12" t="s">
        <v>72</v>
      </c>
      <c r="B72" s="12" t="s">
        <v>159</v>
      </c>
    </row>
    <row r="73" spans="1:6" x14ac:dyDescent="0.55000000000000004">
      <c r="A73" s="12" t="s">
        <v>160</v>
      </c>
      <c r="B73" s="12" t="s">
        <v>161</v>
      </c>
      <c r="C73" s="3"/>
      <c r="F73" s="2"/>
    </row>
    <row r="74" spans="1:6" x14ac:dyDescent="0.55000000000000004">
      <c r="A74" s="12" t="s">
        <v>74</v>
      </c>
      <c r="B74" s="12" t="s">
        <v>162</v>
      </c>
    </row>
    <row r="75" spans="1:6" x14ac:dyDescent="0.55000000000000004">
      <c r="A75" s="12" t="s">
        <v>75</v>
      </c>
      <c r="B75" s="12" t="s">
        <v>163</v>
      </c>
    </row>
    <row r="76" spans="1:6" x14ac:dyDescent="0.55000000000000004">
      <c r="A76" s="12" t="s">
        <v>76</v>
      </c>
      <c r="B76" s="12" t="s">
        <v>164</v>
      </c>
    </row>
    <row r="77" spans="1:6" x14ac:dyDescent="0.55000000000000004">
      <c r="A77" s="12" t="s">
        <v>59</v>
      </c>
      <c r="B77" s="12" t="s">
        <v>165</v>
      </c>
    </row>
    <row r="78" spans="1:6" x14ac:dyDescent="0.55000000000000004">
      <c r="A78" s="12" t="s">
        <v>60</v>
      </c>
      <c r="B78" s="12" t="s">
        <v>166</v>
      </c>
    </row>
    <row r="79" spans="1:6" x14ac:dyDescent="0.55000000000000004">
      <c r="A79" s="12" t="s">
        <v>61</v>
      </c>
      <c r="B79" s="12" t="s">
        <v>167</v>
      </c>
    </row>
    <row r="81" spans="2:2" x14ac:dyDescent="0.55000000000000004">
      <c r="B81" s="17" t="s">
        <v>168</v>
      </c>
    </row>
  </sheetData>
  <autoFilter ref="A1:B57" xr:uid="{00000000-0009-0000-0000-000000000000}">
    <sortState ref="A2:B61">
      <sortCondition ref="A1:A61"/>
    </sortState>
  </autoFilter>
  <pageMargins left="0.7" right="0.7" top="0.75" bottom="0.75" header="0.3" footer="0.3"/>
  <pageSetup scale="64" orientation="portrait"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L80"/>
  <sheetViews>
    <sheetView showGridLines="0" tabSelected="1" topLeftCell="B1" workbookViewId="0">
      <pane xSplit="1" ySplit="1" topLeftCell="C2" activePane="bottomRight" state="frozenSplit"/>
      <selection activeCell="B1" sqref="B1"/>
      <selection pane="topRight" activeCell="C1" sqref="C1"/>
      <selection pane="bottomLeft" activeCell="B2" sqref="B2"/>
      <selection pane="bottomRight" activeCell="I37" sqref="I37"/>
    </sheetView>
  </sheetViews>
  <sheetFormatPr baseColWidth="10" defaultColWidth="8.83984375" defaultRowHeight="14.4" x14ac:dyDescent="0.55000000000000004"/>
  <cols>
    <col min="1" max="1" width="2.62890625" hidden="1" customWidth="1"/>
    <col min="2" max="2" width="24.5234375" bestFit="1" customWidth="1"/>
    <col min="3" max="3" width="10.5234375" bestFit="1" customWidth="1"/>
    <col min="4" max="4" width="9.9453125" bestFit="1" customWidth="1"/>
    <col min="5" max="6" width="22.15625" customWidth="1"/>
    <col min="7" max="7" width="20.62890625" customWidth="1"/>
  </cols>
  <sheetData>
    <row r="1" spans="1:10" ht="14.7" thickBot="1" x14ac:dyDescent="0.6">
      <c r="A1" s="19"/>
      <c r="B1" s="19" t="s">
        <v>0</v>
      </c>
      <c r="C1" s="19" t="s">
        <v>1</v>
      </c>
      <c r="D1" s="19" t="s">
        <v>2</v>
      </c>
      <c r="E1" s="19" t="s">
        <v>82</v>
      </c>
      <c r="F1" s="19" t="s">
        <v>202</v>
      </c>
      <c r="G1" s="19" t="s">
        <v>189</v>
      </c>
      <c r="H1" s="32" t="s">
        <v>735</v>
      </c>
      <c r="I1" s="32" t="s">
        <v>738</v>
      </c>
      <c r="J1" s="19" t="s">
        <v>189</v>
      </c>
    </row>
    <row r="2" spans="1:10" hidden="1" x14ac:dyDescent="0.55000000000000004">
      <c r="A2" t="s">
        <v>3</v>
      </c>
      <c r="B2" t="s">
        <v>3</v>
      </c>
      <c r="C2" s="18">
        <v>0</v>
      </c>
      <c r="D2" t="s">
        <v>77</v>
      </c>
      <c r="E2" t="s">
        <v>104</v>
      </c>
      <c r="G2" t="s">
        <v>190</v>
      </c>
      <c r="H2" t="s">
        <v>737</v>
      </c>
      <c r="I2" t="s">
        <v>191</v>
      </c>
    </row>
    <row r="3" spans="1:10" hidden="1" x14ac:dyDescent="0.55000000000000004">
      <c r="A3" t="s">
        <v>4</v>
      </c>
      <c r="B3" t="s">
        <v>4</v>
      </c>
      <c r="C3" s="18">
        <v>0</v>
      </c>
      <c r="D3" t="s">
        <v>77</v>
      </c>
      <c r="E3" t="s">
        <v>121</v>
      </c>
      <c r="G3" t="s">
        <v>190</v>
      </c>
      <c r="H3" t="s">
        <v>737</v>
      </c>
      <c r="I3" t="s">
        <v>191</v>
      </c>
    </row>
    <row r="4" spans="1:10" hidden="1" x14ac:dyDescent="0.55000000000000004">
      <c r="A4" t="s">
        <v>5</v>
      </c>
      <c r="B4" t="s">
        <v>5</v>
      </c>
      <c r="C4" s="18">
        <v>0</v>
      </c>
      <c r="D4" t="s">
        <v>78</v>
      </c>
      <c r="E4" t="s">
        <v>119</v>
      </c>
      <c r="F4" t="str">
        <f>LEFT(G4,4)</f>
        <v>Drop</v>
      </c>
      <c r="G4" t="s">
        <v>191</v>
      </c>
      <c r="H4" t="s">
        <v>736</v>
      </c>
      <c r="I4" s="33" t="s">
        <v>191</v>
      </c>
    </row>
    <row r="5" spans="1:10" hidden="1" x14ac:dyDescent="0.55000000000000004">
      <c r="A5" t="s">
        <v>6</v>
      </c>
      <c r="B5" t="s">
        <v>6</v>
      </c>
      <c r="C5" s="18">
        <v>0</v>
      </c>
      <c r="D5" t="s">
        <v>78</v>
      </c>
      <c r="E5" t="s">
        <v>100</v>
      </c>
      <c r="F5" t="str">
        <f t="shared" ref="F5:F6" si="0">LEFT(G5,4)</f>
        <v>Keep</v>
      </c>
      <c r="G5" t="s">
        <v>192</v>
      </c>
      <c r="H5" t="s">
        <v>736</v>
      </c>
      <c r="I5" t="s">
        <v>192</v>
      </c>
    </row>
    <row r="6" spans="1:10" hidden="1" x14ac:dyDescent="0.55000000000000004">
      <c r="A6" t="s">
        <v>7</v>
      </c>
      <c r="B6" t="s">
        <v>7</v>
      </c>
      <c r="C6" s="18">
        <v>0</v>
      </c>
      <c r="D6" t="s">
        <v>78</v>
      </c>
      <c r="E6" t="s">
        <v>101</v>
      </c>
      <c r="F6" t="str">
        <f t="shared" si="0"/>
        <v>Drop</v>
      </c>
      <c r="G6" t="s">
        <v>191</v>
      </c>
      <c r="H6" t="s">
        <v>736</v>
      </c>
      <c r="I6" s="33" t="s">
        <v>191</v>
      </c>
    </row>
    <row r="7" spans="1:10" hidden="1" x14ac:dyDescent="0.55000000000000004">
      <c r="A7" t="s">
        <v>8</v>
      </c>
      <c r="B7" t="s">
        <v>8</v>
      </c>
      <c r="C7" s="18">
        <v>0</v>
      </c>
      <c r="D7" t="s">
        <v>79</v>
      </c>
      <c r="E7" t="s">
        <v>137</v>
      </c>
      <c r="F7" t="s">
        <v>192</v>
      </c>
      <c r="G7" t="s">
        <v>192</v>
      </c>
      <c r="H7" t="s">
        <v>736</v>
      </c>
      <c r="I7" t="s">
        <v>192</v>
      </c>
    </row>
    <row r="8" spans="1:10" hidden="1" x14ac:dyDescent="0.55000000000000004">
      <c r="A8" t="s">
        <v>9</v>
      </c>
      <c r="B8" t="s">
        <v>9</v>
      </c>
      <c r="C8" s="18">
        <v>0</v>
      </c>
      <c r="D8" t="s">
        <v>78</v>
      </c>
      <c r="E8" t="s">
        <v>108</v>
      </c>
      <c r="F8" t="str">
        <f t="shared" ref="F8:F9" si="1">LEFT(G8,4)</f>
        <v>Keep</v>
      </c>
      <c r="G8" t="s">
        <v>192</v>
      </c>
      <c r="H8" t="s">
        <v>736</v>
      </c>
      <c r="I8" t="s">
        <v>192</v>
      </c>
    </row>
    <row r="9" spans="1:10" x14ac:dyDescent="0.55000000000000004">
      <c r="A9" t="s">
        <v>10</v>
      </c>
      <c r="B9" t="s">
        <v>10</v>
      </c>
      <c r="C9" s="18">
        <v>0</v>
      </c>
      <c r="D9" t="s">
        <v>78</v>
      </c>
      <c r="E9" t="s">
        <v>107</v>
      </c>
      <c r="F9" t="str">
        <f t="shared" si="1"/>
        <v>Drop</v>
      </c>
      <c r="G9" t="s">
        <v>191</v>
      </c>
      <c r="H9" t="s">
        <v>736</v>
      </c>
      <c r="I9" s="34" t="s">
        <v>192</v>
      </c>
    </row>
    <row r="10" spans="1:10" hidden="1" x14ac:dyDescent="0.55000000000000004">
      <c r="A10" t="s">
        <v>11</v>
      </c>
      <c r="B10" t="s">
        <v>11</v>
      </c>
      <c r="C10" s="18">
        <v>0</v>
      </c>
      <c r="D10" t="s">
        <v>79</v>
      </c>
      <c r="E10" t="s">
        <v>102</v>
      </c>
      <c r="F10" t="s">
        <v>192</v>
      </c>
      <c r="G10" t="s">
        <v>192</v>
      </c>
      <c r="H10" t="s">
        <v>736</v>
      </c>
      <c r="I10" t="s">
        <v>192</v>
      </c>
    </row>
    <row r="11" spans="1:10" hidden="1" x14ac:dyDescent="0.55000000000000004">
      <c r="A11" t="s">
        <v>12</v>
      </c>
      <c r="B11" t="s">
        <v>12</v>
      </c>
      <c r="C11" s="18">
        <v>0</v>
      </c>
      <c r="D11" t="s">
        <v>79</v>
      </c>
      <c r="E11" t="s">
        <v>136</v>
      </c>
      <c r="F11" t="s">
        <v>192</v>
      </c>
      <c r="G11" t="s">
        <v>192</v>
      </c>
      <c r="H11" t="s">
        <v>736</v>
      </c>
      <c r="I11" t="s">
        <v>192</v>
      </c>
    </row>
    <row r="12" spans="1:10" hidden="1" x14ac:dyDescent="0.55000000000000004">
      <c r="A12" t="s">
        <v>13</v>
      </c>
      <c r="B12" t="s">
        <v>13</v>
      </c>
      <c r="C12" s="18">
        <v>0</v>
      </c>
      <c r="D12" t="s">
        <v>79</v>
      </c>
      <c r="E12" t="s">
        <v>95</v>
      </c>
      <c r="F12" t="s">
        <v>191</v>
      </c>
      <c r="G12" t="s">
        <v>205</v>
      </c>
      <c r="H12" t="s">
        <v>737</v>
      </c>
      <c r="I12" t="s">
        <v>191</v>
      </c>
    </row>
    <row r="13" spans="1:10" hidden="1" x14ac:dyDescent="0.55000000000000004">
      <c r="A13" t="s">
        <v>14</v>
      </c>
      <c r="B13" t="s">
        <v>14</v>
      </c>
      <c r="C13" s="18">
        <v>0</v>
      </c>
      <c r="D13" t="s">
        <v>79</v>
      </c>
      <c r="E13" t="s">
        <v>94</v>
      </c>
      <c r="F13" t="s">
        <v>192</v>
      </c>
      <c r="G13" t="s">
        <v>215</v>
      </c>
      <c r="H13" t="s">
        <v>736</v>
      </c>
      <c r="I13" t="s">
        <v>192</v>
      </c>
    </row>
    <row r="14" spans="1:10" hidden="1" x14ac:dyDescent="0.55000000000000004">
      <c r="A14" t="s">
        <v>15</v>
      </c>
      <c r="B14" t="s">
        <v>15</v>
      </c>
      <c r="C14" s="18">
        <v>0</v>
      </c>
      <c r="D14" t="s">
        <v>79</v>
      </c>
      <c r="E14" t="s">
        <v>103</v>
      </c>
      <c r="F14" t="s">
        <v>192</v>
      </c>
      <c r="G14" t="s">
        <v>206</v>
      </c>
      <c r="H14" t="s">
        <v>736</v>
      </c>
      <c r="I14" t="s">
        <v>192</v>
      </c>
    </row>
    <row r="15" spans="1:10" x14ac:dyDescent="0.55000000000000004">
      <c r="A15" t="s">
        <v>16</v>
      </c>
      <c r="B15" t="s">
        <v>16</v>
      </c>
      <c r="C15" s="20">
        <v>0</v>
      </c>
      <c r="D15" t="s">
        <v>78</v>
      </c>
      <c r="E15" t="s">
        <v>84</v>
      </c>
      <c r="F15" t="str">
        <f>LEFT(G15,4)</f>
        <v>Drop</v>
      </c>
      <c r="G15" t="s">
        <v>191</v>
      </c>
      <c r="H15" t="s">
        <v>736</v>
      </c>
      <c r="I15" s="34" t="s">
        <v>192</v>
      </c>
    </row>
    <row r="16" spans="1:10" hidden="1" x14ac:dyDescent="0.55000000000000004">
      <c r="A16" t="s">
        <v>17</v>
      </c>
      <c r="B16" t="s">
        <v>17</v>
      </c>
      <c r="C16" s="18">
        <v>0</v>
      </c>
      <c r="D16" t="s">
        <v>79</v>
      </c>
      <c r="E16" t="e">
        <v>#N/A</v>
      </c>
      <c r="F16" t="s">
        <v>192</v>
      </c>
      <c r="H16" t="s">
        <v>736</v>
      </c>
      <c r="I16" t="s">
        <v>192</v>
      </c>
    </row>
    <row r="17" spans="1:10" hidden="1" x14ac:dyDescent="0.55000000000000004">
      <c r="A17" t="s">
        <v>18</v>
      </c>
      <c r="B17" t="s">
        <v>18</v>
      </c>
      <c r="C17" s="18">
        <v>0</v>
      </c>
      <c r="D17" t="s">
        <v>80</v>
      </c>
      <c r="E17" t="s">
        <v>111</v>
      </c>
      <c r="F17" t="s">
        <v>191</v>
      </c>
      <c r="G17" t="s">
        <v>218</v>
      </c>
      <c r="H17" t="s">
        <v>737</v>
      </c>
      <c r="I17" t="s">
        <v>191</v>
      </c>
      <c r="J17" t="s">
        <v>214</v>
      </c>
    </row>
    <row r="18" spans="1:10" hidden="1" x14ac:dyDescent="0.55000000000000004">
      <c r="A18" t="s">
        <v>19</v>
      </c>
      <c r="B18" t="s">
        <v>19</v>
      </c>
      <c r="C18" s="18">
        <v>0</v>
      </c>
      <c r="D18" t="s">
        <v>79</v>
      </c>
      <c r="E18" t="s">
        <v>120</v>
      </c>
      <c r="F18" s="25" t="s">
        <v>192</v>
      </c>
      <c r="G18" s="25" t="s">
        <v>207</v>
      </c>
      <c r="H18" s="25" t="s">
        <v>736</v>
      </c>
      <c r="I18" s="25" t="s">
        <v>192</v>
      </c>
    </row>
    <row r="19" spans="1:10" hidden="1" x14ac:dyDescent="0.55000000000000004">
      <c r="A19" t="s">
        <v>20</v>
      </c>
      <c r="B19" t="s">
        <v>20</v>
      </c>
      <c r="C19" s="18">
        <v>0</v>
      </c>
      <c r="D19" t="s">
        <v>79</v>
      </c>
      <c r="E19" t="s">
        <v>132</v>
      </c>
      <c r="F19" t="s">
        <v>191</v>
      </c>
      <c r="G19" t="s">
        <v>193</v>
      </c>
      <c r="H19" t="s">
        <v>737</v>
      </c>
      <c r="I19" t="s">
        <v>191</v>
      </c>
    </row>
    <row r="20" spans="1:10" hidden="1" x14ac:dyDescent="0.55000000000000004">
      <c r="A20" t="s">
        <v>21</v>
      </c>
      <c r="B20" t="s">
        <v>21</v>
      </c>
      <c r="C20" s="18">
        <v>0</v>
      </c>
      <c r="D20" t="s">
        <v>79</v>
      </c>
      <c r="E20" t="s">
        <v>145</v>
      </c>
      <c r="F20" t="s">
        <v>191</v>
      </c>
      <c r="G20" t="s">
        <v>193</v>
      </c>
      <c r="H20" t="s">
        <v>737</v>
      </c>
      <c r="I20" t="s">
        <v>191</v>
      </c>
    </row>
    <row r="21" spans="1:10" hidden="1" x14ac:dyDescent="0.55000000000000004">
      <c r="A21" t="s">
        <v>22</v>
      </c>
      <c r="B21" t="s">
        <v>22</v>
      </c>
      <c r="C21" s="18">
        <v>0</v>
      </c>
      <c r="D21" t="s">
        <v>79</v>
      </c>
      <c r="E21" t="s">
        <v>90</v>
      </c>
      <c r="F21" t="s">
        <v>191</v>
      </c>
      <c r="G21" t="s">
        <v>193</v>
      </c>
      <c r="H21" t="s">
        <v>737</v>
      </c>
      <c r="I21" t="s">
        <v>191</v>
      </c>
    </row>
    <row r="22" spans="1:10" hidden="1" x14ac:dyDescent="0.55000000000000004">
      <c r="A22" t="s">
        <v>23</v>
      </c>
      <c r="B22" t="s">
        <v>23</v>
      </c>
      <c r="C22" s="18">
        <v>0</v>
      </c>
      <c r="D22" t="s">
        <v>79</v>
      </c>
      <c r="E22" t="s">
        <v>131</v>
      </c>
      <c r="F22" t="s">
        <v>192</v>
      </c>
      <c r="G22" t="s">
        <v>208</v>
      </c>
      <c r="H22" t="s">
        <v>736</v>
      </c>
      <c r="I22" t="s">
        <v>192</v>
      </c>
      <c r="J22" t="s">
        <v>739</v>
      </c>
    </row>
    <row r="23" spans="1:10" hidden="1" x14ac:dyDescent="0.55000000000000004">
      <c r="A23" t="s">
        <v>24</v>
      </c>
      <c r="B23" t="s">
        <v>24</v>
      </c>
      <c r="C23" s="18">
        <v>0</v>
      </c>
      <c r="D23" t="s">
        <v>79</v>
      </c>
      <c r="E23" t="s">
        <v>138</v>
      </c>
      <c r="F23" t="s">
        <v>191</v>
      </c>
      <c r="G23" t="s">
        <v>193</v>
      </c>
      <c r="H23" t="s">
        <v>737</v>
      </c>
      <c r="I23" t="s">
        <v>191</v>
      </c>
    </row>
    <row r="24" spans="1:10" hidden="1" x14ac:dyDescent="0.55000000000000004">
      <c r="A24" t="s">
        <v>25</v>
      </c>
      <c r="B24" t="s">
        <v>25</v>
      </c>
      <c r="C24" s="18">
        <v>0</v>
      </c>
      <c r="D24" t="s">
        <v>79</v>
      </c>
      <c r="E24" t="s">
        <v>148</v>
      </c>
      <c r="F24" t="s">
        <v>191</v>
      </c>
      <c r="G24" t="s">
        <v>209</v>
      </c>
      <c r="H24" t="s">
        <v>737</v>
      </c>
      <c r="I24" t="s">
        <v>191</v>
      </c>
    </row>
    <row r="25" spans="1:10" hidden="1" x14ac:dyDescent="0.55000000000000004">
      <c r="A25" t="s">
        <v>26</v>
      </c>
      <c r="B25" t="s">
        <v>26</v>
      </c>
      <c r="C25" s="18">
        <v>0</v>
      </c>
      <c r="D25" t="s">
        <v>79</v>
      </c>
      <c r="E25" t="s">
        <v>83</v>
      </c>
      <c r="F25" t="s">
        <v>192</v>
      </c>
      <c r="G25" t="s">
        <v>210</v>
      </c>
      <c r="H25" t="s">
        <v>737</v>
      </c>
      <c r="I25" s="35" t="s">
        <v>192</v>
      </c>
    </row>
    <row r="26" spans="1:10" hidden="1" x14ac:dyDescent="0.55000000000000004">
      <c r="A26" t="s">
        <v>27</v>
      </c>
      <c r="B26" t="s">
        <v>27</v>
      </c>
      <c r="C26" s="18">
        <v>0</v>
      </c>
      <c r="D26" t="s">
        <v>78</v>
      </c>
      <c r="E26" t="s">
        <v>91</v>
      </c>
      <c r="F26" t="str">
        <f t="shared" ref="F26:F27" si="2">LEFT(G26,4)</f>
        <v>Keep</v>
      </c>
      <c r="G26" t="s">
        <v>194</v>
      </c>
      <c r="H26" t="s">
        <v>736</v>
      </c>
      <c r="I26" t="s">
        <v>192</v>
      </c>
    </row>
    <row r="27" spans="1:10" hidden="1" x14ac:dyDescent="0.55000000000000004">
      <c r="A27" t="s">
        <v>28</v>
      </c>
      <c r="B27" t="s">
        <v>28</v>
      </c>
      <c r="C27" s="18">
        <v>0</v>
      </c>
      <c r="D27" t="s">
        <v>78</v>
      </c>
      <c r="E27" t="s">
        <v>89</v>
      </c>
      <c r="F27" t="str">
        <f t="shared" si="2"/>
        <v>Keep</v>
      </c>
      <c r="G27" t="s">
        <v>195</v>
      </c>
      <c r="H27" t="s">
        <v>736</v>
      </c>
      <c r="I27" t="s">
        <v>192</v>
      </c>
    </row>
    <row r="28" spans="1:10" hidden="1" x14ac:dyDescent="0.55000000000000004">
      <c r="A28" t="s">
        <v>29</v>
      </c>
      <c r="B28" t="s">
        <v>29</v>
      </c>
      <c r="C28" s="18">
        <v>0</v>
      </c>
      <c r="D28" t="s">
        <v>79</v>
      </c>
      <c r="E28" t="s">
        <v>93</v>
      </c>
      <c r="F28" t="s">
        <v>191</v>
      </c>
      <c r="G28" t="s">
        <v>214</v>
      </c>
      <c r="H28" t="s">
        <v>736</v>
      </c>
      <c r="I28" s="33" t="s">
        <v>191</v>
      </c>
      <c r="J28" t="s">
        <v>214</v>
      </c>
    </row>
    <row r="29" spans="1:10" hidden="1" x14ac:dyDescent="0.55000000000000004">
      <c r="A29" t="s">
        <v>30</v>
      </c>
      <c r="B29" t="s">
        <v>30</v>
      </c>
      <c r="C29" s="18">
        <v>0</v>
      </c>
      <c r="D29" t="s">
        <v>78</v>
      </c>
      <c r="E29" t="s">
        <v>106</v>
      </c>
      <c r="F29" t="str">
        <f t="shared" ref="F29:F36" si="3">LEFT(G29,4)</f>
        <v>Keep</v>
      </c>
      <c r="G29" t="s">
        <v>195</v>
      </c>
      <c r="H29" t="s">
        <v>736</v>
      </c>
      <c r="I29" t="s">
        <v>192</v>
      </c>
    </row>
    <row r="30" spans="1:10" hidden="1" x14ac:dyDescent="0.55000000000000004">
      <c r="A30" t="s">
        <v>31</v>
      </c>
      <c r="B30" t="s">
        <v>31</v>
      </c>
      <c r="C30" s="18">
        <v>0.51200000000000001</v>
      </c>
      <c r="D30" t="s">
        <v>78</v>
      </c>
      <c r="E30" t="s">
        <v>122</v>
      </c>
      <c r="F30" t="str">
        <f t="shared" si="3"/>
        <v>Keep</v>
      </c>
      <c r="G30" t="s">
        <v>196</v>
      </c>
      <c r="H30" t="s">
        <v>736</v>
      </c>
      <c r="I30" t="s">
        <v>192</v>
      </c>
      <c r="J30" t="s">
        <v>740</v>
      </c>
    </row>
    <row r="31" spans="1:10" hidden="1" x14ac:dyDescent="0.55000000000000004">
      <c r="A31" t="s">
        <v>32</v>
      </c>
      <c r="B31" t="s">
        <v>32</v>
      </c>
      <c r="C31" s="18">
        <v>0.84560000000000002</v>
      </c>
      <c r="D31" t="s">
        <v>78</v>
      </c>
      <c r="E31" t="s">
        <v>124</v>
      </c>
      <c r="F31" t="str">
        <f t="shared" si="3"/>
        <v>Keep</v>
      </c>
      <c r="G31" t="s">
        <v>196</v>
      </c>
      <c r="H31" t="s">
        <v>736</v>
      </c>
      <c r="I31" t="s">
        <v>192</v>
      </c>
      <c r="J31" t="s">
        <v>740</v>
      </c>
    </row>
    <row r="32" spans="1:10" hidden="1" x14ac:dyDescent="0.55000000000000004">
      <c r="A32" t="s">
        <v>33</v>
      </c>
      <c r="B32" t="s">
        <v>33</v>
      </c>
      <c r="C32" s="20">
        <v>0</v>
      </c>
      <c r="D32" t="s">
        <v>78</v>
      </c>
      <c r="E32" t="s">
        <v>126</v>
      </c>
      <c r="F32" t="str">
        <f t="shared" si="3"/>
        <v>Keep</v>
      </c>
      <c r="G32" t="s">
        <v>197</v>
      </c>
      <c r="H32" t="s">
        <v>736</v>
      </c>
      <c r="I32" t="s">
        <v>192</v>
      </c>
    </row>
    <row r="33" spans="1:10" hidden="1" x14ac:dyDescent="0.55000000000000004">
      <c r="A33" t="s">
        <v>34</v>
      </c>
      <c r="B33" t="s">
        <v>34</v>
      </c>
      <c r="C33" s="18">
        <v>0</v>
      </c>
      <c r="D33" t="s">
        <v>78</v>
      </c>
      <c r="E33" t="s">
        <v>130</v>
      </c>
      <c r="F33" t="str">
        <f t="shared" si="3"/>
        <v>Keep</v>
      </c>
      <c r="G33" t="s">
        <v>198</v>
      </c>
      <c r="H33" t="s">
        <v>736</v>
      </c>
      <c r="I33" t="s">
        <v>192</v>
      </c>
    </row>
    <row r="34" spans="1:10" x14ac:dyDescent="0.55000000000000004">
      <c r="A34" t="s">
        <v>35</v>
      </c>
      <c r="B34" t="s">
        <v>35</v>
      </c>
      <c r="C34" s="18">
        <v>0</v>
      </c>
      <c r="D34" t="s">
        <v>78</v>
      </c>
      <c r="E34" t="s">
        <v>134</v>
      </c>
      <c r="F34" t="str">
        <f t="shared" si="3"/>
        <v>Drop</v>
      </c>
      <c r="G34" t="s">
        <v>191</v>
      </c>
      <c r="H34" t="s">
        <v>736</v>
      </c>
      <c r="I34" t="s">
        <v>192</v>
      </c>
    </row>
    <row r="35" spans="1:10" hidden="1" x14ac:dyDescent="0.55000000000000004">
      <c r="A35" t="s">
        <v>36</v>
      </c>
      <c r="B35" t="s">
        <v>36</v>
      </c>
      <c r="C35" s="18">
        <v>5.9999999999999995E-4</v>
      </c>
      <c r="D35" t="s">
        <v>78</v>
      </c>
      <c r="E35" t="s">
        <v>135</v>
      </c>
      <c r="F35" t="str">
        <f t="shared" si="3"/>
        <v>Keep</v>
      </c>
      <c r="G35" t="s">
        <v>199</v>
      </c>
      <c r="H35" t="s">
        <v>737</v>
      </c>
      <c r="I35" s="35" t="s">
        <v>192</v>
      </c>
      <c r="J35" t="s">
        <v>741</v>
      </c>
    </row>
    <row r="36" spans="1:10" hidden="1" x14ac:dyDescent="0.55000000000000004">
      <c r="A36" t="s">
        <v>37</v>
      </c>
      <c r="B36" t="s">
        <v>37</v>
      </c>
      <c r="C36" s="18">
        <v>0</v>
      </c>
      <c r="D36" t="s">
        <v>78</v>
      </c>
      <c r="E36" t="s">
        <v>139</v>
      </c>
      <c r="F36" t="str">
        <f t="shared" si="3"/>
        <v>Keep</v>
      </c>
      <c r="G36" t="s">
        <v>200</v>
      </c>
      <c r="H36" t="s">
        <v>736</v>
      </c>
      <c r="I36" t="s">
        <v>192</v>
      </c>
    </row>
    <row r="37" spans="1:10" x14ac:dyDescent="0.55000000000000004">
      <c r="A37" t="s">
        <v>38</v>
      </c>
      <c r="B37" t="s">
        <v>38</v>
      </c>
      <c r="C37" s="18">
        <v>0</v>
      </c>
      <c r="D37" t="s">
        <v>79</v>
      </c>
      <c r="E37" t="s">
        <v>105</v>
      </c>
      <c r="F37" t="s">
        <v>191</v>
      </c>
      <c r="G37" t="s">
        <v>193</v>
      </c>
      <c r="H37" t="s">
        <v>736</v>
      </c>
      <c r="I37" t="s">
        <v>192</v>
      </c>
    </row>
    <row r="38" spans="1:10" hidden="1" x14ac:dyDescent="0.55000000000000004">
      <c r="A38" t="s">
        <v>39</v>
      </c>
      <c r="B38" t="s">
        <v>39</v>
      </c>
      <c r="C38" s="18">
        <v>0</v>
      </c>
      <c r="D38" t="s">
        <v>78</v>
      </c>
      <c r="E38" t="s">
        <v>127</v>
      </c>
      <c r="F38" t="s">
        <v>191</v>
      </c>
      <c r="G38" t="s">
        <v>224</v>
      </c>
      <c r="H38" t="s">
        <v>737</v>
      </c>
      <c r="I38" t="s">
        <v>191</v>
      </c>
    </row>
    <row r="39" spans="1:10" hidden="1" x14ac:dyDescent="0.55000000000000004">
      <c r="A39" t="s">
        <v>40</v>
      </c>
      <c r="B39" t="s">
        <v>40</v>
      </c>
      <c r="C39" s="18">
        <v>0</v>
      </c>
      <c r="D39" t="s">
        <v>78</v>
      </c>
      <c r="E39" t="s">
        <v>128</v>
      </c>
      <c r="F39" t="s">
        <v>191</v>
      </c>
      <c r="G39" t="s">
        <v>221</v>
      </c>
      <c r="H39" t="s">
        <v>737</v>
      </c>
      <c r="I39" t="s">
        <v>191</v>
      </c>
    </row>
    <row r="40" spans="1:10" hidden="1" x14ac:dyDescent="0.55000000000000004">
      <c r="A40" t="s">
        <v>41</v>
      </c>
      <c r="B40" t="s">
        <v>41</v>
      </c>
      <c r="C40" s="18">
        <v>0</v>
      </c>
      <c r="D40" t="s">
        <v>78</v>
      </c>
      <c r="E40" t="s">
        <v>140</v>
      </c>
      <c r="F40" t="s">
        <v>191</v>
      </c>
      <c r="G40" t="s">
        <v>225</v>
      </c>
      <c r="H40" t="s">
        <v>737</v>
      </c>
      <c r="I40" t="s">
        <v>191</v>
      </c>
    </row>
    <row r="41" spans="1:10" hidden="1" x14ac:dyDescent="0.55000000000000004">
      <c r="A41" t="s">
        <v>42</v>
      </c>
      <c r="B41" t="s">
        <v>42</v>
      </c>
      <c r="C41" s="18">
        <v>0</v>
      </c>
      <c r="D41" t="s">
        <v>78</v>
      </c>
      <c r="E41" t="s">
        <v>141</v>
      </c>
      <c r="F41" t="s">
        <v>191</v>
      </c>
      <c r="G41" t="s">
        <v>222</v>
      </c>
      <c r="H41" t="s">
        <v>737</v>
      </c>
      <c r="I41" t="s">
        <v>191</v>
      </c>
    </row>
    <row r="42" spans="1:10" hidden="1" x14ac:dyDescent="0.55000000000000004">
      <c r="A42" t="s">
        <v>43</v>
      </c>
      <c r="B42" t="s">
        <v>43</v>
      </c>
      <c r="C42" s="18">
        <v>0</v>
      </c>
      <c r="D42" t="s">
        <v>78</v>
      </c>
      <c r="E42" t="s">
        <v>144</v>
      </c>
      <c r="F42" t="s">
        <v>191</v>
      </c>
      <c r="G42" t="s">
        <v>223</v>
      </c>
      <c r="H42" t="s">
        <v>737</v>
      </c>
      <c r="I42" t="s">
        <v>191</v>
      </c>
    </row>
    <row r="43" spans="1:10" hidden="1" x14ac:dyDescent="0.55000000000000004">
      <c r="A43" t="s">
        <v>44</v>
      </c>
      <c r="B43" t="s">
        <v>44</v>
      </c>
      <c r="C43" s="18">
        <v>0</v>
      </c>
      <c r="D43" t="s">
        <v>78</v>
      </c>
      <c r="E43" t="s">
        <v>142</v>
      </c>
      <c r="F43" t="str">
        <f t="shared" ref="F43:F46" si="4">LEFT(G43,4)</f>
        <v>Drop</v>
      </c>
      <c r="G43" t="s">
        <v>223</v>
      </c>
      <c r="H43" t="s">
        <v>737</v>
      </c>
      <c r="I43" t="s">
        <v>191</v>
      </c>
    </row>
    <row r="44" spans="1:10" hidden="1" x14ac:dyDescent="0.55000000000000004">
      <c r="A44" t="s">
        <v>45</v>
      </c>
      <c r="B44" t="s">
        <v>45</v>
      </c>
      <c r="C44" s="18">
        <v>0</v>
      </c>
      <c r="D44" t="s">
        <v>78</v>
      </c>
      <c r="E44" t="s">
        <v>143</v>
      </c>
      <c r="F44" t="str">
        <f t="shared" si="4"/>
        <v>Drop</v>
      </c>
      <c r="G44" t="s">
        <v>223</v>
      </c>
      <c r="H44" t="s">
        <v>737</v>
      </c>
      <c r="I44" t="s">
        <v>191</v>
      </c>
    </row>
    <row r="45" spans="1:10" hidden="1" x14ac:dyDescent="0.55000000000000004">
      <c r="A45" t="s">
        <v>46</v>
      </c>
      <c r="B45" t="s">
        <v>46</v>
      </c>
      <c r="C45" s="18">
        <v>0</v>
      </c>
      <c r="D45" t="s">
        <v>78</v>
      </c>
      <c r="E45" t="s">
        <v>133</v>
      </c>
      <c r="F45" t="str">
        <f t="shared" si="4"/>
        <v>Drop</v>
      </c>
      <c r="G45" t="s">
        <v>223</v>
      </c>
      <c r="H45" t="s">
        <v>737</v>
      </c>
      <c r="I45" t="s">
        <v>191</v>
      </c>
    </row>
    <row r="46" spans="1:10" hidden="1" x14ac:dyDescent="0.55000000000000004">
      <c r="A46" t="s">
        <v>47</v>
      </c>
      <c r="B46" t="s">
        <v>47</v>
      </c>
      <c r="C46" s="18">
        <v>0</v>
      </c>
      <c r="D46" t="s">
        <v>78</v>
      </c>
      <c r="E46" t="s">
        <v>87</v>
      </c>
      <c r="F46" t="str">
        <f t="shared" si="4"/>
        <v>Drop</v>
      </c>
      <c r="G46" t="s">
        <v>223</v>
      </c>
      <c r="H46" t="s">
        <v>737</v>
      </c>
      <c r="I46" t="s">
        <v>191</v>
      </c>
    </row>
    <row r="47" spans="1:10" hidden="1" x14ac:dyDescent="0.55000000000000004">
      <c r="A47" t="s">
        <v>48</v>
      </c>
      <c r="B47" t="s">
        <v>48</v>
      </c>
      <c r="C47" s="18">
        <v>0</v>
      </c>
      <c r="D47" t="s">
        <v>79</v>
      </c>
      <c r="E47" t="s">
        <v>118</v>
      </c>
      <c r="F47" t="s">
        <v>191</v>
      </c>
      <c r="G47" t="s">
        <v>193</v>
      </c>
      <c r="H47" t="s">
        <v>737</v>
      </c>
      <c r="I47" t="s">
        <v>191</v>
      </c>
    </row>
    <row r="48" spans="1:10" hidden="1" x14ac:dyDescent="0.55000000000000004">
      <c r="A48" t="s">
        <v>49</v>
      </c>
      <c r="B48" t="s">
        <v>49</v>
      </c>
      <c r="C48" s="18">
        <v>0</v>
      </c>
      <c r="D48" t="s">
        <v>78</v>
      </c>
      <c r="E48" t="s">
        <v>117</v>
      </c>
      <c r="F48" t="str">
        <f>LEFT(G48,4)</f>
        <v>Drop</v>
      </c>
      <c r="G48" t="s">
        <v>191</v>
      </c>
      <c r="H48" t="s">
        <v>737</v>
      </c>
      <c r="I48" t="s">
        <v>191</v>
      </c>
    </row>
    <row r="49" spans="1:12" hidden="1" x14ac:dyDescent="0.55000000000000004">
      <c r="A49" t="s">
        <v>50</v>
      </c>
      <c r="B49" t="s">
        <v>50</v>
      </c>
      <c r="C49" s="18">
        <v>0</v>
      </c>
      <c r="D49" t="s">
        <v>79</v>
      </c>
      <c r="E49" t="s">
        <v>125</v>
      </c>
      <c r="F49" t="s">
        <v>191</v>
      </c>
      <c r="G49" t="s">
        <v>193</v>
      </c>
      <c r="H49" t="s">
        <v>737</v>
      </c>
      <c r="I49" t="s">
        <v>191</v>
      </c>
    </row>
    <row r="50" spans="1:12" hidden="1" x14ac:dyDescent="0.55000000000000004">
      <c r="A50" t="s">
        <v>51</v>
      </c>
      <c r="B50" t="s">
        <v>51</v>
      </c>
      <c r="C50" s="18">
        <v>0</v>
      </c>
      <c r="D50" t="s">
        <v>79</v>
      </c>
      <c r="E50" t="s">
        <v>112</v>
      </c>
      <c r="F50" t="s">
        <v>191</v>
      </c>
      <c r="G50" t="s">
        <v>193</v>
      </c>
      <c r="H50" t="s">
        <v>737</v>
      </c>
      <c r="I50" t="s">
        <v>191</v>
      </c>
    </row>
    <row r="51" spans="1:12" hidden="1" x14ac:dyDescent="0.55000000000000004">
      <c r="A51" t="s">
        <v>52</v>
      </c>
      <c r="B51" t="s">
        <v>52</v>
      </c>
      <c r="C51" s="18">
        <v>2.0000000000000001E-4</v>
      </c>
      <c r="D51" t="s">
        <v>78</v>
      </c>
      <c r="E51" t="s">
        <v>88</v>
      </c>
      <c r="F51" t="str">
        <f t="shared" ref="F51:F53" si="5">LEFT(G51,4)</f>
        <v>Drop</v>
      </c>
      <c r="G51" t="s">
        <v>191</v>
      </c>
      <c r="H51" t="s">
        <v>737</v>
      </c>
      <c r="I51" t="s">
        <v>191</v>
      </c>
    </row>
    <row r="52" spans="1:12" hidden="1" x14ac:dyDescent="0.55000000000000004">
      <c r="A52" t="s">
        <v>53</v>
      </c>
      <c r="B52" t="s">
        <v>53</v>
      </c>
      <c r="C52" s="18">
        <v>0.75019999999999998</v>
      </c>
      <c r="D52" t="s">
        <v>78</v>
      </c>
      <c r="E52" t="s">
        <v>123</v>
      </c>
      <c r="F52" t="str">
        <f t="shared" si="5"/>
        <v>Keep</v>
      </c>
      <c r="G52" t="s">
        <v>201</v>
      </c>
      <c r="H52" t="s">
        <v>736</v>
      </c>
      <c r="I52" t="s">
        <v>192</v>
      </c>
      <c r="J52" t="s">
        <v>201</v>
      </c>
    </row>
    <row r="53" spans="1:12" hidden="1" x14ac:dyDescent="0.55000000000000004">
      <c r="A53" t="s">
        <v>54</v>
      </c>
      <c r="B53" t="s">
        <v>54</v>
      </c>
      <c r="C53" s="18">
        <v>0</v>
      </c>
      <c r="D53" t="s">
        <v>78</v>
      </c>
      <c r="E53" t="s">
        <v>129</v>
      </c>
      <c r="F53" t="str">
        <f t="shared" si="5"/>
        <v>Drop</v>
      </c>
      <c r="G53" t="s">
        <v>191</v>
      </c>
      <c r="H53" t="s">
        <v>737</v>
      </c>
      <c r="I53" t="s">
        <v>191</v>
      </c>
    </row>
    <row r="54" spans="1:12" hidden="1" x14ac:dyDescent="0.55000000000000004">
      <c r="A54" t="s">
        <v>55</v>
      </c>
      <c r="B54" t="s">
        <v>55</v>
      </c>
      <c r="C54" s="18">
        <v>0</v>
      </c>
      <c r="D54" t="s">
        <v>79</v>
      </c>
      <c r="E54" t="s">
        <v>86</v>
      </c>
      <c r="F54" t="s">
        <v>191</v>
      </c>
      <c r="G54" t="s">
        <v>193</v>
      </c>
      <c r="H54" t="s">
        <v>737</v>
      </c>
      <c r="I54" t="s">
        <v>191</v>
      </c>
    </row>
    <row r="55" spans="1:12" hidden="1" x14ac:dyDescent="0.55000000000000004">
      <c r="A55" t="s">
        <v>56</v>
      </c>
      <c r="B55" t="s">
        <v>56</v>
      </c>
      <c r="C55" s="18">
        <v>0.99939999999999996</v>
      </c>
      <c r="D55" t="s">
        <v>78</v>
      </c>
      <c r="E55" t="s">
        <v>85</v>
      </c>
      <c r="F55" t="str">
        <f t="shared" ref="F55:F56" si="6">LEFT(G55,4)</f>
        <v>Drop</v>
      </c>
      <c r="G55" t="s">
        <v>191</v>
      </c>
      <c r="H55" t="s">
        <v>737</v>
      </c>
      <c r="I55" t="s">
        <v>191</v>
      </c>
    </row>
    <row r="56" spans="1:12" hidden="1" x14ac:dyDescent="0.55000000000000004">
      <c r="A56" t="s">
        <v>57</v>
      </c>
      <c r="B56" t="s">
        <v>57</v>
      </c>
      <c r="C56" s="18">
        <v>0.99939999999999996</v>
      </c>
      <c r="D56" t="s">
        <v>78</v>
      </c>
      <c r="E56" t="s">
        <v>92</v>
      </c>
      <c r="F56" t="str">
        <f t="shared" si="6"/>
        <v>Drop</v>
      </c>
      <c r="G56" t="s">
        <v>191</v>
      </c>
      <c r="H56" t="s">
        <v>737</v>
      </c>
      <c r="I56" t="s">
        <v>191</v>
      </c>
    </row>
    <row r="57" spans="1:12" hidden="1" x14ac:dyDescent="0.55000000000000004">
      <c r="A57" t="s">
        <v>58</v>
      </c>
      <c r="B57" t="s">
        <v>58</v>
      </c>
      <c r="C57" s="18">
        <v>0</v>
      </c>
      <c r="D57" t="s">
        <v>79</v>
      </c>
      <c r="E57" t="e">
        <v>#N/A</v>
      </c>
      <c r="F57" t="s">
        <v>191</v>
      </c>
      <c r="H57" t="s">
        <v>737</v>
      </c>
      <c r="I57" t="s">
        <v>191</v>
      </c>
    </row>
    <row r="58" spans="1:12" x14ac:dyDescent="0.55000000000000004">
      <c r="A58" t="s">
        <v>59</v>
      </c>
      <c r="B58" t="s">
        <v>59</v>
      </c>
      <c r="C58" s="18">
        <v>0</v>
      </c>
      <c r="D58" t="s">
        <v>78</v>
      </c>
      <c r="E58" t="s">
        <v>165</v>
      </c>
      <c r="F58" t="str">
        <f t="shared" ref="F58:F75" si="7">LEFT(G58,4)</f>
        <v>Drop</v>
      </c>
      <c r="G58" t="s">
        <v>191</v>
      </c>
      <c r="H58" t="s">
        <v>736</v>
      </c>
      <c r="I58" t="s">
        <v>192</v>
      </c>
    </row>
    <row r="59" spans="1:12" hidden="1" x14ac:dyDescent="0.55000000000000004">
      <c r="A59" t="s">
        <v>60</v>
      </c>
      <c r="B59" t="s">
        <v>60</v>
      </c>
      <c r="C59" s="18">
        <v>7.9200000000000007E-2</v>
      </c>
      <c r="D59" t="s">
        <v>78</v>
      </c>
      <c r="E59" t="s">
        <v>166</v>
      </c>
      <c r="F59" t="str">
        <f t="shared" si="7"/>
        <v>Drop</v>
      </c>
      <c r="G59" t="s">
        <v>191</v>
      </c>
      <c r="H59" t="s">
        <v>737</v>
      </c>
      <c r="I59" t="s">
        <v>191</v>
      </c>
      <c r="L59" t="str">
        <f t="shared" ref="L59:L71" si="8">" ' "&amp;B59&amp;" ' "&amp;": "&amp;E59</f>
        <v xml:space="preserve"> ' tot_coll_amt ' : Total collection amounts ever owed</v>
      </c>
    </row>
    <row r="60" spans="1:12" hidden="1" x14ac:dyDescent="0.55000000000000004">
      <c r="A60" t="s">
        <v>61</v>
      </c>
      <c r="B60" t="s">
        <v>61</v>
      </c>
      <c r="C60" s="18">
        <v>7.9200000000000007E-2</v>
      </c>
      <c r="D60" t="s">
        <v>78</v>
      </c>
      <c r="E60" t="s">
        <v>167</v>
      </c>
      <c r="F60" t="str">
        <f t="shared" si="7"/>
        <v>Drop</v>
      </c>
      <c r="G60" t="s">
        <v>191</v>
      </c>
      <c r="H60" t="s">
        <v>737</v>
      </c>
      <c r="I60" t="s">
        <v>191</v>
      </c>
      <c r="L60" t="str">
        <f t="shared" si="8"/>
        <v xml:space="preserve"> ' tot_cur_bal ' : Total current balance of all accounts</v>
      </c>
    </row>
    <row r="61" spans="1:12" hidden="1" x14ac:dyDescent="0.55000000000000004">
      <c r="A61" t="s">
        <v>62</v>
      </c>
      <c r="B61" t="s">
        <v>62</v>
      </c>
      <c r="C61" s="18">
        <v>0.97589999999999999</v>
      </c>
      <c r="D61" t="s">
        <v>78</v>
      </c>
      <c r="E61" t="s">
        <v>149</v>
      </c>
      <c r="F61" t="str">
        <f t="shared" si="7"/>
        <v>Drop</v>
      </c>
      <c r="G61" t="s">
        <v>191</v>
      </c>
      <c r="H61" t="s">
        <v>737</v>
      </c>
      <c r="I61" t="s">
        <v>191</v>
      </c>
      <c r="L61" t="str">
        <f t="shared" si="8"/>
        <v xml:space="preserve"> ' open_acc_6m ' : Number of open trades in last 6 months</v>
      </c>
    </row>
    <row r="62" spans="1:12" hidden="1" x14ac:dyDescent="0.55000000000000004">
      <c r="A62" t="s">
        <v>63</v>
      </c>
      <c r="B62" t="s">
        <v>63</v>
      </c>
      <c r="C62" s="18">
        <v>0.97589999999999999</v>
      </c>
      <c r="D62" t="s">
        <v>78</v>
      </c>
      <c r="E62" t="s">
        <v>150</v>
      </c>
      <c r="F62" t="str">
        <f t="shared" si="7"/>
        <v>Drop</v>
      </c>
      <c r="G62" t="s">
        <v>191</v>
      </c>
      <c r="H62" t="s">
        <v>737</v>
      </c>
      <c r="I62" t="s">
        <v>191</v>
      </c>
      <c r="L62" t="str">
        <f t="shared" si="8"/>
        <v xml:space="preserve"> ' open_il_6m ' : Number of currently active installment trades</v>
      </c>
    </row>
    <row r="63" spans="1:12" hidden="1" x14ac:dyDescent="0.55000000000000004">
      <c r="A63" t="s">
        <v>64</v>
      </c>
      <c r="B63" t="s">
        <v>64</v>
      </c>
      <c r="C63" s="18">
        <v>0.97589999999999999</v>
      </c>
      <c r="D63" t="s">
        <v>78</v>
      </c>
      <c r="E63" t="s">
        <v>151</v>
      </c>
      <c r="F63" t="str">
        <f t="shared" si="7"/>
        <v>Drop</v>
      </c>
      <c r="G63" t="s">
        <v>191</v>
      </c>
      <c r="H63" t="s">
        <v>737</v>
      </c>
      <c r="I63" t="s">
        <v>191</v>
      </c>
      <c r="L63" t="str">
        <f t="shared" si="8"/>
        <v xml:space="preserve"> ' open_il_12m ' : Number of installment accounts opened in past 12 months</v>
      </c>
    </row>
    <row r="64" spans="1:12" hidden="1" x14ac:dyDescent="0.55000000000000004">
      <c r="A64" t="s">
        <v>65</v>
      </c>
      <c r="B64" t="s">
        <v>65</v>
      </c>
      <c r="C64" s="18">
        <v>0.97589999999999999</v>
      </c>
      <c r="D64" t="s">
        <v>78</v>
      </c>
      <c r="E64" t="s">
        <v>152</v>
      </c>
      <c r="F64" t="str">
        <f t="shared" si="7"/>
        <v>Drop</v>
      </c>
      <c r="G64" t="s">
        <v>191</v>
      </c>
      <c r="H64" t="s">
        <v>737</v>
      </c>
      <c r="I64" t="s">
        <v>191</v>
      </c>
      <c r="L64" t="str">
        <f t="shared" si="8"/>
        <v xml:space="preserve"> ' open_il_24m ' : Number of installment accounts opened in past 24 months</v>
      </c>
    </row>
    <row r="65" spans="1:12" hidden="1" x14ac:dyDescent="0.55000000000000004">
      <c r="A65" t="s">
        <v>66</v>
      </c>
      <c r="B65" t="s">
        <v>66</v>
      </c>
      <c r="C65" s="18">
        <v>0.97650000000000003</v>
      </c>
      <c r="D65" t="s">
        <v>78</v>
      </c>
      <c r="E65" t="s">
        <v>153</v>
      </c>
      <c r="F65" t="str">
        <f t="shared" si="7"/>
        <v>Drop</v>
      </c>
      <c r="G65" t="s">
        <v>191</v>
      </c>
      <c r="H65" t="s">
        <v>737</v>
      </c>
      <c r="I65" t="s">
        <v>191</v>
      </c>
      <c r="L65" t="str">
        <f t="shared" si="8"/>
        <v xml:space="preserve"> ' mths_since_rcnt_il ' : Months since most recent installment accounts opened</v>
      </c>
    </row>
    <row r="66" spans="1:12" hidden="1" x14ac:dyDescent="0.55000000000000004">
      <c r="A66" t="s">
        <v>67</v>
      </c>
      <c r="B66" t="s">
        <v>67</v>
      </c>
      <c r="C66" s="18">
        <v>0.97589999999999999</v>
      </c>
      <c r="D66" t="s">
        <v>78</v>
      </c>
      <c r="E66" t="s">
        <v>154</v>
      </c>
      <c r="F66" t="str">
        <f t="shared" si="7"/>
        <v>Drop</v>
      </c>
      <c r="G66" t="s">
        <v>191</v>
      </c>
      <c r="H66" t="s">
        <v>737</v>
      </c>
      <c r="I66" t="s">
        <v>191</v>
      </c>
      <c r="L66" t="str">
        <f t="shared" si="8"/>
        <v xml:space="preserve"> ' total_bal_il ' : Total current balance of all installment accounts</v>
      </c>
    </row>
    <row r="67" spans="1:12" hidden="1" x14ac:dyDescent="0.55000000000000004">
      <c r="A67" t="s">
        <v>68</v>
      </c>
      <c r="B67" t="s">
        <v>68</v>
      </c>
      <c r="C67" s="18">
        <v>0.97899999999999998</v>
      </c>
      <c r="D67" t="s">
        <v>78</v>
      </c>
      <c r="E67" t="s">
        <v>155</v>
      </c>
      <c r="F67" t="str">
        <f t="shared" si="7"/>
        <v>Drop</v>
      </c>
      <c r="G67" t="s">
        <v>191</v>
      </c>
      <c r="H67" t="s">
        <v>737</v>
      </c>
      <c r="I67" t="s">
        <v>191</v>
      </c>
      <c r="L67" t="str">
        <f t="shared" si="8"/>
        <v xml:space="preserve"> ' il_util ' : Ratio of total current balance to high credit/credit limit on all install acct</v>
      </c>
    </row>
    <row r="68" spans="1:12" hidden="1" x14ac:dyDescent="0.55000000000000004">
      <c r="A68" t="s">
        <v>69</v>
      </c>
      <c r="B68" t="s">
        <v>69</v>
      </c>
      <c r="C68" s="18">
        <v>0.97589999999999999</v>
      </c>
      <c r="D68" t="s">
        <v>78</v>
      </c>
      <c r="E68" t="s">
        <v>156</v>
      </c>
      <c r="F68" t="str">
        <f t="shared" si="7"/>
        <v>Drop</v>
      </c>
      <c r="G68" t="s">
        <v>191</v>
      </c>
      <c r="H68" t="s">
        <v>737</v>
      </c>
      <c r="I68" t="s">
        <v>191</v>
      </c>
      <c r="L68" t="str">
        <f t="shared" si="8"/>
        <v xml:space="preserve"> ' open_rv_12m ' : Number of revolving trades opened in past 12 months</v>
      </c>
    </row>
    <row r="69" spans="1:12" hidden="1" x14ac:dyDescent="0.55000000000000004">
      <c r="A69" t="s">
        <v>70</v>
      </c>
      <c r="B69" t="s">
        <v>70</v>
      </c>
      <c r="C69" s="18">
        <v>0.97589999999999999</v>
      </c>
      <c r="D69" t="s">
        <v>78</v>
      </c>
      <c r="E69" t="s">
        <v>157</v>
      </c>
      <c r="F69" t="str">
        <f t="shared" si="7"/>
        <v>Drop</v>
      </c>
      <c r="G69" t="s">
        <v>191</v>
      </c>
      <c r="H69" t="s">
        <v>737</v>
      </c>
      <c r="I69" t="s">
        <v>191</v>
      </c>
      <c r="L69" t="str">
        <f t="shared" si="8"/>
        <v xml:space="preserve"> ' open_rv_24m ' : Number of revolving trades opened in past 24 months</v>
      </c>
    </row>
    <row r="70" spans="1:12" hidden="1" x14ac:dyDescent="0.55000000000000004">
      <c r="A70" t="s">
        <v>71</v>
      </c>
      <c r="B70" t="s">
        <v>71</v>
      </c>
      <c r="C70" s="18">
        <v>0.97589999999999999</v>
      </c>
      <c r="D70" t="s">
        <v>78</v>
      </c>
      <c r="E70" t="s">
        <v>158</v>
      </c>
      <c r="F70" t="str">
        <f t="shared" si="7"/>
        <v>Drop</v>
      </c>
      <c r="G70" t="s">
        <v>191</v>
      </c>
      <c r="H70" t="s">
        <v>737</v>
      </c>
      <c r="I70" t="s">
        <v>191</v>
      </c>
      <c r="L70" t="str">
        <f t="shared" si="8"/>
        <v xml:space="preserve"> ' max_bal_bc ' : Maximum current balance owed on all revolving accounts</v>
      </c>
    </row>
    <row r="71" spans="1:12" hidden="1" x14ac:dyDescent="0.55000000000000004">
      <c r="A71" t="s">
        <v>72</v>
      </c>
      <c r="B71" t="s">
        <v>72</v>
      </c>
      <c r="C71" s="18">
        <v>0.97589999999999999</v>
      </c>
      <c r="D71" t="s">
        <v>78</v>
      </c>
      <c r="E71" t="s">
        <v>159</v>
      </c>
      <c r="F71" t="str">
        <f t="shared" si="7"/>
        <v>Drop</v>
      </c>
      <c r="G71" t="s">
        <v>191</v>
      </c>
      <c r="H71" t="s">
        <v>737</v>
      </c>
      <c r="I71" t="s">
        <v>191</v>
      </c>
      <c r="L71" t="str">
        <f t="shared" si="8"/>
        <v xml:space="preserve"> ' all_util ' : Balance to credit limit on all trades</v>
      </c>
    </row>
    <row r="72" spans="1:12" hidden="1" x14ac:dyDescent="0.55000000000000004">
      <c r="A72" t="s">
        <v>73</v>
      </c>
      <c r="B72" t="s">
        <v>73</v>
      </c>
      <c r="C72" s="18">
        <v>7.9200000000000007E-2</v>
      </c>
      <c r="D72" t="s">
        <v>78</v>
      </c>
      <c r="E72" t="e">
        <v>#N/A</v>
      </c>
      <c r="F72" t="str">
        <f t="shared" si="7"/>
        <v>Drop</v>
      </c>
      <c r="G72" t="s">
        <v>191</v>
      </c>
      <c r="H72" t="s">
        <v>737</v>
      </c>
      <c r="I72" t="s">
        <v>191</v>
      </c>
      <c r="L72" t="str">
        <f>" ' "&amp;B72&amp;" ' "&amp;": ""?"</f>
        <v xml:space="preserve"> ' total_rev_hi_lim ' : "?</v>
      </c>
    </row>
    <row r="73" spans="1:12" hidden="1" x14ac:dyDescent="0.55000000000000004">
      <c r="A73" t="s">
        <v>74</v>
      </c>
      <c r="B73" t="s">
        <v>74</v>
      </c>
      <c r="C73" s="18">
        <v>0.97589999999999999</v>
      </c>
      <c r="D73" t="s">
        <v>78</v>
      </c>
      <c r="E73" t="s">
        <v>162</v>
      </c>
      <c r="F73" t="str">
        <f t="shared" si="7"/>
        <v>Drop</v>
      </c>
      <c r="G73" t="s">
        <v>191</v>
      </c>
      <c r="H73" t="s">
        <v>737</v>
      </c>
      <c r="I73" t="s">
        <v>191</v>
      </c>
      <c r="L73" t="str">
        <f>" ' "&amp;B73&amp;" ' "&amp;": "&amp;E73</f>
        <v xml:space="preserve"> ' inq_fi ' : Number of personal finance inquiries</v>
      </c>
    </row>
    <row r="74" spans="1:12" hidden="1" x14ac:dyDescent="0.55000000000000004">
      <c r="A74" t="s">
        <v>75</v>
      </c>
      <c r="B74" t="s">
        <v>75</v>
      </c>
      <c r="C74" s="18">
        <v>0.97589999999999999</v>
      </c>
      <c r="D74" t="s">
        <v>78</v>
      </c>
      <c r="E74" t="s">
        <v>163</v>
      </c>
      <c r="F74" t="str">
        <f t="shared" si="7"/>
        <v>Drop</v>
      </c>
      <c r="G74" t="s">
        <v>191</v>
      </c>
      <c r="H74" t="s">
        <v>737</v>
      </c>
      <c r="I74" t="s">
        <v>191</v>
      </c>
      <c r="L74" t="str">
        <f>" ' "&amp;B74&amp;" ' "&amp;": "&amp;E74</f>
        <v xml:space="preserve"> ' total_cu_tl ' : Number of finance trades</v>
      </c>
    </row>
    <row r="75" spans="1:12" hidden="1" x14ac:dyDescent="0.55000000000000004">
      <c r="A75" t="s">
        <v>76</v>
      </c>
      <c r="B75" t="s">
        <v>76</v>
      </c>
      <c r="C75" s="18">
        <v>0.97589999999999999</v>
      </c>
      <c r="D75" t="s">
        <v>78</v>
      </c>
      <c r="E75" t="s">
        <v>164</v>
      </c>
      <c r="F75" t="str">
        <f t="shared" si="7"/>
        <v>Drop</v>
      </c>
      <c r="G75" t="s">
        <v>191</v>
      </c>
      <c r="H75" t="s">
        <v>737</v>
      </c>
      <c r="I75" t="s">
        <v>191</v>
      </c>
      <c r="L75" t="str">
        <f>" ' "&amp;B75&amp;" ' "&amp;": "&amp;E75</f>
        <v xml:space="preserve"> ' inq_last_12m ' : Number of credit inquiries in past 12 months</v>
      </c>
    </row>
    <row r="76" spans="1:12" hidden="1" x14ac:dyDescent="0.55000000000000004">
      <c r="B76" s="26" t="s">
        <v>211</v>
      </c>
      <c r="C76" s="27">
        <v>0</v>
      </c>
      <c r="D76" s="26" t="s">
        <v>78</v>
      </c>
      <c r="E76" s="26" t="s">
        <v>212</v>
      </c>
      <c r="F76" s="26" t="s">
        <v>192</v>
      </c>
      <c r="G76" s="26" t="s">
        <v>213</v>
      </c>
      <c r="H76" t="s">
        <v>737</v>
      </c>
      <c r="I76" s="35" t="s">
        <v>192</v>
      </c>
      <c r="J76" s="36" t="s">
        <v>742</v>
      </c>
    </row>
    <row r="77" spans="1:12" hidden="1" x14ac:dyDescent="0.55000000000000004">
      <c r="B77" s="26" t="s">
        <v>219</v>
      </c>
      <c r="C77" s="26" t="s">
        <v>220</v>
      </c>
      <c r="D77" s="26" t="s">
        <v>79</v>
      </c>
      <c r="E77" s="26" t="s">
        <v>216</v>
      </c>
      <c r="F77" s="26" t="s">
        <v>192</v>
      </c>
      <c r="G77" s="26" t="s">
        <v>217</v>
      </c>
      <c r="H77" t="s">
        <v>737</v>
      </c>
      <c r="I77" s="35" t="s">
        <v>192</v>
      </c>
      <c r="J77" s="36" t="s">
        <v>742</v>
      </c>
    </row>
    <row r="80" spans="1:12" x14ac:dyDescent="0.55000000000000004">
      <c r="H80">
        <f>COUNTIF($H$2:$H$77,"Yes")</f>
        <v>27</v>
      </c>
      <c r="I80">
        <f>COUNTIF($I$2:$I$77,"Keep")</f>
        <v>28</v>
      </c>
    </row>
  </sheetData>
  <autoFilter ref="A1:L77" xr:uid="{63362D89-CEB3-4AC8-BE93-7FE271295F15}">
    <filterColumn colId="5">
      <filters>
        <filter val="Drop"/>
      </filters>
    </filterColumn>
    <filterColumn colId="8">
      <filters>
        <filter val="Keep"/>
      </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01B62-D44D-42AE-992E-5C1B27C8C057}">
  <dimension ref="B3:L42"/>
  <sheetViews>
    <sheetView showGridLines="0" workbookViewId="0">
      <selection activeCell="B13" sqref="B13:L33"/>
    </sheetView>
  </sheetViews>
  <sheetFormatPr baseColWidth="10" defaultRowHeight="14.4" x14ac:dyDescent="0.55000000000000004"/>
  <sheetData>
    <row r="3" spans="2:12" x14ac:dyDescent="0.55000000000000004">
      <c r="B3" s="21" t="s">
        <v>169</v>
      </c>
    </row>
    <row r="4" spans="2:12" x14ac:dyDescent="0.55000000000000004">
      <c r="B4" s="22" t="s">
        <v>170</v>
      </c>
    </row>
    <row r="5" spans="2:12" x14ac:dyDescent="0.55000000000000004">
      <c r="B5" s="22" t="s">
        <v>171</v>
      </c>
    </row>
    <row r="6" spans="2:12" x14ac:dyDescent="0.55000000000000004">
      <c r="B6" s="22" t="s">
        <v>172</v>
      </c>
    </row>
    <row r="7" spans="2:12" x14ac:dyDescent="0.55000000000000004">
      <c r="B7" s="22" t="s">
        <v>173</v>
      </c>
    </row>
    <row r="8" spans="2:12" x14ac:dyDescent="0.55000000000000004">
      <c r="B8" s="22" t="s">
        <v>174</v>
      </c>
    </row>
    <row r="9" spans="2:12" x14ac:dyDescent="0.55000000000000004">
      <c r="B9" s="22" t="s">
        <v>175</v>
      </c>
    </row>
    <row r="10" spans="2:12" x14ac:dyDescent="0.55000000000000004">
      <c r="B10" s="22" t="s">
        <v>176</v>
      </c>
    </row>
    <row r="11" spans="2:12" x14ac:dyDescent="0.55000000000000004">
      <c r="B11" s="23" t="s">
        <v>177</v>
      </c>
    </row>
    <row r="13" spans="2:12" x14ac:dyDescent="0.55000000000000004">
      <c r="B13" s="22" t="s">
        <v>178</v>
      </c>
    </row>
    <row r="14" spans="2:12" x14ac:dyDescent="0.55000000000000004">
      <c r="B14" s="22" t="s">
        <v>59</v>
      </c>
      <c r="C14" t="s">
        <v>182</v>
      </c>
      <c r="D14" t="s">
        <v>179</v>
      </c>
      <c r="E14" t="s">
        <v>180</v>
      </c>
      <c r="F14" t="s">
        <v>181</v>
      </c>
      <c r="G14" t="s">
        <v>183</v>
      </c>
      <c r="H14" t="s">
        <v>184</v>
      </c>
      <c r="I14" t="s">
        <v>185</v>
      </c>
      <c r="J14" t="s">
        <v>186</v>
      </c>
      <c r="K14" t="s">
        <v>187</v>
      </c>
      <c r="L14" t="s">
        <v>188</v>
      </c>
    </row>
    <row r="15" spans="2:12" x14ac:dyDescent="0.55000000000000004">
      <c r="B15" s="22">
        <v>0</v>
      </c>
      <c r="C15">
        <v>45088</v>
      </c>
      <c r="D15">
        <v>598590</v>
      </c>
      <c r="E15">
        <v>1213</v>
      </c>
      <c r="F15">
        <v>758</v>
      </c>
      <c r="G15">
        <v>1958</v>
      </c>
      <c r="H15">
        <v>207148</v>
      </c>
      <c r="I15">
        <v>6223</v>
      </c>
      <c r="J15">
        <v>8422</v>
      </c>
      <c r="K15">
        <v>2337</v>
      </c>
      <c r="L15">
        <v>11499</v>
      </c>
    </row>
    <row r="16" spans="2:12" x14ac:dyDescent="0.55000000000000004">
      <c r="B16" s="22">
        <v>1</v>
      </c>
      <c r="C16">
        <v>148</v>
      </c>
      <c r="D16">
        <v>2994</v>
      </c>
      <c r="E16">
        <v>6</v>
      </c>
      <c r="F16">
        <v>0</v>
      </c>
      <c r="G16">
        <v>4</v>
      </c>
      <c r="H16">
        <v>545</v>
      </c>
      <c r="I16">
        <v>29</v>
      </c>
      <c r="J16">
        <v>36</v>
      </c>
      <c r="K16">
        <v>20</v>
      </c>
      <c r="L16">
        <v>84</v>
      </c>
    </row>
    <row r="17" spans="2:12" x14ac:dyDescent="0.55000000000000004">
      <c r="B17" s="22">
        <v>2</v>
      </c>
      <c r="C17">
        <v>9</v>
      </c>
      <c r="D17">
        <v>162</v>
      </c>
      <c r="E17">
        <v>0</v>
      </c>
      <c r="F17">
        <v>0</v>
      </c>
      <c r="G17">
        <v>0</v>
      </c>
      <c r="H17">
        <v>27</v>
      </c>
      <c r="I17">
        <v>1</v>
      </c>
      <c r="J17">
        <v>2</v>
      </c>
      <c r="K17">
        <v>0</v>
      </c>
      <c r="L17">
        <v>7</v>
      </c>
    </row>
    <row r="18" spans="2:12" x14ac:dyDescent="0.55000000000000004">
      <c r="B18" s="22">
        <v>3</v>
      </c>
      <c r="C18">
        <v>2</v>
      </c>
      <c r="D18">
        <v>25</v>
      </c>
      <c r="E18">
        <v>0</v>
      </c>
      <c r="F18">
        <v>0</v>
      </c>
      <c r="G18">
        <v>0</v>
      </c>
      <c r="H18">
        <v>1</v>
      </c>
      <c r="I18">
        <v>0</v>
      </c>
      <c r="J18">
        <v>0</v>
      </c>
      <c r="K18">
        <v>0</v>
      </c>
      <c r="L18">
        <v>0</v>
      </c>
    </row>
    <row r="19" spans="2:12" x14ac:dyDescent="0.55000000000000004">
      <c r="B19" s="22">
        <v>4</v>
      </c>
      <c r="C19">
        <v>0</v>
      </c>
      <c r="D19">
        <v>5</v>
      </c>
      <c r="E19">
        <v>0</v>
      </c>
      <c r="F19">
        <v>0</v>
      </c>
      <c r="G19">
        <v>0</v>
      </c>
      <c r="H19">
        <v>1</v>
      </c>
      <c r="I19">
        <v>0</v>
      </c>
      <c r="J19">
        <v>0</v>
      </c>
      <c r="K19">
        <v>0</v>
      </c>
      <c r="L19">
        <v>1</v>
      </c>
    </row>
    <row r="20" spans="2:12" x14ac:dyDescent="0.55000000000000004">
      <c r="B20" s="22">
        <v>5</v>
      </c>
      <c r="C20">
        <v>1</v>
      </c>
      <c r="D20">
        <v>1</v>
      </c>
      <c r="E20">
        <v>0</v>
      </c>
      <c r="F20">
        <v>0</v>
      </c>
      <c r="G20">
        <v>0</v>
      </c>
      <c r="H20">
        <v>1</v>
      </c>
      <c r="I20">
        <v>0</v>
      </c>
      <c r="J20">
        <v>0</v>
      </c>
      <c r="K20">
        <v>0</v>
      </c>
      <c r="L20">
        <v>0</v>
      </c>
    </row>
    <row r="21" spans="2:12" x14ac:dyDescent="0.55000000000000004">
      <c r="B21" s="22">
        <v>6</v>
      </c>
      <c r="C21">
        <v>0</v>
      </c>
      <c r="D21">
        <v>1</v>
      </c>
      <c r="E21">
        <v>0</v>
      </c>
      <c r="F21">
        <v>0</v>
      </c>
      <c r="G21">
        <v>0</v>
      </c>
      <c r="H21">
        <v>0</v>
      </c>
      <c r="I21">
        <v>0</v>
      </c>
      <c r="J21">
        <v>0</v>
      </c>
      <c r="K21">
        <v>0</v>
      </c>
      <c r="L21">
        <v>0</v>
      </c>
    </row>
    <row r="22" spans="2:12" x14ac:dyDescent="0.55000000000000004">
      <c r="B22" s="22">
        <v>14</v>
      </c>
      <c r="C22">
        <v>0</v>
      </c>
      <c r="D22">
        <v>1</v>
      </c>
      <c r="E22">
        <v>0</v>
      </c>
      <c r="F22">
        <v>0</v>
      </c>
      <c r="G22">
        <v>0</v>
      </c>
      <c r="H22">
        <v>0</v>
      </c>
      <c r="I22">
        <v>0</v>
      </c>
      <c r="J22">
        <v>0</v>
      </c>
      <c r="K22">
        <v>0</v>
      </c>
      <c r="L22">
        <v>0</v>
      </c>
    </row>
    <row r="23" spans="2:12" x14ac:dyDescent="0.55000000000000004">
      <c r="B23" s="22"/>
      <c r="C23">
        <f>SUM(C15:C22)</f>
        <v>45248</v>
      </c>
      <c r="D23">
        <f t="shared" ref="D23:L23" si="0">SUM(D15:D22)</f>
        <v>601779</v>
      </c>
      <c r="E23">
        <f t="shared" si="0"/>
        <v>1219</v>
      </c>
      <c r="F23">
        <f t="shared" si="0"/>
        <v>758</v>
      </c>
      <c r="G23">
        <f t="shared" si="0"/>
        <v>1962</v>
      </c>
      <c r="H23">
        <f t="shared" si="0"/>
        <v>207723</v>
      </c>
      <c r="I23">
        <f t="shared" si="0"/>
        <v>6253</v>
      </c>
      <c r="J23">
        <f t="shared" si="0"/>
        <v>8460</v>
      </c>
      <c r="K23">
        <f t="shared" si="0"/>
        <v>2357</v>
      </c>
      <c r="L23">
        <f t="shared" si="0"/>
        <v>11591</v>
      </c>
    </row>
    <row r="24" spans="2:12" x14ac:dyDescent="0.55000000000000004">
      <c r="B24" s="22"/>
    </row>
    <row r="25" spans="2:12" x14ac:dyDescent="0.55000000000000004">
      <c r="B25" s="22">
        <v>0</v>
      </c>
      <c r="C25" s="24">
        <f>C15/C$23</f>
        <v>0.99646393210749651</v>
      </c>
      <c r="D25" s="24">
        <f t="shared" ref="D25:L25" si="1">D15/D$23</f>
        <v>0.99470071238777025</v>
      </c>
      <c r="E25" s="24">
        <f t="shared" si="1"/>
        <v>0.99507793273174738</v>
      </c>
      <c r="F25" s="24">
        <f t="shared" si="1"/>
        <v>1</v>
      </c>
      <c r="G25" s="24">
        <f t="shared" si="1"/>
        <v>0.99796126401630991</v>
      </c>
      <c r="H25" s="24">
        <f t="shared" si="1"/>
        <v>0.99723189054654515</v>
      </c>
      <c r="I25" s="24">
        <f t="shared" si="1"/>
        <v>0.99520230289461054</v>
      </c>
      <c r="J25" s="24">
        <f t="shared" si="1"/>
        <v>0.99550827423167854</v>
      </c>
      <c r="K25" s="24">
        <f t="shared" si="1"/>
        <v>0.99151463725074251</v>
      </c>
      <c r="L25" s="24">
        <f t="shared" si="1"/>
        <v>0.99206280735053054</v>
      </c>
    </row>
    <row r="26" spans="2:12" x14ac:dyDescent="0.55000000000000004">
      <c r="B26" s="22">
        <v>1</v>
      </c>
      <c r="C26" s="24">
        <f t="shared" ref="C26:L26" si="2">C16/C$23</f>
        <v>3.270862800565771E-3</v>
      </c>
      <c r="D26" s="24">
        <f t="shared" si="2"/>
        <v>4.9752483885280143E-3</v>
      </c>
      <c r="E26" s="24">
        <f t="shared" si="2"/>
        <v>4.9220672682526662E-3</v>
      </c>
      <c r="F26" s="24">
        <f t="shared" si="2"/>
        <v>0</v>
      </c>
      <c r="G26" s="24">
        <f t="shared" si="2"/>
        <v>2.0387359836901123E-3</v>
      </c>
      <c r="H26" s="24">
        <f t="shared" si="2"/>
        <v>2.6236863515354584E-3</v>
      </c>
      <c r="I26" s="24">
        <f t="shared" si="2"/>
        <v>4.637773868543099E-3</v>
      </c>
      <c r="J26" s="24">
        <f t="shared" si="2"/>
        <v>4.2553191489361703E-3</v>
      </c>
      <c r="K26" s="24">
        <f t="shared" si="2"/>
        <v>8.4853627492575308E-3</v>
      </c>
      <c r="L26" s="24">
        <f t="shared" si="2"/>
        <v>7.2470019842981624E-3</v>
      </c>
    </row>
    <row r="27" spans="2:12" x14ac:dyDescent="0.55000000000000004">
      <c r="B27" s="22">
        <v>2</v>
      </c>
      <c r="C27" s="24">
        <f t="shared" ref="C27:L27" si="3">C17/C$23</f>
        <v>1.9890381895332391E-4</v>
      </c>
      <c r="D27" s="24">
        <f t="shared" si="3"/>
        <v>2.6920181661374028E-4</v>
      </c>
      <c r="E27" s="24">
        <f t="shared" si="3"/>
        <v>0</v>
      </c>
      <c r="F27" s="24">
        <f t="shared" si="3"/>
        <v>0</v>
      </c>
      <c r="G27" s="24">
        <f t="shared" si="3"/>
        <v>0</v>
      </c>
      <c r="H27" s="24">
        <f t="shared" si="3"/>
        <v>1.2998079172744473E-4</v>
      </c>
      <c r="I27" s="24">
        <f t="shared" si="3"/>
        <v>1.5992323684631377E-4</v>
      </c>
      <c r="J27" s="24">
        <f t="shared" si="3"/>
        <v>2.3640661938534278E-4</v>
      </c>
      <c r="K27" s="24">
        <f t="shared" si="3"/>
        <v>0</v>
      </c>
      <c r="L27" s="24">
        <f t="shared" si="3"/>
        <v>6.0391683202484683E-4</v>
      </c>
    </row>
    <row r="28" spans="2:12" x14ac:dyDescent="0.55000000000000004">
      <c r="B28" s="22">
        <v>3</v>
      </c>
      <c r="C28" s="24">
        <f t="shared" ref="C28:L28" si="4">C18/C$23</f>
        <v>4.4200848656294202E-5</v>
      </c>
      <c r="D28" s="24">
        <f t="shared" si="4"/>
        <v>4.1543490218169794E-5</v>
      </c>
      <c r="E28" s="24">
        <f t="shared" si="4"/>
        <v>0</v>
      </c>
      <c r="F28" s="24">
        <f t="shared" si="4"/>
        <v>0</v>
      </c>
      <c r="G28" s="24">
        <f t="shared" si="4"/>
        <v>0</v>
      </c>
      <c r="H28" s="24">
        <f t="shared" si="4"/>
        <v>4.8141033973127675E-6</v>
      </c>
      <c r="I28" s="24">
        <f t="shared" si="4"/>
        <v>0</v>
      </c>
      <c r="J28" s="24">
        <f t="shared" si="4"/>
        <v>0</v>
      </c>
      <c r="K28" s="24">
        <f t="shared" si="4"/>
        <v>0</v>
      </c>
      <c r="L28" s="24">
        <f t="shared" si="4"/>
        <v>0</v>
      </c>
    </row>
    <row r="29" spans="2:12" x14ac:dyDescent="0.55000000000000004">
      <c r="B29" s="22">
        <v>4</v>
      </c>
      <c r="C29" s="24">
        <f t="shared" ref="C29:L29" si="5">C19/C$23</f>
        <v>0</v>
      </c>
      <c r="D29" s="24">
        <f t="shared" si="5"/>
        <v>8.3086980436339588E-6</v>
      </c>
      <c r="E29" s="24">
        <f t="shared" si="5"/>
        <v>0</v>
      </c>
      <c r="F29" s="24">
        <f t="shared" si="5"/>
        <v>0</v>
      </c>
      <c r="G29" s="24">
        <f t="shared" si="5"/>
        <v>0</v>
      </c>
      <c r="H29" s="24">
        <f t="shared" si="5"/>
        <v>4.8141033973127675E-6</v>
      </c>
      <c r="I29" s="24">
        <f t="shared" si="5"/>
        <v>0</v>
      </c>
      <c r="J29" s="24">
        <f t="shared" si="5"/>
        <v>0</v>
      </c>
      <c r="K29" s="24">
        <f t="shared" si="5"/>
        <v>0</v>
      </c>
      <c r="L29" s="24">
        <f t="shared" si="5"/>
        <v>8.6273833146406702E-5</v>
      </c>
    </row>
    <row r="30" spans="2:12" x14ac:dyDescent="0.55000000000000004">
      <c r="B30" s="22">
        <v>5</v>
      </c>
      <c r="C30" s="24">
        <f>C20/C$23</f>
        <v>2.2100424328147101E-5</v>
      </c>
      <c r="D30" s="24">
        <f t="shared" ref="D30:L30" si="6">D20/D$23</f>
        <v>1.6617396087267918E-6</v>
      </c>
      <c r="E30" s="24">
        <f t="shared" si="6"/>
        <v>0</v>
      </c>
      <c r="F30" s="24">
        <f t="shared" si="6"/>
        <v>0</v>
      </c>
      <c r="G30" s="24">
        <f t="shared" si="6"/>
        <v>0</v>
      </c>
      <c r="H30" s="24">
        <f t="shared" si="6"/>
        <v>4.8141033973127675E-6</v>
      </c>
      <c r="I30" s="24">
        <f t="shared" si="6"/>
        <v>0</v>
      </c>
      <c r="J30" s="24">
        <f t="shared" si="6"/>
        <v>0</v>
      </c>
      <c r="K30" s="24">
        <f t="shared" si="6"/>
        <v>0</v>
      </c>
      <c r="L30" s="24">
        <f t="shared" si="6"/>
        <v>0</v>
      </c>
    </row>
    <row r="31" spans="2:12" x14ac:dyDescent="0.55000000000000004">
      <c r="B31" s="22">
        <v>6</v>
      </c>
      <c r="C31" s="24">
        <f t="shared" ref="C31:L31" si="7">C21/C$23</f>
        <v>0</v>
      </c>
      <c r="D31" s="24">
        <f t="shared" si="7"/>
        <v>1.6617396087267918E-6</v>
      </c>
      <c r="E31" s="24">
        <f t="shared" si="7"/>
        <v>0</v>
      </c>
      <c r="F31" s="24">
        <f t="shared" si="7"/>
        <v>0</v>
      </c>
      <c r="G31" s="24">
        <f t="shared" si="7"/>
        <v>0</v>
      </c>
      <c r="H31" s="24">
        <f t="shared" si="7"/>
        <v>0</v>
      </c>
      <c r="I31" s="24">
        <f t="shared" si="7"/>
        <v>0</v>
      </c>
      <c r="J31" s="24">
        <f t="shared" si="7"/>
        <v>0</v>
      </c>
      <c r="K31" s="24">
        <f t="shared" si="7"/>
        <v>0</v>
      </c>
      <c r="L31" s="24">
        <f t="shared" si="7"/>
        <v>0</v>
      </c>
    </row>
    <row r="32" spans="2:12" x14ac:dyDescent="0.55000000000000004">
      <c r="B32" s="22">
        <v>14</v>
      </c>
      <c r="C32" s="24">
        <f t="shared" ref="C32:L32" si="8">C22/C$23</f>
        <v>0</v>
      </c>
      <c r="D32" s="24">
        <f t="shared" si="8"/>
        <v>1.6617396087267918E-6</v>
      </c>
      <c r="E32" s="24">
        <f t="shared" si="8"/>
        <v>0</v>
      </c>
      <c r="F32" s="24">
        <f t="shared" si="8"/>
        <v>0</v>
      </c>
      <c r="G32" s="24">
        <f t="shared" si="8"/>
        <v>0</v>
      </c>
      <c r="H32" s="24">
        <f t="shared" si="8"/>
        <v>0</v>
      </c>
      <c r="I32" s="24">
        <f t="shared" si="8"/>
        <v>0</v>
      </c>
      <c r="J32" s="24">
        <f t="shared" si="8"/>
        <v>0</v>
      </c>
      <c r="K32" s="24">
        <f t="shared" si="8"/>
        <v>0</v>
      </c>
      <c r="L32" s="24">
        <f t="shared" si="8"/>
        <v>0</v>
      </c>
    </row>
    <row r="33" spans="2:12" x14ac:dyDescent="0.55000000000000004">
      <c r="B33" s="22"/>
      <c r="C33" s="24">
        <f t="shared" ref="C33:L33" si="9">C23/C$23</f>
        <v>1</v>
      </c>
      <c r="D33" s="24">
        <f t="shared" si="9"/>
        <v>1</v>
      </c>
      <c r="E33" s="24">
        <f t="shared" si="9"/>
        <v>1</v>
      </c>
      <c r="F33" s="24">
        <f t="shared" si="9"/>
        <v>1</v>
      </c>
      <c r="G33" s="24">
        <f t="shared" si="9"/>
        <v>1</v>
      </c>
      <c r="H33" s="24">
        <f t="shared" si="9"/>
        <v>1</v>
      </c>
      <c r="I33" s="24">
        <f t="shared" si="9"/>
        <v>1</v>
      </c>
      <c r="J33" s="24">
        <f t="shared" si="9"/>
        <v>1</v>
      </c>
      <c r="K33" s="24">
        <f t="shared" si="9"/>
        <v>1</v>
      </c>
      <c r="L33" s="24">
        <f t="shared" si="9"/>
        <v>1</v>
      </c>
    </row>
    <row r="34" spans="2:12" x14ac:dyDescent="0.55000000000000004">
      <c r="B34" s="22"/>
    </row>
    <row r="35" spans="2:12" x14ac:dyDescent="0.55000000000000004">
      <c r="B35" s="22"/>
    </row>
    <row r="36" spans="2:12" x14ac:dyDescent="0.55000000000000004">
      <c r="B36" s="22"/>
    </row>
    <row r="37" spans="2:12" x14ac:dyDescent="0.55000000000000004">
      <c r="B37" s="22"/>
    </row>
    <row r="38" spans="2:12" x14ac:dyDescent="0.55000000000000004">
      <c r="B38" s="22"/>
    </row>
    <row r="39" spans="2:12" x14ac:dyDescent="0.55000000000000004">
      <c r="B39" s="22"/>
    </row>
    <row r="40" spans="2:12" x14ac:dyDescent="0.55000000000000004">
      <c r="B40" s="22"/>
    </row>
    <row r="41" spans="2:12" x14ac:dyDescent="0.55000000000000004">
      <c r="B41" s="22"/>
    </row>
    <row r="42" spans="2:12" x14ac:dyDescent="0.55000000000000004">
      <c r="B42" s="2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DB7F3-E8FA-4587-8793-36A76E28E130}">
  <dimension ref="B5:E32"/>
  <sheetViews>
    <sheetView topLeftCell="A3" workbookViewId="0">
      <selection activeCell="E5" sqref="E5"/>
    </sheetView>
  </sheetViews>
  <sheetFormatPr baseColWidth="10" defaultRowHeight="14.4" x14ac:dyDescent="0.55000000000000004"/>
  <sheetData>
    <row r="5" spans="2:5" x14ac:dyDescent="0.55000000000000004">
      <c r="B5" t="s">
        <v>6</v>
      </c>
      <c r="D5" t="s">
        <v>203</v>
      </c>
      <c r="E5" t="str">
        <f>B5&amp;", "&amp;B6&amp;", "&amp;B7&amp;", "&amp;B8&amp;", "&amp;B9&amp;", "&amp;B10&amp;", "&amp;B11&amp;", "&amp;B12&amp;", "&amp;B13&amp;", "&amp;B14&amp;", "&amp;B15&amp;", "&amp;B16&amp;", "&amp;B17&amp;", "&amp;B18&amp;", "&amp;B19&amp;", "&amp;B20&amp;", "&amp;B21&amp;", "&amp;B22&amp;", "&amp;B23&amp;", "&amp;B24&amp;", "&amp;B25&amp;", "&amp;B26&amp;", "&amp;B27&amp;", "&amp;B28&amp;", "&amp;B29&amp;", "&amp;B30&amp;", "&amp;B31&amp;", "&amp;B32</f>
        <v>funded_amnt, term, int_rate, installment, grade, sub_grade, emp_length, home_ownership, annual_inc, verification_status, loan_status, purpose, addr_state, dti, delinq_2yrs, inq_last_6mths, mths_since_last_delinq, mths_since_last_record, open_acc, pub_rec, revol_bal, revol_util, total_acc, initial_list_status, mths_since_last_major_derog, acc_now_delinq, length_cr_line, issue_y</v>
      </c>
    </row>
    <row r="6" spans="2:5" x14ac:dyDescent="0.55000000000000004">
      <c r="B6" t="s">
        <v>8</v>
      </c>
      <c r="D6" t="s">
        <v>204</v>
      </c>
      <c r="E6" t="s">
        <v>743</v>
      </c>
    </row>
    <row r="7" spans="2:5" x14ac:dyDescent="0.55000000000000004">
      <c r="B7" t="s">
        <v>9</v>
      </c>
    </row>
    <row r="8" spans="2:5" x14ac:dyDescent="0.55000000000000004">
      <c r="B8" t="s">
        <v>10</v>
      </c>
    </row>
    <row r="9" spans="2:5" x14ac:dyDescent="0.55000000000000004">
      <c r="B9" t="s">
        <v>11</v>
      </c>
    </row>
    <row r="10" spans="2:5" x14ac:dyDescent="0.55000000000000004">
      <c r="B10" t="s">
        <v>12</v>
      </c>
    </row>
    <row r="11" spans="2:5" x14ac:dyDescent="0.55000000000000004">
      <c r="B11" t="s">
        <v>14</v>
      </c>
    </row>
    <row r="12" spans="2:5" x14ac:dyDescent="0.55000000000000004">
      <c r="B12" t="s">
        <v>15</v>
      </c>
    </row>
    <row r="13" spans="2:5" x14ac:dyDescent="0.55000000000000004">
      <c r="B13" t="s">
        <v>16</v>
      </c>
    </row>
    <row r="14" spans="2:5" x14ac:dyDescent="0.55000000000000004">
      <c r="B14" t="s">
        <v>17</v>
      </c>
    </row>
    <row r="15" spans="2:5" x14ac:dyDescent="0.55000000000000004">
      <c r="B15" t="s">
        <v>19</v>
      </c>
    </row>
    <row r="16" spans="2:5" x14ac:dyDescent="0.55000000000000004">
      <c r="B16" t="s">
        <v>23</v>
      </c>
    </row>
    <row r="17" spans="2:2" x14ac:dyDescent="0.55000000000000004">
      <c r="B17" t="s">
        <v>26</v>
      </c>
    </row>
    <row r="18" spans="2:2" x14ac:dyDescent="0.55000000000000004">
      <c r="B18" t="s">
        <v>27</v>
      </c>
    </row>
    <row r="19" spans="2:2" x14ac:dyDescent="0.55000000000000004">
      <c r="B19" t="s">
        <v>28</v>
      </c>
    </row>
    <row r="20" spans="2:2" x14ac:dyDescent="0.55000000000000004">
      <c r="B20" t="s">
        <v>30</v>
      </c>
    </row>
    <row r="21" spans="2:2" x14ac:dyDescent="0.55000000000000004">
      <c r="B21" t="s">
        <v>31</v>
      </c>
    </row>
    <row r="22" spans="2:2" x14ac:dyDescent="0.55000000000000004">
      <c r="B22" t="s">
        <v>32</v>
      </c>
    </row>
    <row r="23" spans="2:2" x14ac:dyDescent="0.55000000000000004">
      <c r="B23" t="s">
        <v>33</v>
      </c>
    </row>
    <row r="24" spans="2:2" x14ac:dyDescent="0.55000000000000004">
      <c r="B24" t="s">
        <v>34</v>
      </c>
    </row>
    <row r="25" spans="2:2" x14ac:dyDescent="0.55000000000000004">
      <c r="B25" t="s">
        <v>35</v>
      </c>
    </row>
    <row r="26" spans="2:2" x14ac:dyDescent="0.55000000000000004">
      <c r="B26" t="s">
        <v>36</v>
      </c>
    </row>
    <row r="27" spans="2:2" x14ac:dyDescent="0.55000000000000004">
      <c r="B27" t="s">
        <v>37</v>
      </c>
    </row>
    <row r="28" spans="2:2" x14ac:dyDescent="0.55000000000000004">
      <c r="B28" t="s">
        <v>38</v>
      </c>
    </row>
    <row r="29" spans="2:2" x14ac:dyDescent="0.55000000000000004">
      <c r="B29" t="s">
        <v>53</v>
      </c>
    </row>
    <row r="30" spans="2:2" x14ac:dyDescent="0.55000000000000004">
      <c r="B30" t="s">
        <v>59</v>
      </c>
    </row>
    <row r="31" spans="2:2" x14ac:dyDescent="0.55000000000000004">
      <c r="B31" t="s">
        <v>211</v>
      </c>
    </row>
    <row r="32" spans="2:2" x14ac:dyDescent="0.55000000000000004">
      <c r="B32" t="s">
        <v>219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6BDA7C-7B33-47D0-8256-CAEB21DACA01}">
  <dimension ref="A4:AB153"/>
  <sheetViews>
    <sheetView topLeftCell="N14" workbookViewId="0">
      <selection activeCell="O73" sqref="O15:O73"/>
    </sheetView>
  </sheetViews>
  <sheetFormatPr baseColWidth="10" defaultRowHeight="14.4" x14ac:dyDescent="0.55000000000000004"/>
  <sheetData>
    <row r="4" spans="1:27" x14ac:dyDescent="0.55000000000000004">
      <c r="B4" s="21" t="s">
        <v>226</v>
      </c>
    </row>
    <row r="5" spans="1:27" x14ac:dyDescent="0.55000000000000004">
      <c r="B5" s="28"/>
    </row>
    <row r="6" spans="1:27" x14ac:dyDescent="0.55000000000000004">
      <c r="B6" s="22" t="s">
        <v>227</v>
      </c>
    </row>
    <row r="7" spans="1:27" x14ac:dyDescent="0.55000000000000004">
      <c r="B7" s="22" t="s">
        <v>228</v>
      </c>
    </row>
    <row r="8" spans="1:27" x14ac:dyDescent="0.55000000000000004">
      <c r="B8" s="28"/>
    </row>
    <row r="9" spans="1:27" x14ac:dyDescent="0.55000000000000004">
      <c r="B9" s="22" t="s">
        <v>229</v>
      </c>
    </row>
    <row r="10" spans="1:27" x14ac:dyDescent="0.55000000000000004">
      <c r="B10" s="22" t="s">
        <v>230</v>
      </c>
    </row>
    <row r="11" spans="1:27" x14ac:dyDescent="0.55000000000000004">
      <c r="B11" s="22" t="s">
        <v>231</v>
      </c>
    </row>
    <row r="12" spans="1:27" x14ac:dyDescent="0.55000000000000004">
      <c r="B12" s="28"/>
    </row>
    <row r="13" spans="1:27" x14ac:dyDescent="0.55000000000000004">
      <c r="B13" s="22" t="s">
        <v>232</v>
      </c>
    </row>
    <row r="14" spans="1:27" x14ac:dyDescent="0.55000000000000004">
      <c r="B14" s="22" t="s">
        <v>233</v>
      </c>
    </row>
    <row r="15" spans="1:27" x14ac:dyDescent="0.55000000000000004">
      <c r="A15" t="str">
        <f>LEFT(B15,12)</f>
        <v xml:space="preserve">(Intercept) </v>
      </c>
      <c r="B15" s="22" t="s">
        <v>234</v>
      </c>
      <c r="J15" t="str">
        <f>RIGHT(B15,12)</f>
        <v xml:space="preserve"> &lt; 2e-16 ***</v>
      </c>
      <c r="K15" t="s">
        <v>370</v>
      </c>
      <c r="L15" t="str">
        <f>LEFT(K15,8)</f>
        <v xml:space="preserve"> &lt; 2e-16</v>
      </c>
      <c r="M15">
        <v>0</v>
      </c>
      <c r="O15" t="s">
        <v>602</v>
      </c>
      <c r="P15" s="22" t="s">
        <v>234</v>
      </c>
      <c r="X15" t="s">
        <v>370</v>
      </c>
      <c r="Y15" t="s">
        <v>370</v>
      </c>
      <c r="Z15" t="s">
        <v>486</v>
      </c>
      <c r="AA15">
        <v>0</v>
      </c>
    </row>
    <row r="16" spans="1:27" x14ac:dyDescent="0.55000000000000004">
      <c r="A16" t="str">
        <f t="shared" ref="A16:A79" si="0">LEFT(B16,12)</f>
        <v>term60 month</v>
      </c>
      <c r="B16" s="22" t="s">
        <v>235</v>
      </c>
      <c r="J16" t="str">
        <f>RIGHT(B16,12)</f>
        <v xml:space="preserve">0.030751 *  </v>
      </c>
      <c r="K16" t="s">
        <v>371</v>
      </c>
      <c r="L16" t="str">
        <f t="shared" ref="L16:L79" si="1">LEFT(K16,8)</f>
        <v>0.030751</v>
      </c>
      <c r="M16" t="s">
        <v>487</v>
      </c>
      <c r="O16" t="s">
        <v>654</v>
      </c>
      <c r="P16" s="22" t="s">
        <v>286</v>
      </c>
      <c r="X16" t="s">
        <v>370</v>
      </c>
      <c r="Y16" t="s">
        <v>370</v>
      </c>
      <c r="Z16" t="s">
        <v>486</v>
      </c>
      <c r="AA16">
        <v>0</v>
      </c>
    </row>
    <row r="17" spans="1:27" x14ac:dyDescent="0.55000000000000004">
      <c r="A17" t="str">
        <f t="shared" si="0"/>
        <v xml:space="preserve">gradeB      </v>
      </c>
      <c r="B17" s="22" t="s">
        <v>236</v>
      </c>
      <c r="J17" t="str">
        <f t="shared" ref="J17:J80" si="2">RIGHT(B17,12)</f>
        <v>9.15e-07 ***</v>
      </c>
      <c r="K17" t="s">
        <v>372</v>
      </c>
      <c r="L17" t="str">
        <f t="shared" si="1"/>
        <v>9.15e-07</v>
      </c>
      <c r="M17" t="s">
        <v>488</v>
      </c>
      <c r="O17" t="s">
        <v>655</v>
      </c>
      <c r="P17" s="22" t="s">
        <v>288</v>
      </c>
      <c r="X17" t="s">
        <v>370</v>
      </c>
      <c r="Y17" t="s">
        <v>370</v>
      </c>
      <c r="Z17" t="s">
        <v>486</v>
      </c>
      <c r="AA17">
        <v>0</v>
      </c>
    </row>
    <row r="18" spans="1:27" x14ac:dyDescent="0.55000000000000004">
      <c r="A18" t="str">
        <f t="shared" si="0"/>
        <v xml:space="preserve">gradeC      </v>
      </c>
      <c r="B18" s="22" t="s">
        <v>237</v>
      </c>
      <c r="J18" t="str">
        <f t="shared" si="2"/>
        <v>0.000462 ***</v>
      </c>
      <c r="K18" t="s">
        <v>373</v>
      </c>
      <c r="L18" t="str">
        <f t="shared" si="1"/>
        <v>0.000462</v>
      </c>
      <c r="M18" t="s">
        <v>489</v>
      </c>
      <c r="O18" t="s">
        <v>713</v>
      </c>
      <c r="P18" s="22" t="s">
        <v>347</v>
      </c>
      <c r="X18" t="s">
        <v>370</v>
      </c>
      <c r="Y18" t="s">
        <v>370</v>
      </c>
      <c r="Z18" t="s">
        <v>486</v>
      </c>
      <c r="AA18">
        <v>0</v>
      </c>
    </row>
    <row r="19" spans="1:27" x14ac:dyDescent="0.55000000000000004">
      <c r="A19" t="str">
        <f t="shared" si="0"/>
        <v xml:space="preserve">gradeD      </v>
      </c>
      <c r="B19" s="22" t="s">
        <v>238</v>
      </c>
      <c r="J19" t="str">
        <f t="shared" si="2"/>
        <v xml:space="preserve">0.179600    </v>
      </c>
      <c r="K19">
        <v>0.17960000000000001</v>
      </c>
      <c r="L19" t="str">
        <f t="shared" si="1"/>
        <v>0.1796</v>
      </c>
      <c r="M19" t="s">
        <v>490</v>
      </c>
      <c r="O19" t="s">
        <v>714</v>
      </c>
      <c r="P19" s="22" t="s">
        <v>348</v>
      </c>
      <c r="X19" t="s">
        <v>370</v>
      </c>
      <c r="Y19" t="s">
        <v>370</v>
      </c>
      <c r="Z19" t="s">
        <v>486</v>
      </c>
      <c r="AA19">
        <v>0</v>
      </c>
    </row>
    <row r="20" spans="1:27" x14ac:dyDescent="0.55000000000000004">
      <c r="A20" t="str">
        <f t="shared" si="0"/>
        <v xml:space="preserve">gradeE      </v>
      </c>
      <c r="B20" s="22" t="s">
        <v>239</v>
      </c>
      <c r="J20" t="str">
        <f t="shared" si="2"/>
        <v xml:space="preserve">0.964939    </v>
      </c>
      <c r="K20">
        <v>0.96493899999999999</v>
      </c>
      <c r="L20" t="str">
        <f t="shared" si="1"/>
        <v>0.964939</v>
      </c>
      <c r="M20" t="s">
        <v>491</v>
      </c>
      <c r="O20" t="s">
        <v>716</v>
      </c>
      <c r="P20" s="22" t="s">
        <v>350</v>
      </c>
      <c r="X20" t="s">
        <v>370</v>
      </c>
      <c r="Y20" t="s">
        <v>370</v>
      </c>
      <c r="Z20" t="s">
        <v>486</v>
      </c>
      <c r="AA20">
        <v>0</v>
      </c>
    </row>
    <row r="21" spans="1:27" x14ac:dyDescent="0.55000000000000004">
      <c r="A21" t="str">
        <f t="shared" si="0"/>
        <v xml:space="preserve">gradeF      </v>
      </c>
      <c r="B21" s="22" t="s">
        <v>240</v>
      </c>
      <c r="J21" t="str">
        <f t="shared" si="2"/>
        <v xml:space="preserve">0.780478    </v>
      </c>
      <c r="K21">
        <v>0.78047800000000001</v>
      </c>
      <c r="L21" t="str">
        <f t="shared" si="1"/>
        <v>0.780478</v>
      </c>
      <c r="M21" t="s">
        <v>492</v>
      </c>
      <c r="O21" t="s">
        <v>717</v>
      </c>
      <c r="P21" s="22" t="s">
        <v>351</v>
      </c>
      <c r="X21" t="s">
        <v>370</v>
      </c>
      <c r="Y21" t="s">
        <v>370</v>
      </c>
      <c r="Z21" t="s">
        <v>486</v>
      </c>
      <c r="AA21">
        <v>0</v>
      </c>
    </row>
    <row r="22" spans="1:27" x14ac:dyDescent="0.55000000000000004">
      <c r="A22" t="str">
        <f t="shared" si="0"/>
        <v xml:space="preserve">gradeG      </v>
      </c>
      <c r="B22" s="22" t="s">
        <v>241</v>
      </c>
      <c r="J22" t="str">
        <f t="shared" si="2"/>
        <v xml:space="preserve">0.161681    </v>
      </c>
      <c r="K22">
        <v>0.16168099999999999</v>
      </c>
      <c r="L22" t="str">
        <f t="shared" si="1"/>
        <v>0.161681</v>
      </c>
      <c r="M22" t="s">
        <v>493</v>
      </c>
      <c r="O22" t="s">
        <v>719</v>
      </c>
      <c r="P22" s="22" t="s">
        <v>353</v>
      </c>
      <c r="X22" t="s">
        <v>370</v>
      </c>
      <c r="Y22" t="s">
        <v>370</v>
      </c>
      <c r="Z22" t="s">
        <v>486</v>
      </c>
      <c r="AA22">
        <v>0</v>
      </c>
    </row>
    <row r="23" spans="1:27" x14ac:dyDescent="0.55000000000000004">
      <c r="A23" t="str">
        <f t="shared" si="0"/>
        <v xml:space="preserve">sub_gradeA2 </v>
      </c>
      <c r="B23" s="22" t="s">
        <v>242</v>
      </c>
      <c r="J23" t="str">
        <f t="shared" si="2"/>
        <v xml:space="preserve">0.002554 ** </v>
      </c>
      <c r="K23" t="s">
        <v>378</v>
      </c>
      <c r="L23" t="str">
        <f t="shared" si="1"/>
        <v>0.002554</v>
      </c>
      <c r="M23" t="s">
        <v>494</v>
      </c>
      <c r="O23" t="s">
        <v>728</v>
      </c>
      <c r="P23" s="22" t="s">
        <v>362</v>
      </c>
      <c r="X23" t="s">
        <v>370</v>
      </c>
      <c r="Y23" t="s">
        <v>370</v>
      </c>
      <c r="Z23" t="s">
        <v>486</v>
      </c>
      <c r="AA23">
        <v>0</v>
      </c>
    </row>
    <row r="24" spans="1:27" x14ac:dyDescent="0.55000000000000004">
      <c r="A24" t="str">
        <f t="shared" si="0"/>
        <v xml:space="preserve">sub_gradeA3 </v>
      </c>
      <c r="B24" s="22" t="s">
        <v>243</v>
      </c>
      <c r="J24" t="str">
        <f t="shared" si="2"/>
        <v>4.65e-05 ***</v>
      </c>
      <c r="K24" t="s">
        <v>379</v>
      </c>
      <c r="L24" t="str">
        <f t="shared" si="1"/>
        <v>4.65e-05</v>
      </c>
      <c r="M24" t="s">
        <v>495</v>
      </c>
      <c r="O24" t="s">
        <v>657</v>
      </c>
      <c r="P24" s="22" t="s">
        <v>291</v>
      </c>
      <c r="X24" t="s">
        <v>420</v>
      </c>
      <c r="Y24" t="s">
        <v>420</v>
      </c>
      <c r="Z24" t="s">
        <v>536</v>
      </c>
      <c r="AA24" s="30">
        <v>6.4399999999999997E-15</v>
      </c>
    </row>
    <row r="25" spans="1:27" x14ac:dyDescent="0.55000000000000004">
      <c r="A25" t="str">
        <f t="shared" si="0"/>
        <v xml:space="preserve">sub_gradeA4 </v>
      </c>
      <c r="B25" s="22" t="s">
        <v>244</v>
      </c>
      <c r="J25" t="str">
        <f t="shared" si="2"/>
        <v>3.37e-10 ***</v>
      </c>
      <c r="K25" t="s">
        <v>380</v>
      </c>
      <c r="L25" t="str">
        <f t="shared" si="1"/>
        <v>3.37e-10</v>
      </c>
      <c r="M25" t="s">
        <v>496</v>
      </c>
      <c r="O25" t="s">
        <v>613</v>
      </c>
      <c r="P25" s="22" t="s">
        <v>245</v>
      </c>
      <c r="X25" t="s">
        <v>381</v>
      </c>
      <c r="Y25" t="s">
        <v>381</v>
      </c>
      <c r="Z25" t="s">
        <v>497</v>
      </c>
      <c r="AA25" s="30">
        <v>2.1299999999999999E-10</v>
      </c>
    </row>
    <row r="26" spans="1:27" x14ac:dyDescent="0.55000000000000004">
      <c r="A26" t="str">
        <f t="shared" si="0"/>
        <v xml:space="preserve">sub_gradeA5 </v>
      </c>
      <c r="B26" s="22" t="s">
        <v>245</v>
      </c>
      <c r="J26" t="str">
        <f t="shared" si="2"/>
        <v>2.13e-10 ***</v>
      </c>
      <c r="K26" t="s">
        <v>381</v>
      </c>
      <c r="L26" t="str">
        <f t="shared" si="1"/>
        <v>2.13e-10</v>
      </c>
      <c r="M26" t="s">
        <v>497</v>
      </c>
      <c r="O26" t="s">
        <v>726</v>
      </c>
      <c r="P26" s="22" t="s">
        <v>360</v>
      </c>
      <c r="X26" t="s">
        <v>484</v>
      </c>
      <c r="Y26" t="s">
        <v>484</v>
      </c>
      <c r="Z26" t="s">
        <v>600</v>
      </c>
      <c r="AA26" s="30">
        <v>3.2500000000000002E-10</v>
      </c>
    </row>
    <row r="27" spans="1:27" x14ac:dyDescent="0.55000000000000004">
      <c r="A27" t="str">
        <f t="shared" si="0"/>
        <v xml:space="preserve">sub_gradeB1 </v>
      </c>
      <c r="B27" s="22" t="s">
        <v>246</v>
      </c>
      <c r="J27" t="str">
        <f t="shared" si="2"/>
        <v xml:space="preserve">0.018752 *  </v>
      </c>
      <c r="K27" t="s">
        <v>382</v>
      </c>
      <c r="L27" t="str">
        <f t="shared" si="1"/>
        <v>0.018752</v>
      </c>
      <c r="M27" t="s">
        <v>498</v>
      </c>
      <c r="O27" t="s">
        <v>612</v>
      </c>
      <c r="P27" s="22" t="s">
        <v>244</v>
      </c>
      <c r="X27" t="s">
        <v>380</v>
      </c>
      <c r="Y27" t="s">
        <v>380</v>
      </c>
      <c r="Z27" t="s">
        <v>496</v>
      </c>
      <c r="AA27" s="30">
        <v>3.3700000000000003E-10</v>
      </c>
    </row>
    <row r="28" spans="1:27" x14ac:dyDescent="0.55000000000000004">
      <c r="A28" t="str">
        <f t="shared" si="0"/>
        <v xml:space="preserve">sub_gradeB2 </v>
      </c>
      <c r="B28" s="22" t="s">
        <v>247</v>
      </c>
      <c r="J28" t="str">
        <f t="shared" si="2"/>
        <v xml:space="preserve">0.310528    </v>
      </c>
      <c r="K28">
        <v>0.31052800000000003</v>
      </c>
      <c r="L28" t="str">
        <f t="shared" si="1"/>
        <v>0.310528</v>
      </c>
      <c r="M28" t="s">
        <v>499</v>
      </c>
      <c r="O28" t="s">
        <v>712</v>
      </c>
      <c r="P28" s="22" t="s">
        <v>346</v>
      </c>
      <c r="X28" t="s">
        <v>475</v>
      </c>
      <c r="Y28" t="s">
        <v>475</v>
      </c>
      <c r="Z28" t="s">
        <v>591</v>
      </c>
      <c r="AA28" s="30">
        <v>5.1899999999999997E-9</v>
      </c>
    </row>
    <row r="29" spans="1:27" x14ac:dyDescent="0.55000000000000004">
      <c r="A29" t="str">
        <f t="shared" si="0"/>
        <v xml:space="preserve">sub_gradeB3 </v>
      </c>
      <c r="B29" s="22" t="s">
        <v>248</v>
      </c>
      <c r="J29" t="str">
        <f t="shared" si="2"/>
        <v xml:space="preserve">0.332634    </v>
      </c>
      <c r="K29">
        <v>0.33263399999999999</v>
      </c>
      <c r="L29" t="str">
        <f t="shared" si="1"/>
        <v>0.332634</v>
      </c>
      <c r="M29" t="s">
        <v>500</v>
      </c>
      <c r="O29" t="s">
        <v>624</v>
      </c>
      <c r="P29" s="22" t="s">
        <v>256</v>
      </c>
      <c r="X29" t="s">
        <v>391</v>
      </c>
      <c r="Y29" t="s">
        <v>391</v>
      </c>
      <c r="Z29" t="s">
        <v>507</v>
      </c>
      <c r="AA29" s="30">
        <v>1.6299999999999999E-7</v>
      </c>
    </row>
    <row r="30" spans="1:27" x14ac:dyDescent="0.55000000000000004">
      <c r="A30" t="str">
        <f t="shared" si="0"/>
        <v xml:space="preserve">sub_gradeB4 </v>
      </c>
      <c r="B30" s="22" t="s">
        <v>249</v>
      </c>
      <c r="J30" t="str">
        <f t="shared" si="2"/>
        <v xml:space="preserve">0.921757    </v>
      </c>
      <c r="K30">
        <v>0.92175700000000005</v>
      </c>
      <c r="L30" t="str">
        <f t="shared" si="1"/>
        <v>0.921757</v>
      </c>
      <c r="M30" t="s">
        <v>501</v>
      </c>
      <c r="O30" t="s">
        <v>604</v>
      </c>
      <c r="P30" s="22" t="s">
        <v>236</v>
      </c>
      <c r="X30" t="s">
        <v>372</v>
      </c>
      <c r="Y30" t="s">
        <v>372</v>
      </c>
      <c r="Z30" t="s">
        <v>488</v>
      </c>
      <c r="AA30" s="30">
        <v>9.1500000000000003E-7</v>
      </c>
    </row>
    <row r="31" spans="1:27" x14ac:dyDescent="0.55000000000000004">
      <c r="A31" t="str">
        <f t="shared" si="0"/>
        <v xml:space="preserve">sub_gradeB5 </v>
      </c>
      <c r="B31" s="22" t="s">
        <v>250</v>
      </c>
      <c r="J31" t="str">
        <f t="shared" si="2"/>
        <v xml:space="preserve">      NA    </v>
      </c>
      <c r="K31" t="s">
        <v>386</v>
      </c>
      <c r="L31" t="str">
        <f t="shared" si="1"/>
        <v xml:space="preserve">      NA</v>
      </c>
      <c r="M31" t="s">
        <v>502</v>
      </c>
      <c r="O31" t="s">
        <v>689</v>
      </c>
      <c r="P31" s="22" t="s">
        <v>323</v>
      </c>
      <c r="X31" t="s">
        <v>452</v>
      </c>
      <c r="Y31" t="s">
        <v>452</v>
      </c>
      <c r="Z31" t="s">
        <v>568</v>
      </c>
      <c r="AA31" s="30">
        <v>1.37E-6</v>
      </c>
    </row>
    <row r="32" spans="1:27" x14ac:dyDescent="0.55000000000000004">
      <c r="A32" t="str">
        <f t="shared" si="0"/>
        <v xml:space="preserve">sub_gradeC1 </v>
      </c>
      <c r="B32" s="22" t="s">
        <v>251</v>
      </c>
      <c r="J32" t="str">
        <f t="shared" si="2"/>
        <v xml:space="preserve">0.005549 ** </v>
      </c>
      <c r="K32" t="s">
        <v>387</v>
      </c>
      <c r="L32" t="str">
        <f t="shared" si="1"/>
        <v>0.005549</v>
      </c>
      <c r="M32" t="s">
        <v>503</v>
      </c>
      <c r="O32" t="s">
        <v>669</v>
      </c>
      <c r="P32" s="22" t="s">
        <v>303</v>
      </c>
      <c r="X32" t="s">
        <v>432</v>
      </c>
      <c r="Y32" t="s">
        <v>432</v>
      </c>
      <c r="Z32" t="s">
        <v>548</v>
      </c>
      <c r="AA32" s="30">
        <v>2.5199999999999999E-5</v>
      </c>
    </row>
    <row r="33" spans="1:27" x14ac:dyDescent="0.55000000000000004">
      <c r="A33" t="str">
        <f t="shared" si="0"/>
        <v xml:space="preserve">sub_gradeC2 </v>
      </c>
      <c r="B33" s="22" t="s">
        <v>252</v>
      </c>
      <c r="J33" t="str">
        <f t="shared" si="2"/>
        <v xml:space="preserve">0.220212    </v>
      </c>
      <c r="K33">
        <v>0.22021199999999999</v>
      </c>
      <c r="L33" t="str">
        <f t="shared" si="1"/>
        <v>0.220212</v>
      </c>
      <c r="M33" t="s">
        <v>504</v>
      </c>
      <c r="O33" t="s">
        <v>625</v>
      </c>
      <c r="P33" s="22" t="s">
        <v>257</v>
      </c>
      <c r="X33" t="s">
        <v>392</v>
      </c>
      <c r="Y33" t="s">
        <v>392</v>
      </c>
      <c r="Z33" t="s">
        <v>508</v>
      </c>
      <c r="AA33" s="30">
        <v>3.0700000000000001E-5</v>
      </c>
    </row>
    <row r="34" spans="1:27" x14ac:dyDescent="0.55000000000000004">
      <c r="A34" t="str">
        <f t="shared" si="0"/>
        <v xml:space="preserve">sub_gradeC3 </v>
      </c>
      <c r="B34" s="22" t="s">
        <v>253</v>
      </c>
      <c r="J34" t="str">
        <f t="shared" si="2"/>
        <v xml:space="preserve">0.007627 ** </v>
      </c>
      <c r="K34" t="s">
        <v>389</v>
      </c>
      <c r="L34" t="str">
        <f t="shared" si="1"/>
        <v>0.007627</v>
      </c>
      <c r="M34" t="s">
        <v>505</v>
      </c>
      <c r="O34" t="s">
        <v>661</v>
      </c>
      <c r="P34" s="22" t="s">
        <v>295</v>
      </c>
      <c r="X34" t="s">
        <v>424</v>
      </c>
      <c r="Y34" t="s">
        <v>424</v>
      </c>
      <c r="Z34" t="s">
        <v>540</v>
      </c>
      <c r="AA34" s="30">
        <v>4.5099999999999998E-5</v>
      </c>
    </row>
    <row r="35" spans="1:27" x14ac:dyDescent="0.55000000000000004">
      <c r="A35" t="str">
        <f t="shared" si="0"/>
        <v xml:space="preserve">sub_gradeC4 </v>
      </c>
      <c r="B35" s="22" t="s">
        <v>254</v>
      </c>
      <c r="J35" t="str">
        <f t="shared" si="2"/>
        <v xml:space="preserve">0.221759    </v>
      </c>
      <c r="K35">
        <v>0.22175900000000001</v>
      </c>
      <c r="L35" t="str">
        <f t="shared" si="1"/>
        <v>0.221759</v>
      </c>
      <c r="M35" t="s">
        <v>506</v>
      </c>
      <c r="O35" t="s">
        <v>611</v>
      </c>
      <c r="P35" s="22" t="s">
        <v>243</v>
      </c>
      <c r="X35" t="s">
        <v>379</v>
      </c>
      <c r="Y35" t="s">
        <v>379</v>
      </c>
      <c r="Z35" t="s">
        <v>495</v>
      </c>
      <c r="AA35" s="30">
        <v>4.6499999999999999E-5</v>
      </c>
    </row>
    <row r="36" spans="1:27" x14ac:dyDescent="0.55000000000000004">
      <c r="A36" t="str">
        <f t="shared" si="0"/>
        <v xml:space="preserve">sub_gradeC5 </v>
      </c>
      <c r="B36" s="22" t="s">
        <v>255</v>
      </c>
      <c r="J36" t="str">
        <f t="shared" si="2"/>
        <v xml:space="preserve">      NA    </v>
      </c>
      <c r="K36" t="s">
        <v>386</v>
      </c>
      <c r="L36" t="str">
        <f t="shared" si="1"/>
        <v xml:space="preserve">      NA</v>
      </c>
      <c r="M36" t="s">
        <v>502</v>
      </c>
      <c r="O36" t="s">
        <v>673</v>
      </c>
      <c r="P36" s="22" t="s">
        <v>307</v>
      </c>
      <c r="X36" t="s">
        <v>436</v>
      </c>
      <c r="Y36" t="s">
        <v>436</v>
      </c>
      <c r="Z36" t="s">
        <v>552</v>
      </c>
      <c r="AA36" s="30">
        <v>7.1600000000000006E-5</v>
      </c>
    </row>
    <row r="37" spans="1:27" x14ac:dyDescent="0.55000000000000004">
      <c r="A37" t="str">
        <f t="shared" si="0"/>
        <v xml:space="preserve">sub_gradeD1 </v>
      </c>
      <c r="B37" s="22" t="s">
        <v>256</v>
      </c>
      <c r="J37" t="str">
        <f t="shared" si="2"/>
        <v>1.63e-07 ***</v>
      </c>
      <c r="K37" t="s">
        <v>391</v>
      </c>
      <c r="L37" t="str">
        <f t="shared" si="1"/>
        <v>1.63e-07</v>
      </c>
      <c r="M37" t="s">
        <v>507</v>
      </c>
      <c r="O37" t="s">
        <v>681</v>
      </c>
      <c r="P37" s="22" t="s">
        <v>315</v>
      </c>
      <c r="X37" t="s">
        <v>444</v>
      </c>
      <c r="Y37" t="s">
        <v>444</v>
      </c>
      <c r="Z37" t="s">
        <v>560</v>
      </c>
      <c r="AA37">
        <v>2.2900000000000001E-4</v>
      </c>
    </row>
    <row r="38" spans="1:27" x14ac:dyDescent="0.55000000000000004">
      <c r="A38" t="str">
        <f t="shared" si="0"/>
        <v xml:space="preserve">sub_gradeD2 </v>
      </c>
      <c r="B38" s="22" t="s">
        <v>257</v>
      </c>
      <c r="J38" t="str">
        <f t="shared" si="2"/>
        <v>3.07e-05 ***</v>
      </c>
      <c r="K38" t="s">
        <v>392</v>
      </c>
      <c r="L38" t="str">
        <f t="shared" si="1"/>
        <v>3.07e-05</v>
      </c>
      <c r="M38" t="s">
        <v>508</v>
      </c>
      <c r="O38" t="s">
        <v>711</v>
      </c>
      <c r="P38" s="22" t="s">
        <v>345</v>
      </c>
      <c r="X38" t="s">
        <v>474</v>
      </c>
      <c r="Y38" t="s">
        <v>474</v>
      </c>
      <c r="Z38" t="s">
        <v>590</v>
      </c>
      <c r="AA38">
        <v>2.4800000000000001E-4</v>
      </c>
    </row>
    <row r="39" spans="1:27" x14ac:dyDescent="0.55000000000000004">
      <c r="A39" t="str">
        <f t="shared" si="0"/>
        <v xml:space="preserve">sub_gradeD3 </v>
      </c>
      <c r="B39" s="22" t="s">
        <v>258</v>
      </c>
      <c r="J39" t="str">
        <f t="shared" si="2"/>
        <v xml:space="preserve">0.007651 ** </v>
      </c>
      <c r="K39" t="s">
        <v>393</v>
      </c>
      <c r="L39" t="str">
        <f t="shared" si="1"/>
        <v>0.007651</v>
      </c>
      <c r="M39" t="s">
        <v>509</v>
      </c>
      <c r="O39" t="s">
        <v>684</v>
      </c>
      <c r="P39" s="22" t="s">
        <v>318</v>
      </c>
      <c r="X39" t="s">
        <v>447</v>
      </c>
      <c r="Y39" t="s">
        <v>447</v>
      </c>
      <c r="Z39" t="s">
        <v>563</v>
      </c>
      <c r="AA39">
        <v>2.6899999999999998E-4</v>
      </c>
    </row>
    <row r="40" spans="1:27" x14ac:dyDescent="0.55000000000000004">
      <c r="A40" t="str">
        <f t="shared" si="0"/>
        <v xml:space="preserve">sub_gradeD4 </v>
      </c>
      <c r="B40" s="22" t="s">
        <v>259</v>
      </c>
      <c r="J40" t="str">
        <f t="shared" si="2"/>
        <v>0.000481 ***</v>
      </c>
      <c r="K40" t="s">
        <v>394</v>
      </c>
      <c r="L40" t="str">
        <f t="shared" si="1"/>
        <v>0.000481</v>
      </c>
      <c r="M40" t="s">
        <v>510</v>
      </c>
      <c r="O40" t="s">
        <v>680</v>
      </c>
      <c r="P40" s="22" t="s">
        <v>314</v>
      </c>
      <c r="X40" t="s">
        <v>443</v>
      </c>
      <c r="Y40" t="s">
        <v>443</v>
      </c>
      <c r="Z40" t="s">
        <v>559</v>
      </c>
      <c r="AA40">
        <v>3.3E-4</v>
      </c>
    </row>
    <row r="41" spans="1:27" x14ac:dyDescent="0.55000000000000004">
      <c r="A41" t="str">
        <f t="shared" si="0"/>
        <v xml:space="preserve">sub_gradeD5 </v>
      </c>
      <c r="B41" s="22" t="s">
        <v>260</v>
      </c>
      <c r="J41" t="str">
        <f t="shared" si="2"/>
        <v xml:space="preserve">      NA    </v>
      </c>
      <c r="K41" t="s">
        <v>386</v>
      </c>
      <c r="L41" t="str">
        <f t="shared" si="1"/>
        <v xml:space="preserve">      NA</v>
      </c>
      <c r="M41" t="s">
        <v>502</v>
      </c>
      <c r="O41" t="s">
        <v>679</v>
      </c>
      <c r="P41" s="22" t="s">
        <v>313</v>
      </c>
      <c r="X41" t="s">
        <v>442</v>
      </c>
      <c r="Y41" t="s">
        <v>442</v>
      </c>
      <c r="Z41" t="s">
        <v>558</v>
      </c>
      <c r="AA41">
        <v>3.6200000000000002E-4</v>
      </c>
    </row>
    <row r="42" spans="1:27" x14ac:dyDescent="0.55000000000000004">
      <c r="A42" t="str">
        <f t="shared" si="0"/>
        <v xml:space="preserve">sub_gradeE1 </v>
      </c>
      <c r="B42" s="22" t="s">
        <v>261</v>
      </c>
      <c r="J42" t="str">
        <f t="shared" si="2"/>
        <v xml:space="preserve">0.002427 ** </v>
      </c>
      <c r="K42" t="s">
        <v>395</v>
      </c>
      <c r="L42" t="str">
        <f t="shared" si="1"/>
        <v>0.002427</v>
      </c>
      <c r="M42" t="s">
        <v>511</v>
      </c>
      <c r="O42" t="s">
        <v>688</v>
      </c>
      <c r="P42" s="22" t="s">
        <v>322</v>
      </c>
      <c r="X42" t="s">
        <v>451</v>
      </c>
      <c r="Y42" t="s">
        <v>451</v>
      </c>
      <c r="Z42" t="s">
        <v>567</v>
      </c>
      <c r="AA42">
        <v>4.1100000000000002E-4</v>
      </c>
    </row>
    <row r="43" spans="1:27" x14ac:dyDescent="0.55000000000000004">
      <c r="A43" t="str">
        <f t="shared" si="0"/>
        <v xml:space="preserve">sub_gradeE2 </v>
      </c>
      <c r="B43" s="22" t="s">
        <v>262</v>
      </c>
      <c r="J43" t="str">
        <f t="shared" si="2"/>
        <v>0.000911 ***</v>
      </c>
      <c r="K43" t="s">
        <v>396</v>
      </c>
      <c r="L43" t="str">
        <f t="shared" si="1"/>
        <v>0.000911</v>
      </c>
      <c r="M43" t="s">
        <v>512</v>
      </c>
      <c r="O43" t="s">
        <v>698</v>
      </c>
      <c r="P43" s="22" t="s">
        <v>332</v>
      </c>
      <c r="X43" t="s">
        <v>461</v>
      </c>
      <c r="Y43" t="s">
        <v>461</v>
      </c>
      <c r="Z43" t="s">
        <v>577</v>
      </c>
      <c r="AA43">
        <v>4.3899999999999999E-4</v>
      </c>
    </row>
    <row r="44" spans="1:27" x14ac:dyDescent="0.55000000000000004">
      <c r="A44" t="str">
        <f t="shared" si="0"/>
        <v xml:space="preserve">sub_gradeE3 </v>
      </c>
      <c r="B44" s="22" t="s">
        <v>263</v>
      </c>
      <c r="J44" t="str">
        <f t="shared" si="2"/>
        <v xml:space="preserve">0.039059 *  </v>
      </c>
      <c r="K44" t="s">
        <v>397</v>
      </c>
      <c r="L44" t="str">
        <f t="shared" si="1"/>
        <v>0.039059</v>
      </c>
      <c r="M44" t="s">
        <v>513</v>
      </c>
      <c r="O44" t="s">
        <v>605</v>
      </c>
      <c r="P44" s="22" t="s">
        <v>237</v>
      </c>
      <c r="X44" t="s">
        <v>373</v>
      </c>
      <c r="Y44" t="s">
        <v>373</v>
      </c>
      <c r="Z44" t="s">
        <v>489</v>
      </c>
      <c r="AA44">
        <v>4.6200000000000001E-4</v>
      </c>
    </row>
    <row r="45" spans="1:27" x14ac:dyDescent="0.55000000000000004">
      <c r="A45" t="str">
        <f t="shared" si="0"/>
        <v xml:space="preserve">sub_gradeE4 </v>
      </c>
      <c r="B45" s="22" t="s">
        <v>264</v>
      </c>
      <c r="J45" t="str">
        <f t="shared" si="2"/>
        <v xml:space="preserve">0.279867    </v>
      </c>
      <c r="K45">
        <v>0.27986699999999998</v>
      </c>
      <c r="L45" t="str">
        <f t="shared" si="1"/>
        <v>0.279867</v>
      </c>
      <c r="M45" t="s">
        <v>514</v>
      </c>
      <c r="O45" t="s">
        <v>690</v>
      </c>
      <c r="P45" s="22" t="s">
        <v>324</v>
      </c>
      <c r="X45" t="s">
        <v>453</v>
      </c>
      <c r="Y45" t="s">
        <v>453</v>
      </c>
      <c r="Z45" t="s">
        <v>569</v>
      </c>
      <c r="AA45">
        <v>4.6799999999999999E-4</v>
      </c>
    </row>
    <row r="46" spans="1:27" x14ac:dyDescent="0.55000000000000004">
      <c r="A46" t="str">
        <f t="shared" si="0"/>
        <v xml:space="preserve">sub_gradeE5 </v>
      </c>
      <c r="B46" s="22" t="s">
        <v>265</v>
      </c>
      <c r="J46" t="str">
        <f t="shared" si="2"/>
        <v xml:space="preserve">      NA    </v>
      </c>
      <c r="K46" t="s">
        <v>386</v>
      </c>
      <c r="L46" t="str">
        <f t="shared" si="1"/>
        <v xml:space="preserve">      NA</v>
      </c>
      <c r="M46" t="s">
        <v>502</v>
      </c>
      <c r="O46" t="s">
        <v>701</v>
      </c>
      <c r="P46" s="22" t="s">
        <v>335</v>
      </c>
      <c r="X46" t="s">
        <v>464</v>
      </c>
      <c r="Y46" t="s">
        <v>464</v>
      </c>
      <c r="Z46" t="s">
        <v>580</v>
      </c>
      <c r="AA46">
        <v>4.7399999999999997E-4</v>
      </c>
    </row>
    <row r="47" spans="1:27" x14ac:dyDescent="0.55000000000000004">
      <c r="A47" t="str">
        <f t="shared" si="0"/>
        <v xml:space="preserve">sub_gradeF1 </v>
      </c>
      <c r="B47" s="22" t="s">
        <v>266</v>
      </c>
      <c r="J47" t="str">
        <f t="shared" si="2"/>
        <v xml:space="preserve">0.304828    </v>
      </c>
      <c r="K47">
        <v>0.30482799999999999</v>
      </c>
      <c r="L47" t="str">
        <f t="shared" si="1"/>
        <v>0.304828</v>
      </c>
      <c r="M47" t="s">
        <v>515</v>
      </c>
      <c r="O47" t="s">
        <v>627</v>
      </c>
      <c r="P47" s="22" t="s">
        <v>259</v>
      </c>
      <c r="X47" t="s">
        <v>394</v>
      </c>
      <c r="Y47" t="s">
        <v>394</v>
      </c>
      <c r="Z47" t="s">
        <v>510</v>
      </c>
      <c r="AA47">
        <v>4.8099999999999998E-4</v>
      </c>
    </row>
    <row r="48" spans="1:27" x14ac:dyDescent="0.55000000000000004">
      <c r="A48" t="str">
        <f t="shared" si="0"/>
        <v xml:space="preserve">sub_gradeF2 </v>
      </c>
      <c r="B48" s="22" t="s">
        <v>267</v>
      </c>
      <c r="J48" t="str">
        <f t="shared" si="2"/>
        <v xml:space="preserve">0.050200 .  </v>
      </c>
      <c r="K48" t="s">
        <v>400</v>
      </c>
      <c r="L48" t="str">
        <f t="shared" si="1"/>
        <v>0.050200</v>
      </c>
      <c r="M48" t="s">
        <v>516</v>
      </c>
      <c r="O48" t="s">
        <v>687</v>
      </c>
      <c r="P48" s="22" t="s">
        <v>321</v>
      </c>
      <c r="X48" t="s">
        <v>450</v>
      </c>
      <c r="Y48" t="s">
        <v>450</v>
      </c>
      <c r="Z48" t="s">
        <v>566</v>
      </c>
      <c r="AA48">
        <v>5.22E-4</v>
      </c>
    </row>
    <row r="49" spans="1:27" x14ac:dyDescent="0.55000000000000004">
      <c r="A49" t="str">
        <f t="shared" si="0"/>
        <v xml:space="preserve">sub_gradeF3 </v>
      </c>
      <c r="B49" s="22" t="s">
        <v>268</v>
      </c>
      <c r="J49" t="str">
        <f t="shared" si="2"/>
        <v xml:space="preserve">0.430811    </v>
      </c>
      <c r="K49">
        <v>0.430811</v>
      </c>
      <c r="L49" t="str">
        <f t="shared" si="1"/>
        <v>0.430811</v>
      </c>
      <c r="M49" t="s">
        <v>517</v>
      </c>
      <c r="O49" t="s">
        <v>655</v>
      </c>
      <c r="P49" s="22" t="s">
        <v>287</v>
      </c>
      <c r="X49" t="s">
        <v>417</v>
      </c>
      <c r="Y49" t="s">
        <v>417</v>
      </c>
      <c r="Z49" t="s">
        <v>533</v>
      </c>
      <c r="AA49">
        <v>7.7200000000000001E-4</v>
      </c>
    </row>
    <row r="50" spans="1:27" x14ac:dyDescent="0.55000000000000004">
      <c r="A50" t="str">
        <f t="shared" si="0"/>
        <v xml:space="preserve">sub_gradeF4 </v>
      </c>
      <c r="B50" s="22" t="s">
        <v>269</v>
      </c>
      <c r="J50" t="str">
        <f t="shared" si="2"/>
        <v xml:space="preserve">0.476657    </v>
      </c>
      <c r="K50">
        <v>0.476657</v>
      </c>
      <c r="L50" t="str">
        <f t="shared" si="1"/>
        <v>0.476657</v>
      </c>
      <c r="M50" t="s">
        <v>518</v>
      </c>
      <c r="O50" t="s">
        <v>678</v>
      </c>
      <c r="P50" s="22" t="s">
        <v>312</v>
      </c>
      <c r="X50" t="s">
        <v>441</v>
      </c>
      <c r="Y50" t="s">
        <v>441</v>
      </c>
      <c r="Z50" t="s">
        <v>557</v>
      </c>
      <c r="AA50">
        <v>7.7399999999999995E-4</v>
      </c>
    </row>
    <row r="51" spans="1:27" x14ac:dyDescent="0.55000000000000004">
      <c r="A51" t="str">
        <f t="shared" si="0"/>
        <v xml:space="preserve">sub_gradeF5 </v>
      </c>
      <c r="B51" s="22" t="s">
        <v>270</v>
      </c>
      <c r="J51" t="str">
        <f t="shared" si="2"/>
        <v xml:space="preserve">      NA    </v>
      </c>
      <c r="K51" t="s">
        <v>386</v>
      </c>
      <c r="L51" t="str">
        <f t="shared" si="1"/>
        <v xml:space="preserve">      NA</v>
      </c>
      <c r="M51" t="s">
        <v>502</v>
      </c>
      <c r="O51" t="s">
        <v>692</v>
      </c>
      <c r="P51" s="22" t="s">
        <v>326</v>
      </c>
      <c r="X51" t="s">
        <v>455</v>
      </c>
      <c r="Y51" t="s">
        <v>455</v>
      </c>
      <c r="Z51" t="s">
        <v>571</v>
      </c>
      <c r="AA51">
        <v>8.1999999999999998E-4</v>
      </c>
    </row>
    <row r="52" spans="1:27" x14ac:dyDescent="0.55000000000000004">
      <c r="A52" t="str">
        <f t="shared" si="0"/>
        <v xml:space="preserve">sub_gradeG1 </v>
      </c>
      <c r="B52" s="22" t="s">
        <v>271</v>
      </c>
      <c r="J52" t="str">
        <f t="shared" si="2"/>
        <v xml:space="preserve">0.235762    </v>
      </c>
      <c r="K52">
        <v>0.235762</v>
      </c>
      <c r="L52" t="str">
        <f t="shared" si="1"/>
        <v>0.235762</v>
      </c>
      <c r="M52" t="s">
        <v>519</v>
      </c>
      <c r="O52" t="s">
        <v>664</v>
      </c>
      <c r="P52" s="22" t="s">
        <v>298</v>
      </c>
      <c r="X52" t="s">
        <v>427</v>
      </c>
      <c r="Y52" t="s">
        <v>427</v>
      </c>
      <c r="Z52" t="s">
        <v>543</v>
      </c>
      <c r="AA52">
        <v>8.2799999999999996E-4</v>
      </c>
    </row>
    <row r="53" spans="1:27" x14ac:dyDescent="0.55000000000000004">
      <c r="A53" t="str">
        <f t="shared" si="0"/>
        <v xml:space="preserve">sub_gradeG2 </v>
      </c>
      <c r="B53" s="22" t="s">
        <v>272</v>
      </c>
      <c r="J53" t="str">
        <f t="shared" si="2"/>
        <v xml:space="preserve">0.630812    </v>
      </c>
      <c r="K53">
        <v>0.63081200000000004</v>
      </c>
      <c r="L53" t="str">
        <f t="shared" si="1"/>
        <v>0.630812</v>
      </c>
      <c r="M53" t="s">
        <v>520</v>
      </c>
      <c r="O53" t="s">
        <v>630</v>
      </c>
      <c r="P53" s="22" t="s">
        <v>262</v>
      </c>
      <c r="X53" t="s">
        <v>396</v>
      </c>
      <c r="Y53" t="s">
        <v>396</v>
      </c>
      <c r="Z53" t="s">
        <v>512</v>
      </c>
      <c r="AA53">
        <v>9.1100000000000003E-4</v>
      </c>
    </row>
    <row r="54" spans="1:27" x14ac:dyDescent="0.55000000000000004">
      <c r="A54" t="str">
        <f t="shared" si="0"/>
        <v xml:space="preserve">sub_gradeG3 </v>
      </c>
      <c r="B54" s="22" t="s">
        <v>273</v>
      </c>
      <c r="J54" t="str">
        <f t="shared" si="2"/>
        <v xml:space="preserve">0.507858    </v>
      </c>
      <c r="K54">
        <v>0.50785800000000003</v>
      </c>
      <c r="L54" t="str">
        <f t="shared" si="1"/>
        <v>0.507858</v>
      </c>
      <c r="M54" t="s">
        <v>521</v>
      </c>
      <c r="O54" t="s">
        <v>676</v>
      </c>
      <c r="P54" s="22" t="s">
        <v>310</v>
      </c>
      <c r="X54" t="s">
        <v>439</v>
      </c>
      <c r="Y54" t="s">
        <v>439</v>
      </c>
      <c r="Z54" t="s">
        <v>555</v>
      </c>
      <c r="AA54">
        <v>1.0089999999999999E-3</v>
      </c>
    </row>
    <row r="55" spans="1:27" x14ac:dyDescent="0.55000000000000004">
      <c r="A55" t="str">
        <f t="shared" si="0"/>
        <v xml:space="preserve">sub_gradeG4 </v>
      </c>
      <c r="B55" s="22" t="s">
        <v>274</v>
      </c>
      <c r="J55" t="str">
        <f t="shared" si="2"/>
        <v xml:space="preserve">0.244815    </v>
      </c>
      <c r="K55">
        <v>0.244815</v>
      </c>
      <c r="L55" t="str">
        <f t="shared" si="1"/>
        <v>0.244815</v>
      </c>
      <c r="M55" t="s">
        <v>522</v>
      </c>
      <c r="O55" t="s">
        <v>708</v>
      </c>
      <c r="P55" s="22" t="s">
        <v>342</v>
      </c>
      <c r="X55" t="s">
        <v>471</v>
      </c>
      <c r="Y55" t="s">
        <v>471</v>
      </c>
      <c r="Z55" t="s">
        <v>587</v>
      </c>
      <c r="AA55">
        <v>1.122E-3</v>
      </c>
    </row>
    <row r="56" spans="1:27" x14ac:dyDescent="0.55000000000000004">
      <c r="A56" t="str">
        <f t="shared" si="0"/>
        <v xml:space="preserve">sub_gradeG5 </v>
      </c>
      <c r="B56" s="22" t="s">
        <v>275</v>
      </c>
      <c r="J56" t="str">
        <f t="shared" si="2"/>
        <v xml:space="preserve">      NA    </v>
      </c>
      <c r="K56" t="s">
        <v>386</v>
      </c>
      <c r="L56" t="str">
        <f t="shared" si="1"/>
        <v xml:space="preserve">      NA</v>
      </c>
      <c r="M56" t="s">
        <v>502</v>
      </c>
      <c r="O56" t="s">
        <v>700</v>
      </c>
      <c r="P56" s="22" t="s">
        <v>334</v>
      </c>
      <c r="X56" t="s">
        <v>463</v>
      </c>
      <c r="Y56" t="s">
        <v>463</v>
      </c>
      <c r="Z56" t="s">
        <v>579</v>
      </c>
      <c r="AA56">
        <v>1.274E-3</v>
      </c>
    </row>
    <row r="57" spans="1:27" x14ac:dyDescent="0.55000000000000004">
      <c r="A57" t="str">
        <f t="shared" si="0"/>
        <v>emp_length10</v>
      </c>
      <c r="B57" s="22" t="s">
        <v>276</v>
      </c>
      <c r="J57" t="str">
        <f t="shared" si="2"/>
        <v xml:space="preserve">0.007880 ** </v>
      </c>
      <c r="K57" t="s">
        <v>407</v>
      </c>
      <c r="L57" t="str">
        <f t="shared" si="1"/>
        <v>0.007880</v>
      </c>
      <c r="M57" t="s">
        <v>523</v>
      </c>
      <c r="O57" t="s">
        <v>663</v>
      </c>
      <c r="P57" s="22" t="s">
        <v>297</v>
      </c>
      <c r="X57" t="s">
        <v>426</v>
      </c>
      <c r="Y57" t="s">
        <v>426</v>
      </c>
      <c r="Z57" t="s">
        <v>542</v>
      </c>
      <c r="AA57">
        <v>1.39E-3</v>
      </c>
    </row>
    <row r="58" spans="1:27" x14ac:dyDescent="0.55000000000000004">
      <c r="A58" t="str">
        <f t="shared" si="0"/>
        <v xml:space="preserve">emp_length2 </v>
      </c>
      <c r="B58" s="22" t="s">
        <v>277</v>
      </c>
      <c r="J58" t="str">
        <f t="shared" si="2"/>
        <v xml:space="preserve">0.462413    </v>
      </c>
      <c r="K58">
        <v>0.46241300000000002</v>
      </c>
      <c r="L58" t="str">
        <f t="shared" si="1"/>
        <v>0.462413</v>
      </c>
      <c r="M58" t="s">
        <v>524</v>
      </c>
      <c r="O58" t="s">
        <v>629</v>
      </c>
      <c r="P58" s="22" t="s">
        <v>261</v>
      </c>
      <c r="X58" t="s">
        <v>395</v>
      </c>
      <c r="Y58" t="s">
        <v>395</v>
      </c>
      <c r="Z58" t="s">
        <v>511</v>
      </c>
      <c r="AA58">
        <v>2.4269999999999999E-3</v>
      </c>
    </row>
    <row r="59" spans="1:27" x14ac:dyDescent="0.55000000000000004">
      <c r="A59" t="str">
        <f t="shared" si="0"/>
        <v xml:space="preserve">emp_length3 </v>
      </c>
      <c r="B59" s="22" t="s">
        <v>278</v>
      </c>
      <c r="J59" t="str">
        <f t="shared" si="2"/>
        <v xml:space="preserve">0.202423    </v>
      </c>
      <c r="K59">
        <v>0.20242299999999999</v>
      </c>
      <c r="L59" t="str">
        <f t="shared" si="1"/>
        <v>0.202423</v>
      </c>
      <c r="M59" t="s">
        <v>525</v>
      </c>
      <c r="O59" t="s">
        <v>610</v>
      </c>
      <c r="P59" s="22" t="s">
        <v>242</v>
      </c>
      <c r="X59" t="s">
        <v>378</v>
      </c>
      <c r="Y59" t="s">
        <v>378</v>
      </c>
      <c r="Z59" t="s">
        <v>494</v>
      </c>
      <c r="AA59">
        <v>2.5539999999999998E-3</v>
      </c>
    </row>
    <row r="60" spans="1:27" x14ac:dyDescent="0.55000000000000004">
      <c r="A60" t="str">
        <f t="shared" si="0"/>
        <v xml:space="preserve">emp_length4 </v>
      </c>
      <c r="B60" s="22" t="s">
        <v>279</v>
      </c>
      <c r="J60" t="str">
        <f t="shared" si="2"/>
        <v xml:space="preserve">0.113747    </v>
      </c>
      <c r="K60">
        <v>0.113747</v>
      </c>
      <c r="L60" t="str">
        <f t="shared" si="1"/>
        <v>0.113747</v>
      </c>
      <c r="M60" t="s">
        <v>526</v>
      </c>
      <c r="O60" t="s">
        <v>691</v>
      </c>
      <c r="P60" s="22" t="s">
        <v>325</v>
      </c>
      <c r="X60" t="s">
        <v>454</v>
      </c>
      <c r="Y60" t="s">
        <v>454</v>
      </c>
      <c r="Z60" t="s">
        <v>570</v>
      </c>
      <c r="AA60">
        <v>2.7650000000000001E-3</v>
      </c>
    </row>
    <row r="61" spans="1:27" x14ac:dyDescent="0.55000000000000004">
      <c r="A61" t="str">
        <f t="shared" si="0"/>
        <v xml:space="preserve">emp_length5 </v>
      </c>
      <c r="B61" s="22" t="s">
        <v>280</v>
      </c>
      <c r="J61" t="str">
        <f t="shared" si="2"/>
        <v xml:space="preserve">0.808971    </v>
      </c>
      <c r="K61">
        <v>0.808971</v>
      </c>
      <c r="L61" t="str">
        <f t="shared" si="1"/>
        <v>0.808971</v>
      </c>
      <c r="M61" t="s">
        <v>527</v>
      </c>
      <c r="O61" t="s">
        <v>723</v>
      </c>
      <c r="P61" s="22" t="s">
        <v>357</v>
      </c>
      <c r="X61" t="s">
        <v>481</v>
      </c>
      <c r="Y61" t="s">
        <v>481</v>
      </c>
      <c r="Z61" t="s">
        <v>597</v>
      </c>
      <c r="AA61">
        <v>3.6280000000000001E-3</v>
      </c>
    </row>
    <row r="62" spans="1:27" x14ac:dyDescent="0.55000000000000004">
      <c r="A62" t="str">
        <f t="shared" si="0"/>
        <v xml:space="preserve">emp_length6 </v>
      </c>
      <c r="B62" s="22" t="s">
        <v>281</v>
      </c>
      <c r="J62" t="str">
        <f t="shared" si="2"/>
        <v xml:space="preserve">0.186224    </v>
      </c>
      <c r="K62">
        <v>0.186224</v>
      </c>
      <c r="L62" t="str">
        <f t="shared" si="1"/>
        <v>0.186224</v>
      </c>
      <c r="M62" t="s">
        <v>528</v>
      </c>
      <c r="O62" t="s">
        <v>675</v>
      </c>
      <c r="P62" s="22" t="s">
        <v>309</v>
      </c>
      <c r="X62" t="s">
        <v>438</v>
      </c>
      <c r="Y62" t="s">
        <v>438</v>
      </c>
      <c r="Z62" t="s">
        <v>554</v>
      </c>
      <c r="AA62">
        <v>4.0340000000000003E-3</v>
      </c>
    </row>
    <row r="63" spans="1:27" x14ac:dyDescent="0.55000000000000004">
      <c r="A63" t="str">
        <f t="shared" si="0"/>
        <v xml:space="preserve">emp_length7 </v>
      </c>
      <c r="B63" s="22" t="s">
        <v>282</v>
      </c>
      <c r="J63" t="str">
        <f t="shared" si="2"/>
        <v xml:space="preserve">0.633249    </v>
      </c>
      <c r="K63">
        <v>0.63324899999999995</v>
      </c>
      <c r="L63" t="str">
        <f t="shared" si="1"/>
        <v>0.633249</v>
      </c>
      <c r="M63" t="s">
        <v>529</v>
      </c>
      <c r="O63" t="s">
        <v>727</v>
      </c>
      <c r="P63" s="22" t="s">
        <v>361</v>
      </c>
      <c r="X63" t="s">
        <v>485</v>
      </c>
      <c r="Y63" t="s">
        <v>485</v>
      </c>
      <c r="Z63" t="s">
        <v>601</v>
      </c>
      <c r="AA63">
        <v>4.803E-3</v>
      </c>
    </row>
    <row r="64" spans="1:27" x14ac:dyDescent="0.55000000000000004">
      <c r="A64" t="str">
        <f t="shared" si="0"/>
        <v xml:space="preserve">emp_length8 </v>
      </c>
      <c r="B64" s="22" t="s">
        <v>283</v>
      </c>
      <c r="J64" t="str">
        <f t="shared" si="2"/>
        <v xml:space="preserve">0.818838    </v>
      </c>
      <c r="K64">
        <v>0.81883799999999995</v>
      </c>
      <c r="L64" t="str">
        <f t="shared" si="1"/>
        <v>0.818838</v>
      </c>
      <c r="M64" t="s">
        <v>530</v>
      </c>
      <c r="O64" t="s">
        <v>619</v>
      </c>
      <c r="P64" s="22" t="s">
        <v>251</v>
      </c>
      <c r="X64" t="s">
        <v>387</v>
      </c>
      <c r="Y64" t="s">
        <v>387</v>
      </c>
      <c r="Z64" t="s">
        <v>503</v>
      </c>
      <c r="AA64">
        <v>5.5490000000000001E-3</v>
      </c>
    </row>
    <row r="65" spans="1:27" x14ac:dyDescent="0.55000000000000004">
      <c r="A65" t="str">
        <f t="shared" si="0"/>
        <v xml:space="preserve">emp_length9 </v>
      </c>
      <c r="B65" s="22" t="s">
        <v>284</v>
      </c>
      <c r="J65" t="str">
        <f t="shared" si="2"/>
        <v xml:space="preserve">0.108552    </v>
      </c>
      <c r="K65">
        <v>0.108552</v>
      </c>
      <c r="L65" t="str">
        <f t="shared" si="1"/>
        <v>0.108552</v>
      </c>
      <c r="M65" t="s">
        <v>531</v>
      </c>
      <c r="O65" t="s">
        <v>694</v>
      </c>
      <c r="P65" s="22" t="s">
        <v>328</v>
      </c>
      <c r="X65" t="s">
        <v>457</v>
      </c>
      <c r="Y65" t="s">
        <v>457</v>
      </c>
      <c r="Z65" t="s">
        <v>573</v>
      </c>
      <c r="AA65">
        <v>5.6699999999999997E-3</v>
      </c>
    </row>
    <row r="66" spans="1:27" x14ac:dyDescent="0.55000000000000004">
      <c r="A66" t="str">
        <f t="shared" si="0"/>
        <v xml:space="preserve">emp_length&lt; </v>
      </c>
      <c r="B66" s="22" t="s">
        <v>285</v>
      </c>
      <c r="J66" t="str">
        <f t="shared" si="2"/>
        <v xml:space="preserve">0.007845 ** </v>
      </c>
      <c r="K66" t="s">
        <v>416</v>
      </c>
      <c r="L66" t="str">
        <f t="shared" si="1"/>
        <v>0.007845</v>
      </c>
      <c r="M66" t="s">
        <v>532</v>
      </c>
      <c r="O66" t="s">
        <v>720</v>
      </c>
      <c r="P66" s="22" t="s">
        <v>354</v>
      </c>
      <c r="X66" t="s">
        <v>478</v>
      </c>
      <c r="Y66" t="s">
        <v>478</v>
      </c>
      <c r="Z66" t="s">
        <v>594</v>
      </c>
      <c r="AA66">
        <v>6.2160000000000002E-3</v>
      </c>
    </row>
    <row r="67" spans="1:27" x14ac:dyDescent="0.55000000000000004">
      <c r="A67" t="str">
        <f t="shared" si="0"/>
        <v>emp_lengthn/</v>
      </c>
      <c r="B67" s="22" t="s">
        <v>286</v>
      </c>
      <c r="J67" t="str">
        <f t="shared" si="2"/>
        <v xml:space="preserve"> &lt; 2e-16 ***</v>
      </c>
      <c r="K67" t="s">
        <v>370</v>
      </c>
      <c r="L67" t="str">
        <f t="shared" si="1"/>
        <v xml:space="preserve"> &lt; 2e-16</v>
      </c>
      <c r="M67">
        <v>0</v>
      </c>
      <c r="O67" t="s">
        <v>677</v>
      </c>
      <c r="P67" s="22" t="s">
        <v>311</v>
      </c>
      <c r="X67" t="s">
        <v>440</v>
      </c>
      <c r="Y67" t="s">
        <v>440</v>
      </c>
      <c r="Z67" t="s">
        <v>556</v>
      </c>
      <c r="AA67">
        <v>6.9309999999999997E-3</v>
      </c>
    </row>
    <row r="68" spans="1:27" x14ac:dyDescent="0.55000000000000004">
      <c r="A68" t="str">
        <f t="shared" si="0"/>
        <v>home_ownersh</v>
      </c>
      <c r="B68" s="22" t="s">
        <v>287</v>
      </c>
      <c r="J68" t="str">
        <f t="shared" si="2"/>
        <v>0.000772 ***</v>
      </c>
      <c r="K68" t="s">
        <v>417</v>
      </c>
      <c r="L68" t="str">
        <f t="shared" si="1"/>
        <v>0.000772</v>
      </c>
      <c r="M68" t="s">
        <v>533</v>
      </c>
      <c r="O68" t="s">
        <v>709</v>
      </c>
      <c r="P68" s="22" t="s">
        <v>343</v>
      </c>
      <c r="X68" t="s">
        <v>472</v>
      </c>
      <c r="Y68" t="s">
        <v>472</v>
      </c>
      <c r="Z68" t="s">
        <v>588</v>
      </c>
      <c r="AA68">
        <v>7.3990000000000002E-3</v>
      </c>
    </row>
    <row r="69" spans="1:27" x14ac:dyDescent="0.55000000000000004">
      <c r="A69" t="str">
        <f t="shared" si="0"/>
        <v>home_ownersh</v>
      </c>
      <c r="B69" s="22" t="s">
        <v>288</v>
      </c>
      <c r="J69" t="str">
        <f t="shared" si="2"/>
        <v xml:space="preserve"> &lt; 2e-16 ***</v>
      </c>
      <c r="K69" t="s">
        <v>370</v>
      </c>
      <c r="L69" t="str">
        <f t="shared" si="1"/>
        <v xml:space="preserve"> &lt; 2e-16</v>
      </c>
      <c r="M69">
        <v>0</v>
      </c>
      <c r="O69" t="s">
        <v>621</v>
      </c>
      <c r="P69" s="22" t="s">
        <v>253</v>
      </c>
      <c r="X69" t="s">
        <v>389</v>
      </c>
      <c r="Y69" t="s">
        <v>389</v>
      </c>
      <c r="Z69" t="s">
        <v>505</v>
      </c>
      <c r="AA69">
        <v>7.6270000000000001E-3</v>
      </c>
    </row>
    <row r="70" spans="1:27" x14ac:dyDescent="0.55000000000000004">
      <c r="A70" t="str">
        <f t="shared" si="0"/>
        <v>verification</v>
      </c>
      <c r="B70" s="22" t="s">
        <v>289</v>
      </c>
      <c r="J70" t="str">
        <f t="shared" si="2"/>
        <v xml:space="preserve">0.106608    </v>
      </c>
      <c r="K70">
        <v>0.10660799999999999</v>
      </c>
      <c r="L70" t="str">
        <f t="shared" si="1"/>
        <v>0.106608</v>
      </c>
      <c r="M70" t="s">
        <v>534</v>
      </c>
      <c r="O70" t="s">
        <v>626</v>
      </c>
      <c r="P70" s="22" t="s">
        <v>258</v>
      </c>
      <c r="X70" t="s">
        <v>393</v>
      </c>
      <c r="Y70" t="s">
        <v>393</v>
      </c>
      <c r="Z70" t="s">
        <v>509</v>
      </c>
      <c r="AA70">
        <v>7.6509999999999998E-3</v>
      </c>
    </row>
    <row r="71" spans="1:27" x14ac:dyDescent="0.55000000000000004">
      <c r="A71" t="str">
        <f t="shared" si="0"/>
        <v>verification</v>
      </c>
      <c r="B71" s="22" t="s">
        <v>290</v>
      </c>
      <c r="J71" t="str">
        <f t="shared" si="2"/>
        <v xml:space="preserve">0.993178    </v>
      </c>
      <c r="K71">
        <v>0.99317800000000001</v>
      </c>
      <c r="L71" t="str">
        <f t="shared" si="1"/>
        <v>0.993178</v>
      </c>
      <c r="M71" t="s">
        <v>535</v>
      </c>
      <c r="O71" t="s">
        <v>653</v>
      </c>
      <c r="P71" s="22" t="s">
        <v>285</v>
      </c>
      <c r="X71" t="s">
        <v>416</v>
      </c>
      <c r="Y71" t="s">
        <v>416</v>
      </c>
      <c r="Z71" t="s">
        <v>532</v>
      </c>
      <c r="AA71">
        <v>7.8449999999999995E-3</v>
      </c>
    </row>
    <row r="72" spans="1:27" x14ac:dyDescent="0.55000000000000004">
      <c r="A72" t="str">
        <f t="shared" si="0"/>
        <v>purposedebt_</v>
      </c>
      <c r="B72" s="22" t="s">
        <v>291</v>
      </c>
      <c r="J72" t="str">
        <f t="shared" si="2"/>
        <v>6.44e-15 ***</v>
      </c>
      <c r="K72" t="s">
        <v>420</v>
      </c>
      <c r="L72" t="str">
        <f t="shared" si="1"/>
        <v>6.44e-15</v>
      </c>
      <c r="M72" t="s">
        <v>536</v>
      </c>
      <c r="O72" t="s">
        <v>644</v>
      </c>
      <c r="P72" s="22" t="s">
        <v>276</v>
      </c>
      <c r="X72" t="s">
        <v>407</v>
      </c>
      <c r="Y72" t="s">
        <v>407</v>
      </c>
      <c r="Z72" t="s">
        <v>523</v>
      </c>
      <c r="AA72">
        <v>7.8799999999999999E-3</v>
      </c>
    </row>
    <row r="73" spans="1:27" x14ac:dyDescent="0.55000000000000004">
      <c r="A73" t="str">
        <f t="shared" si="0"/>
        <v>purposehome_</v>
      </c>
      <c r="B73" s="22" t="s">
        <v>292</v>
      </c>
      <c r="J73" t="str">
        <f t="shared" si="2"/>
        <v xml:space="preserve">0.014849 *  </v>
      </c>
      <c r="K73" t="s">
        <v>421</v>
      </c>
      <c r="L73" t="str">
        <f t="shared" si="1"/>
        <v>0.014849</v>
      </c>
      <c r="M73" t="s">
        <v>537</v>
      </c>
      <c r="O73" t="s">
        <v>718</v>
      </c>
      <c r="P73" s="22" t="s">
        <v>352</v>
      </c>
      <c r="X73" t="s">
        <v>477</v>
      </c>
      <c r="Y73" t="s">
        <v>477</v>
      </c>
      <c r="Z73" t="s">
        <v>593</v>
      </c>
      <c r="AA73">
        <v>7.9019999999999993E-3</v>
      </c>
    </row>
    <row r="74" spans="1:27" x14ac:dyDescent="0.55000000000000004">
      <c r="A74" t="str">
        <f t="shared" si="0"/>
        <v>purposemajor</v>
      </c>
      <c r="B74" s="22" t="s">
        <v>293</v>
      </c>
      <c r="J74" t="str">
        <f t="shared" si="2"/>
        <v xml:space="preserve">0.845634    </v>
      </c>
      <c r="K74">
        <v>0.845634</v>
      </c>
      <c r="L74" t="str">
        <f t="shared" si="1"/>
        <v>0.845634</v>
      </c>
      <c r="M74" t="s">
        <v>538</v>
      </c>
      <c r="O74" t="s">
        <v>662</v>
      </c>
      <c r="P74" s="22" t="s">
        <v>296</v>
      </c>
      <c r="X74" t="s">
        <v>425</v>
      </c>
      <c r="Y74" t="s">
        <v>425</v>
      </c>
      <c r="Z74" t="s">
        <v>541</v>
      </c>
      <c r="AA74">
        <v>1.1837E-2</v>
      </c>
    </row>
    <row r="75" spans="1:27" x14ac:dyDescent="0.55000000000000004">
      <c r="A75" t="str">
        <f t="shared" si="0"/>
        <v>purposeother</v>
      </c>
      <c r="B75" s="22" t="s">
        <v>294</v>
      </c>
      <c r="J75" t="str">
        <f t="shared" si="2"/>
        <v xml:space="preserve">0.013277 *  </v>
      </c>
      <c r="K75" t="s">
        <v>423</v>
      </c>
      <c r="L75" t="str">
        <f t="shared" si="1"/>
        <v>0.013277</v>
      </c>
      <c r="M75" t="s">
        <v>539</v>
      </c>
      <c r="O75" t="s">
        <v>703</v>
      </c>
      <c r="P75" s="22" t="s">
        <v>337</v>
      </c>
      <c r="X75" t="s">
        <v>466</v>
      </c>
      <c r="Y75" t="s">
        <v>466</v>
      </c>
      <c r="Z75" t="s">
        <v>582</v>
      </c>
      <c r="AA75">
        <v>1.2239999999999999E-2</v>
      </c>
    </row>
    <row r="76" spans="1:27" x14ac:dyDescent="0.55000000000000004">
      <c r="A76" t="str">
        <f t="shared" si="0"/>
        <v>addr_stateAL</v>
      </c>
      <c r="B76" s="22" t="s">
        <v>295</v>
      </c>
      <c r="J76" t="str">
        <f t="shared" si="2"/>
        <v>4.51e-05 ***</v>
      </c>
      <c r="K76" t="s">
        <v>424</v>
      </c>
      <c r="L76" t="str">
        <f t="shared" si="1"/>
        <v>4.51e-05</v>
      </c>
      <c r="M76" t="s">
        <v>540</v>
      </c>
      <c r="O76" t="s">
        <v>660</v>
      </c>
      <c r="P76" s="22" t="s">
        <v>294</v>
      </c>
      <c r="X76" t="s">
        <v>423</v>
      </c>
      <c r="Y76" t="s">
        <v>423</v>
      </c>
      <c r="Z76" t="s">
        <v>539</v>
      </c>
      <c r="AA76">
        <v>1.3277000000000001E-2</v>
      </c>
    </row>
    <row r="77" spans="1:27" x14ac:dyDescent="0.55000000000000004">
      <c r="A77" t="str">
        <f t="shared" si="0"/>
        <v>addr_stateAR</v>
      </c>
      <c r="B77" s="22" t="s">
        <v>296</v>
      </c>
      <c r="J77" t="str">
        <f t="shared" si="2"/>
        <v xml:space="preserve">0.011837 *  </v>
      </c>
      <c r="K77" t="s">
        <v>425</v>
      </c>
      <c r="L77" t="str">
        <f t="shared" si="1"/>
        <v>0.011837</v>
      </c>
      <c r="M77" t="s">
        <v>541</v>
      </c>
      <c r="O77" t="s">
        <v>671</v>
      </c>
      <c r="P77" s="22" t="s">
        <v>305</v>
      </c>
      <c r="X77" t="s">
        <v>434</v>
      </c>
      <c r="Y77" t="s">
        <v>434</v>
      </c>
      <c r="Z77" t="s">
        <v>550</v>
      </c>
      <c r="AA77">
        <v>1.4015E-2</v>
      </c>
    </row>
    <row r="78" spans="1:27" x14ac:dyDescent="0.55000000000000004">
      <c r="A78" t="str">
        <f t="shared" si="0"/>
        <v>addr_stateAZ</v>
      </c>
      <c r="B78" s="22" t="s">
        <v>297</v>
      </c>
      <c r="J78" t="str">
        <f t="shared" si="2"/>
        <v xml:space="preserve">0.001390 ** </v>
      </c>
      <c r="K78" t="s">
        <v>426</v>
      </c>
      <c r="L78" t="str">
        <f t="shared" si="1"/>
        <v>0.001390</v>
      </c>
      <c r="M78" t="s">
        <v>542</v>
      </c>
      <c r="O78" t="s">
        <v>695</v>
      </c>
      <c r="P78" s="22" t="s">
        <v>329</v>
      </c>
      <c r="X78" t="s">
        <v>458</v>
      </c>
      <c r="Y78" t="s">
        <v>458</v>
      </c>
      <c r="Z78" t="s">
        <v>574</v>
      </c>
      <c r="AA78">
        <v>1.4161999999999999E-2</v>
      </c>
    </row>
    <row r="79" spans="1:27" x14ac:dyDescent="0.55000000000000004">
      <c r="A79" t="str">
        <f t="shared" si="0"/>
        <v>addr_stateCA</v>
      </c>
      <c r="B79" s="22" t="s">
        <v>298</v>
      </c>
      <c r="J79" t="str">
        <f t="shared" si="2"/>
        <v>0.000828 ***</v>
      </c>
      <c r="K79" t="s">
        <v>427</v>
      </c>
      <c r="L79" t="str">
        <f t="shared" si="1"/>
        <v>0.000828</v>
      </c>
      <c r="M79" t="s">
        <v>543</v>
      </c>
      <c r="O79" t="s">
        <v>704</v>
      </c>
      <c r="P79" s="22" t="s">
        <v>338</v>
      </c>
      <c r="X79" t="s">
        <v>467</v>
      </c>
      <c r="Y79" t="s">
        <v>467</v>
      </c>
      <c r="Z79" t="s">
        <v>583</v>
      </c>
      <c r="AA79">
        <v>1.4697999999999999E-2</v>
      </c>
    </row>
    <row r="80" spans="1:27" x14ac:dyDescent="0.55000000000000004">
      <c r="A80" t="str">
        <f t="shared" ref="A80:A143" si="3">LEFT(B80,12)</f>
        <v>addr_stateCO</v>
      </c>
      <c r="B80" s="22" t="s">
        <v>299</v>
      </c>
      <c r="J80" t="str">
        <f t="shared" si="2"/>
        <v xml:space="preserve">0.198824    </v>
      </c>
      <c r="K80">
        <v>0.198824</v>
      </c>
      <c r="L80" t="str">
        <f t="shared" ref="L80:L143" si="4">LEFT(K80,8)</f>
        <v>0.198824</v>
      </c>
      <c r="M80" t="s">
        <v>544</v>
      </c>
      <c r="O80" t="s">
        <v>658</v>
      </c>
      <c r="P80" s="22" t="s">
        <v>292</v>
      </c>
      <c r="X80" t="s">
        <v>421</v>
      </c>
      <c r="Y80" t="s">
        <v>421</v>
      </c>
      <c r="Z80" t="s">
        <v>537</v>
      </c>
      <c r="AA80">
        <v>1.4848999999999999E-2</v>
      </c>
    </row>
    <row r="81" spans="1:27" x14ac:dyDescent="0.55000000000000004">
      <c r="A81" t="str">
        <f t="shared" si="3"/>
        <v>addr_stateCT</v>
      </c>
      <c r="B81" s="22" t="s">
        <v>300</v>
      </c>
      <c r="J81" t="str">
        <f t="shared" ref="J81:J143" si="5">RIGHT(B81,12)</f>
        <v xml:space="preserve">0.059887 .  </v>
      </c>
      <c r="K81" t="s">
        <v>429</v>
      </c>
      <c r="L81" t="str">
        <f t="shared" si="4"/>
        <v>0.059887</v>
      </c>
      <c r="M81" t="s">
        <v>545</v>
      </c>
      <c r="O81" t="s">
        <v>710</v>
      </c>
      <c r="P81" s="22" t="s">
        <v>344</v>
      </c>
      <c r="X81" t="s">
        <v>473</v>
      </c>
      <c r="Y81" t="s">
        <v>473</v>
      </c>
      <c r="Z81" t="s">
        <v>589</v>
      </c>
      <c r="AA81">
        <v>1.7351999999999999E-2</v>
      </c>
    </row>
    <row r="82" spans="1:27" x14ac:dyDescent="0.55000000000000004">
      <c r="A82" t="str">
        <f t="shared" si="3"/>
        <v>addr_stateDC</v>
      </c>
      <c r="B82" s="22" t="s">
        <v>301</v>
      </c>
      <c r="J82" t="str">
        <f t="shared" si="5"/>
        <v xml:space="preserve">0.208720    </v>
      </c>
      <c r="K82">
        <v>0.20871999999999999</v>
      </c>
      <c r="L82" t="str">
        <f t="shared" si="4"/>
        <v>0.20872</v>
      </c>
      <c r="M82" t="s">
        <v>546</v>
      </c>
      <c r="O82" t="s">
        <v>670</v>
      </c>
      <c r="P82" s="22" t="s">
        <v>304</v>
      </c>
      <c r="X82" t="s">
        <v>433</v>
      </c>
      <c r="Y82" t="s">
        <v>433</v>
      </c>
      <c r="Z82" t="s">
        <v>549</v>
      </c>
      <c r="AA82">
        <v>1.7384E-2</v>
      </c>
    </row>
    <row r="83" spans="1:27" x14ac:dyDescent="0.55000000000000004">
      <c r="A83" t="str">
        <f t="shared" si="3"/>
        <v>addr_stateDE</v>
      </c>
      <c r="B83" s="22" t="s">
        <v>302</v>
      </c>
      <c r="J83" t="str">
        <f t="shared" si="5"/>
        <v xml:space="preserve">0.023342 *  </v>
      </c>
      <c r="K83" t="s">
        <v>431</v>
      </c>
      <c r="L83" t="str">
        <f t="shared" si="4"/>
        <v>0.023342</v>
      </c>
      <c r="M83" t="s">
        <v>547</v>
      </c>
      <c r="O83" t="s">
        <v>614</v>
      </c>
      <c r="P83" s="22" t="s">
        <v>246</v>
      </c>
      <c r="X83" t="s">
        <v>382</v>
      </c>
      <c r="Y83" t="s">
        <v>382</v>
      </c>
      <c r="Z83" t="s">
        <v>498</v>
      </c>
      <c r="AA83">
        <v>1.8752000000000001E-2</v>
      </c>
    </row>
    <row r="84" spans="1:27" x14ac:dyDescent="0.55000000000000004">
      <c r="A84" t="str">
        <f t="shared" si="3"/>
        <v>addr_stateFL</v>
      </c>
      <c r="B84" s="22" t="s">
        <v>303</v>
      </c>
      <c r="J84" t="str">
        <f t="shared" si="5"/>
        <v>2.52e-05 ***</v>
      </c>
      <c r="K84" t="s">
        <v>432</v>
      </c>
      <c r="L84" t="str">
        <f t="shared" si="4"/>
        <v>2.52e-05</v>
      </c>
      <c r="M84" t="s">
        <v>548</v>
      </c>
      <c r="O84" t="s">
        <v>668</v>
      </c>
      <c r="P84" s="22" t="s">
        <v>302</v>
      </c>
      <c r="X84" t="s">
        <v>431</v>
      </c>
      <c r="Y84" t="s">
        <v>431</v>
      </c>
      <c r="Z84" t="s">
        <v>547</v>
      </c>
      <c r="AA84">
        <v>2.3342000000000002E-2</v>
      </c>
    </row>
    <row r="85" spans="1:27" x14ac:dyDescent="0.55000000000000004">
      <c r="A85" t="str">
        <f t="shared" si="3"/>
        <v>addr_stateGA</v>
      </c>
      <c r="B85" s="22" t="s">
        <v>304</v>
      </c>
      <c r="J85" t="str">
        <f t="shared" si="5"/>
        <v xml:space="preserve">0.017384 *  </v>
      </c>
      <c r="K85" t="s">
        <v>433</v>
      </c>
      <c r="L85" t="str">
        <f t="shared" si="4"/>
        <v>0.017384</v>
      </c>
      <c r="M85" t="s">
        <v>549</v>
      </c>
      <c r="O85" t="s">
        <v>693</v>
      </c>
      <c r="P85" s="22" t="s">
        <v>327</v>
      </c>
      <c r="X85" t="s">
        <v>456</v>
      </c>
      <c r="Y85" t="s">
        <v>456</v>
      </c>
      <c r="Z85" t="s">
        <v>572</v>
      </c>
      <c r="AA85">
        <v>2.4965000000000001E-2</v>
      </c>
    </row>
    <row r="86" spans="1:27" x14ac:dyDescent="0.55000000000000004">
      <c r="A86" t="str">
        <f t="shared" si="3"/>
        <v>addr_stateHI</v>
      </c>
      <c r="B86" s="22" t="s">
        <v>305</v>
      </c>
      <c r="J86" t="str">
        <f t="shared" si="5"/>
        <v xml:space="preserve">0.014015 *  </v>
      </c>
      <c r="K86" t="s">
        <v>434</v>
      </c>
      <c r="L86" t="str">
        <f t="shared" si="4"/>
        <v>0.014015</v>
      </c>
      <c r="M86" t="s">
        <v>550</v>
      </c>
      <c r="O86" t="s">
        <v>603</v>
      </c>
      <c r="P86" s="22" t="s">
        <v>235</v>
      </c>
      <c r="X86" t="s">
        <v>371</v>
      </c>
      <c r="Y86" t="s">
        <v>371</v>
      </c>
      <c r="Z86" t="s">
        <v>487</v>
      </c>
      <c r="AA86">
        <v>3.0751000000000001E-2</v>
      </c>
    </row>
    <row r="87" spans="1:27" x14ac:dyDescent="0.55000000000000004">
      <c r="A87" t="str">
        <f t="shared" si="3"/>
        <v>addr_stateIL</v>
      </c>
      <c r="B87" s="22" t="s">
        <v>306</v>
      </c>
      <c r="J87" t="str">
        <f t="shared" si="5"/>
        <v xml:space="preserve">0.110145    </v>
      </c>
      <c r="K87">
        <v>0.11014500000000001</v>
      </c>
      <c r="L87" t="str">
        <f t="shared" si="4"/>
        <v>0.110145</v>
      </c>
      <c r="M87" t="s">
        <v>551</v>
      </c>
      <c r="O87" t="s">
        <v>697</v>
      </c>
      <c r="P87" s="22" t="s">
        <v>331</v>
      </c>
      <c r="X87" t="s">
        <v>460</v>
      </c>
      <c r="Y87" t="s">
        <v>460</v>
      </c>
      <c r="Z87" t="s">
        <v>576</v>
      </c>
      <c r="AA87">
        <v>3.2426999999999997E-2</v>
      </c>
    </row>
    <row r="88" spans="1:27" x14ac:dyDescent="0.55000000000000004">
      <c r="A88" t="str">
        <f t="shared" si="3"/>
        <v>addr_stateIN</v>
      </c>
      <c r="B88" s="22" t="s">
        <v>307</v>
      </c>
      <c r="J88" t="str">
        <f t="shared" si="5"/>
        <v>7.16e-05 ***</v>
      </c>
      <c r="K88" t="s">
        <v>436</v>
      </c>
      <c r="L88" t="str">
        <f t="shared" si="4"/>
        <v>7.16e-05</v>
      </c>
      <c r="M88" t="s">
        <v>552</v>
      </c>
      <c r="O88" t="s">
        <v>631</v>
      </c>
      <c r="P88" s="22" t="s">
        <v>263</v>
      </c>
      <c r="X88" t="s">
        <v>397</v>
      </c>
      <c r="Y88" t="s">
        <v>397</v>
      </c>
      <c r="Z88" t="s">
        <v>513</v>
      </c>
      <c r="AA88">
        <v>3.9059000000000003E-2</v>
      </c>
    </row>
    <row r="89" spans="1:27" x14ac:dyDescent="0.55000000000000004">
      <c r="A89" t="str">
        <f t="shared" si="3"/>
        <v>addr_stateKS</v>
      </c>
      <c r="B89" s="22" t="s">
        <v>308</v>
      </c>
      <c r="J89" t="str">
        <f t="shared" si="5"/>
        <v xml:space="preserve">0.074271 .  </v>
      </c>
      <c r="K89" t="s">
        <v>437</v>
      </c>
      <c r="L89" t="str">
        <f t="shared" si="4"/>
        <v>0.074271</v>
      </c>
      <c r="M89" t="s">
        <v>553</v>
      </c>
      <c r="O89" t="s">
        <v>722</v>
      </c>
      <c r="P89" s="22" t="s">
        <v>356</v>
      </c>
      <c r="X89" t="s">
        <v>480</v>
      </c>
      <c r="Y89" t="s">
        <v>480</v>
      </c>
      <c r="Z89" t="s">
        <v>596</v>
      </c>
      <c r="AA89">
        <v>4.7161000000000002E-2</v>
      </c>
    </row>
    <row r="90" spans="1:27" x14ac:dyDescent="0.55000000000000004">
      <c r="A90" t="str">
        <f t="shared" si="3"/>
        <v>addr_stateKY</v>
      </c>
      <c r="B90" s="22" t="s">
        <v>309</v>
      </c>
      <c r="J90" t="str">
        <f t="shared" si="5"/>
        <v xml:space="preserve">0.004034 ** </v>
      </c>
      <c r="K90" t="s">
        <v>438</v>
      </c>
      <c r="L90" t="str">
        <f t="shared" si="4"/>
        <v>0.004034</v>
      </c>
      <c r="M90" t="s">
        <v>554</v>
      </c>
      <c r="O90" t="s">
        <v>635</v>
      </c>
      <c r="P90" s="22" t="s">
        <v>267</v>
      </c>
      <c r="X90" t="s">
        <v>400</v>
      </c>
      <c r="Y90" t="s">
        <v>400</v>
      </c>
      <c r="Z90" t="s">
        <v>516</v>
      </c>
      <c r="AA90">
        <v>5.0200000000000002E-2</v>
      </c>
    </row>
    <row r="91" spans="1:27" x14ac:dyDescent="0.55000000000000004">
      <c r="A91" t="str">
        <f t="shared" si="3"/>
        <v>addr_stateLA</v>
      </c>
      <c r="B91" s="22" t="s">
        <v>310</v>
      </c>
      <c r="J91" t="str">
        <f t="shared" si="5"/>
        <v xml:space="preserve">0.001009 ** </v>
      </c>
      <c r="K91" t="s">
        <v>439</v>
      </c>
      <c r="L91" t="str">
        <f t="shared" si="4"/>
        <v>0.001009</v>
      </c>
      <c r="M91" t="s">
        <v>555</v>
      </c>
      <c r="O91" t="s">
        <v>666</v>
      </c>
      <c r="P91" s="22" t="s">
        <v>300</v>
      </c>
      <c r="X91" t="s">
        <v>429</v>
      </c>
      <c r="Y91" t="s">
        <v>429</v>
      </c>
      <c r="Z91" t="s">
        <v>545</v>
      </c>
      <c r="AA91">
        <v>5.9887000000000003E-2</v>
      </c>
    </row>
    <row r="92" spans="1:27" x14ac:dyDescent="0.55000000000000004">
      <c r="A92" t="str">
        <f t="shared" si="3"/>
        <v>addr_stateMA</v>
      </c>
      <c r="B92" s="22" t="s">
        <v>311</v>
      </c>
      <c r="J92" t="str">
        <f t="shared" si="5"/>
        <v xml:space="preserve">0.006931 ** </v>
      </c>
      <c r="K92" t="s">
        <v>440</v>
      </c>
      <c r="L92" t="str">
        <f t="shared" si="4"/>
        <v>0.006931</v>
      </c>
      <c r="M92" t="s">
        <v>556</v>
      </c>
      <c r="O92" t="s">
        <v>674</v>
      </c>
      <c r="P92" s="22" t="s">
        <v>308</v>
      </c>
      <c r="X92" t="s">
        <v>437</v>
      </c>
      <c r="Y92" t="s">
        <v>437</v>
      </c>
      <c r="Z92" t="s">
        <v>553</v>
      </c>
      <c r="AA92">
        <v>7.4271000000000004E-2</v>
      </c>
    </row>
    <row r="93" spans="1:27" x14ac:dyDescent="0.55000000000000004">
      <c r="A93" t="str">
        <f t="shared" si="3"/>
        <v>addr_stateMD</v>
      </c>
      <c r="B93" s="22" t="s">
        <v>312</v>
      </c>
      <c r="J93" t="str">
        <f t="shared" si="5"/>
        <v>0.000774 ***</v>
      </c>
      <c r="K93" t="s">
        <v>441</v>
      </c>
      <c r="L93" t="str">
        <f t="shared" si="4"/>
        <v>0.000774</v>
      </c>
      <c r="M93" t="s">
        <v>557</v>
      </c>
      <c r="O93" t="s">
        <v>721</v>
      </c>
      <c r="P93" s="22" t="s">
        <v>355</v>
      </c>
      <c r="X93" t="s">
        <v>479</v>
      </c>
      <c r="Y93" t="s">
        <v>479</v>
      </c>
      <c r="Z93" t="s">
        <v>595</v>
      </c>
      <c r="AA93">
        <v>8.3834000000000006E-2</v>
      </c>
    </row>
    <row r="94" spans="1:27" x14ac:dyDescent="0.55000000000000004">
      <c r="A94" t="str">
        <f t="shared" si="3"/>
        <v>addr_stateMI</v>
      </c>
      <c r="B94" s="22" t="s">
        <v>313</v>
      </c>
      <c r="J94" t="str">
        <f t="shared" si="5"/>
        <v>0.000362 ***</v>
      </c>
      <c r="K94" t="s">
        <v>442</v>
      </c>
      <c r="L94" t="str">
        <f t="shared" si="4"/>
        <v>0.000362</v>
      </c>
      <c r="M94" t="s">
        <v>558</v>
      </c>
      <c r="O94" t="s">
        <v>682</v>
      </c>
      <c r="P94" s="22" t="s">
        <v>316</v>
      </c>
      <c r="X94" t="s">
        <v>445</v>
      </c>
      <c r="Y94">
        <v>0.101954</v>
      </c>
      <c r="Z94" t="s">
        <v>561</v>
      </c>
      <c r="AA94">
        <v>0.101954</v>
      </c>
    </row>
    <row r="95" spans="1:27" x14ac:dyDescent="0.55000000000000004">
      <c r="A95" t="str">
        <f t="shared" si="3"/>
        <v>addr_stateMN</v>
      </c>
      <c r="B95" s="22" t="s">
        <v>314</v>
      </c>
      <c r="J95" t="str">
        <f t="shared" si="5"/>
        <v>0.000330 ***</v>
      </c>
      <c r="K95" t="s">
        <v>443</v>
      </c>
      <c r="L95" t="str">
        <f t="shared" si="4"/>
        <v>0.000330</v>
      </c>
      <c r="M95" t="s">
        <v>559</v>
      </c>
      <c r="O95" t="s">
        <v>699</v>
      </c>
      <c r="P95" s="22" t="s">
        <v>333</v>
      </c>
      <c r="X95" t="s">
        <v>462</v>
      </c>
      <c r="Y95">
        <v>0.10345799999999999</v>
      </c>
      <c r="Z95" t="s">
        <v>578</v>
      </c>
      <c r="AA95">
        <v>0.10345799999999999</v>
      </c>
    </row>
    <row r="96" spans="1:27" x14ac:dyDescent="0.55000000000000004">
      <c r="A96" t="str">
        <f t="shared" si="3"/>
        <v>addr_stateMO</v>
      </c>
      <c r="B96" s="22" t="s">
        <v>315</v>
      </c>
      <c r="J96" t="str">
        <f t="shared" si="5"/>
        <v>0.000229 ***</v>
      </c>
      <c r="K96" t="s">
        <v>444</v>
      </c>
      <c r="L96" t="str">
        <f t="shared" si="4"/>
        <v>0.000229</v>
      </c>
      <c r="M96" t="s">
        <v>560</v>
      </c>
      <c r="O96" t="s">
        <v>656</v>
      </c>
      <c r="P96" s="22" t="s">
        <v>289</v>
      </c>
      <c r="X96" t="s">
        <v>418</v>
      </c>
      <c r="Y96">
        <v>0.10660799999999999</v>
      </c>
      <c r="Z96" t="s">
        <v>534</v>
      </c>
      <c r="AA96">
        <v>0.10660799999999999</v>
      </c>
    </row>
    <row r="97" spans="1:28" x14ac:dyDescent="0.55000000000000004">
      <c r="A97" t="str">
        <f t="shared" si="3"/>
        <v>addr_stateMS</v>
      </c>
      <c r="B97" s="22" t="s">
        <v>316</v>
      </c>
      <c r="J97" t="str">
        <f t="shared" si="5"/>
        <v xml:space="preserve">0.101954    </v>
      </c>
      <c r="K97">
        <v>0.101954</v>
      </c>
      <c r="L97" t="str">
        <f t="shared" si="4"/>
        <v>0.101954</v>
      </c>
      <c r="M97" t="s">
        <v>561</v>
      </c>
      <c r="O97" t="s">
        <v>652</v>
      </c>
      <c r="P97" s="22" t="s">
        <v>284</v>
      </c>
      <c r="X97" t="s">
        <v>415</v>
      </c>
      <c r="Y97">
        <v>0.108552</v>
      </c>
      <c r="Z97" t="s">
        <v>531</v>
      </c>
      <c r="AA97">
        <v>0.108552</v>
      </c>
    </row>
    <row r="98" spans="1:28" x14ac:dyDescent="0.55000000000000004">
      <c r="A98" t="str">
        <f t="shared" si="3"/>
        <v>addr_stateMT</v>
      </c>
      <c r="B98" s="22" t="s">
        <v>317</v>
      </c>
      <c r="J98" t="str">
        <f t="shared" si="5"/>
        <v xml:space="preserve">0.926905    </v>
      </c>
      <c r="K98">
        <v>0.92690499999999998</v>
      </c>
      <c r="L98" t="str">
        <f t="shared" si="4"/>
        <v>0.926905</v>
      </c>
      <c r="M98" t="s">
        <v>562</v>
      </c>
      <c r="O98" t="s">
        <v>672</v>
      </c>
      <c r="P98" s="22" t="s">
        <v>306</v>
      </c>
      <c r="X98" t="s">
        <v>435</v>
      </c>
      <c r="Y98">
        <v>0.11014500000000001</v>
      </c>
      <c r="Z98" t="s">
        <v>551</v>
      </c>
      <c r="AA98">
        <v>0.11014500000000001</v>
      </c>
    </row>
    <row r="99" spans="1:28" x14ac:dyDescent="0.55000000000000004">
      <c r="A99" t="str">
        <f t="shared" si="3"/>
        <v>addr_stateNC</v>
      </c>
      <c r="B99" s="22" t="s">
        <v>318</v>
      </c>
      <c r="J99" t="str">
        <f t="shared" si="5"/>
        <v>0.000269 ***</v>
      </c>
      <c r="K99" t="s">
        <v>447</v>
      </c>
      <c r="L99" t="str">
        <f t="shared" si="4"/>
        <v>0.000269</v>
      </c>
      <c r="M99" t="s">
        <v>563</v>
      </c>
      <c r="O99" t="s">
        <v>647</v>
      </c>
      <c r="P99" s="22" t="s">
        <v>279</v>
      </c>
      <c r="X99" t="s">
        <v>410</v>
      </c>
      <c r="Y99">
        <v>0.113747</v>
      </c>
      <c r="Z99" t="s">
        <v>526</v>
      </c>
      <c r="AA99">
        <v>0.113747</v>
      </c>
    </row>
    <row r="100" spans="1:28" x14ac:dyDescent="0.55000000000000004">
      <c r="A100" t="str">
        <f t="shared" si="3"/>
        <v>addr_stateNE</v>
      </c>
      <c r="B100" s="22" t="s">
        <v>319</v>
      </c>
      <c r="J100" t="str">
        <f t="shared" si="5"/>
        <v xml:space="preserve">0.348918    </v>
      </c>
      <c r="K100">
        <v>0.34891800000000001</v>
      </c>
      <c r="L100" t="str">
        <f t="shared" si="4"/>
        <v>0.348918</v>
      </c>
      <c r="M100" t="s">
        <v>564</v>
      </c>
      <c r="O100" t="s">
        <v>609</v>
      </c>
      <c r="P100" s="22" t="s">
        <v>241</v>
      </c>
      <c r="X100" t="s">
        <v>377</v>
      </c>
      <c r="Y100">
        <v>0.16168099999999999</v>
      </c>
      <c r="Z100" t="s">
        <v>493</v>
      </c>
      <c r="AA100">
        <v>0.16168099999999999</v>
      </c>
    </row>
    <row r="101" spans="1:28" x14ac:dyDescent="0.55000000000000004">
      <c r="A101" t="str">
        <f t="shared" si="3"/>
        <v>addr_stateNH</v>
      </c>
      <c r="B101" s="22" t="s">
        <v>320</v>
      </c>
      <c r="J101" t="str">
        <f t="shared" si="5"/>
        <v xml:space="preserve">0.871694    </v>
      </c>
      <c r="K101">
        <v>0.87169399999999997</v>
      </c>
      <c r="L101" t="str">
        <f t="shared" si="4"/>
        <v>0.871694</v>
      </c>
      <c r="M101" t="s">
        <v>565</v>
      </c>
      <c r="O101" t="s">
        <v>606</v>
      </c>
      <c r="P101" s="22" t="s">
        <v>238</v>
      </c>
      <c r="X101" t="s">
        <v>374</v>
      </c>
      <c r="Y101">
        <v>0.17960000000000001</v>
      </c>
      <c r="Z101" t="s">
        <v>490</v>
      </c>
      <c r="AA101">
        <v>0.17960000000000001</v>
      </c>
    </row>
    <row r="102" spans="1:28" x14ac:dyDescent="0.55000000000000004">
      <c r="A102" t="str">
        <f t="shared" si="3"/>
        <v>addr_stateNJ</v>
      </c>
      <c r="B102" s="22" t="s">
        <v>321</v>
      </c>
      <c r="J102" t="str">
        <f t="shared" si="5"/>
        <v>0.000522 ***</v>
      </c>
      <c r="K102" t="s">
        <v>450</v>
      </c>
      <c r="L102" t="str">
        <f t="shared" si="4"/>
        <v>0.000522</v>
      </c>
      <c r="M102" t="s">
        <v>566</v>
      </c>
      <c r="O102" t="s">
        <v>649</v>
      </c>
      <c r="P102" s="22" t="s">
        <v>281</v>
      </c>
      <c r="X102" t="s">
        <v>412</v>
      </c>
      <c r="Y102">
        <v>0.186224</v>
      </c>
      <c r="Z102" t="s">
        <v>528</v>
      </c>
      <c r="AA102">
        <v>0.186224</v>
      </c>
    </row>
    <row r="103" spans="1:28" x14ac:dyDescent="0.55000000000000004">
      <c r="A103" t="str">
        <f t="shared" si="3"/>
        <v>addr_stateNM</v>
      </c>
      <c r="B103" s="22" t="s">
        <v>322</v>
      </c>
      <c r="J103" t="str">
        <f t="shared" si="5"/>
        <v>0.000411 ***</v>
      </c>
      <c r="K103" t="s">
        <v>451</v>
      </c>
      <c r="L103" t="str">
        <f t="shared" si="4"/>
        <v>0.000411</v>
      </c>
      <c r="M103" t="s">
        <v>567</v>
      </c>
      <c r="O103" t="s">
        <v>665</v>
      </c>
      <c r="P103" s="22" t="s">
        <v>299</v>
      </c>
      <c r="X103" t="s">
        <v>428</v>
      </c>
      <c r="Y103">
        <v>0.198824</v>
      </c>
      <c r="Z103" t="s">
        <v>544</v>
      </c>
      <c r="AA103">
        <v>0.198824</v>
      </c>
    </row>
    <row r="104" spans="1:28" x14ac:dyDescent="0.55000000000000004">
      <c r="A104" t="str">
        <f t="shared" si="3"/>
        <v>addr_stateNV</v>
      </c>
      <c r="B104" s="22" t="s">
        <v>323</v>
      </c>
      <c r="J104" t="str">
        <f t="shared" si="5"/>
        <v>1.37e-06 ***</v>
      </c>
      <c r="K104" t="s">
        <v>452</v>
      </c>
      <c r="L104" t="str">
        <f t="shared" si="4"/>
        <v>1.37e-06</v>
      </c>
      <c r="M104" t="s">
        <v>568</v>
      </c>
      <c r="O104" t="s">
        <v>646</v>
      </c>
      <c r="P104" s="22" t="s">
        <v>278</v>
      </c>
      <c r="X104" t="s">
        <v>409</v>
      </c>
      <c r="Y104">
        <v>0.20242299999999999</v>
      </c>
      <c r="Z104" t="s">
        <v>525</v>
      </c>
      <c r="AA104">
        <v>0.20242299999999999</v>
      </c>
      <c r="AB104" s="30"/>
    </row>
    <row r="105" spans="1:28" x14ac:dyDescent="0.55000000000000004">
      <c r="A105" t="str">
        <f t="shared" si="3"/>
        <v>addr_stateNY</v>
      </c>
      <c r="B105" s="22" t="s">
        <v>324</v>
      </c>
      <c r="J105" t="str">
        <f t="shared" si="5"/>
        <v>0.000468 ***</v>
      </c>
      <c r="K105" t="s">
        <v>453</v>
      </c>
      <c r="L105" t="str">
        <f t="shared" si="4"/>
        <v>0.000468</v>
      </c>
      <c r="M105" t="s">
        <v>569</v>
      </c>
      <c r="O105" t="s">
        <v>667</v>
      </c>
      <c r="P105" s="22" t="s">
        <v>301</v>
      </c>
      <c r="X105" t="s">
        <v>430</v>
      </c>
      <c r="Y105">
        <v>0.20871999999999999</v>
      </c>
      <c r="Z105" t="s">
        <v>546</v>
      </c>
      <c r="AA105">
        <v>0.20871999999999999</v>
      </c>
    </row>
    <row r="106" spans="1:28" x14ac:dyDescent="0.55000000000000004">
      <c r="A106" t="str">
        <f t="shared" si="3"/>
        <v>addr_stateOH</v>
      </c>
      <c r="B106" s="22" t="s">
        <v>325</v>
      </c>
      <c r="J106" t="str">
        <f t="shared" si="5"/>
        <v xml:space="preserve">0.002765 ** </v>
      </c>
      <c r="K106" t="s">
        <v>454</v>
      </c>
      <c r="L106" t="str">
        <f t="shared" si="4"/>
        <v>0.002765</v>
      </c>
      <c r="M106" t="s">
        <v>570</v>
      </c>
      <c r="O106" t="s">
        <v>724</v>
      </c>
      <c r="P106" s="22" t="s">
        <v>358</v>
      </c>
      <c r="X106" t="s">
        <v>482</v>
      </c>
      <c r="Y106">
        <v>0.21255199999999999</v>
      </c>
      <c r="Z106" t="s">
        <v>598</v>
      </c>
      <c r="AA106">
        <v>0.21255199999999999</v>
      </c>
    </row>
    <row r="107" spans="1:28" x14ac:dyDescent="0.55000000000000004">
      <c r="A107" t="str">
        <f t="shared" si="3"/>
        <v>addr_stateOK</v>
      </c>
      <c r="B107" s="22" t="s">
        <v>326</v>
      </c>
      <c r="J107" t="str">
        <f t="shared" si="5"/>
        <v>0.000820 ***</v>
      </c>
      <c r="K107" t="s">
        <v>455</v>
      </c>
      <c r="L107" t="str">
        <f t="shared" si="4"/>
        <v>0.000820</v>
      </c>
      <c r="M107" t="s">
        <v>571</v>
      </c>
      <c r="O107" t="s">
        <v>620</v>
      </c>
      <c r="P107" s="22" t="s">
        <v>252</v>
      </c>
      <c r="X107" t="s">
        <v>388</v>
      </c>
      <c r="Y107">
        <v>0.22021199999999999</v>
      </c>
      <c r="Z107" t="s">
        <v>504</v>
      </c>
      <c r="AA107">
        <v>0.22021199999999999</v>
      </c>
    </row>
    <row r="108" spans="1:28" x14ac:dyDescent="0.55000000000000004">
      <c r="A108" t="str">
        <f t="shared" si="3"/>
        <v>addr_stateOR</v>
      </c>
      <c r="B108" s="22" t="s">
        <v>327</v>
      </c>
      <c r="J108" t="str">
        <f t="shared" si="5"/>
        <v xml:space="preserve">0.024965 *  </v>
      </c>
      <c r="K108" t="s">
        <v>456</v>
      </c>
      <c r="L108" t="str">
        <f t="shared" si="4"/>
        <v>0.024965</v>
      </c>
      <c r="M108" t="s">
        <v>572</v>
      </c>
      <c r="O108" t="s">
        <v>622</v>
      </c>
      <c r="P108" s="22" t="s">
        <v>254</v>
      </c>
      <c r="X108" t="s">
        <v>390</v>
      </c>
      <c r="Y108">
        <v>0.22175900000000001</v>
      </c>
      <c r="Z108" t="s">
        <v>506</v>
      </c>
      <c r="AA108">
        <v>0.22175900000000001</v>
      </c>
    </row>
    <row r="109" spans="1:28" x14ac:dyDescent="0.55000000000000004">
      <c r="A109" t="str">
        <f t="shared" si="3"/>
        <v>addr_statePA</v>
      </c>
      <c r="B109" s="22" t="s">
        <v>328</v>
      </c>
      <c r="J109" t="str">
        <f t="shared" si="5"/>
        <v xml:space="preserve">0.005670 ** </v>
      </c>
      <c r="K109" t="s">
        <v>457</v>
      </c>
      <c r="L109" t="str">
        <f t="shared" si="4"/>
        <v>0.005670</v>
      </c>
      <c r="M109" t="s">
        <v>573</v>
      </c>
      <c r="O109" t="s">
        <v>696</v>
      </c>
      <c r="P109" s="22" t="s">
        <v>330</v>
      </c>
      <c r="X109" t="s">
        <v>459</v>
      </c>
      <c r="Y109">
        <v>0.225885</v>
      </c>
      <c r="Z109" t="s">
        <v>575</v>
      </c>
      <c r="AA109">
        <v>0.225885</v>
      </c>
    </row>
    <row r="110" spans="1:28" x14ac:dyDescent="0.55000000000000004">
      <c r="A110" t="str">
        <f t="shared" si="3"/>
        <v>addr_stateRI</v>
      </c>
      <c r="B110" s="22" t="s">
        <v>329</v>
      </c>
      <c r="J110" t="str">
        <f t="shared" si="5"/>
        <v xml:space="preserve">0.014162 *  </v>
      </c>
      <c r="K110" t="s">
        <v>458</v>
      </c>
      <c r="L110" t="str">
        <f t="shared" si="4"/>
        <v>0.014162</v>
      </c>
      <c r="M110" t="s">
        <v>574</v>
      </c>
      <c r="O110" t="s">
        <v>725</v>
      </c>
      <c r="P110" s="22" t="s">
        <v>359</v>
      </c>
      <c r="X110" t="s">
        <v>483</v>
      </c>
      <c r="Y110">
        <v>0.22947600000000001</v>
      </c>
      <c r="Z110" t="s">
        <v>599</v>
      </c>
      <c r="AA110">
        <v>0.22947600000000001</v>
      </c>
    </row>
    <row r="111" spans="1:28" x14ac:dyDescent="0.55000000000000004">
      <c r="A111" t="str">
        <f t="shared" si="3"/>
        <v>addr_stateSC</v>
      </c>
      <c r="B111" s="22" t="s">
        <v>330</v>
      </c>
      <c r="J111" t="str">
        <f t="shared" si="5"/>
        <v xml:space="preserve">0.225885    </v>
      </c>
      <c r="K111">
        <v>0.225885</v>
      </c>
      <c r="L111" t="str">
        <f t="shared" si="4"/>
        <v>0.225885</v>
      </c>
      <c r="M111" t="s">
        <v>575</v>
      </c>
      <c r="O111" t="s">
        <v>639</v>
      </c>
      <c r="P111" s="22" t="s">
        <v>271</v>
      </c>
      <c r="X111" t="s">
        <v>403</v>
      </c>
      <c r="Y111">
        <v>0.235762</v>
      </c>
      <c r="Z111" t="s">
        <v>519</v>
      </c>
      <c r="AA111">
        <v>0.235762</v>
      </c>
    </row>
    <row r="112" spans="1:28" x14ac:dyDescent="0.55000000000000004">
      <c r="A112" t="str">
        <f t="shared" si="3"/>
        <v>addr_stateSD</v>
      </c>
      <c r="B112" s="22" t="s">
        <v>331</v>
      </c>
      <c r="J112" t="str">
        <f t="shared" si="5"/>
        <v xml:space="preserve">0.032427 *  </v>
      </c>
      <c r="K112" t="s">
        <v>460</v>
      </c>
      <c r="L112" t="str">
        <f t="shared" si="4"/>
        <v>0.032427</v>
      </c>
      <c r="M112" t="s">
        <v>576</v>
      </c>
      <c r="O112" t="s">
        <v>642</v>
      </c>
      <c r="P112" s="22" t="s">
        <v>274</v>
      </c>
      <c r="X112" t="s">
        <v>406</v>
      </c>
      <c r="Y112">
        <v>0.244815</v>
      </c>
      <c r="Z112" t="s">
        <v>522</v>
      </c>
      <c r="AA112">
        <v>0.244815</v>
      </c>
    </row>
    <row r="113" spans="1:27" x14ac:dyDescent="0.55000000000000004">
      <c r="A113" t="str">
        <f t="shared" si="3"/>
        <v>addr_stateTN</v>
      </c>
      <c r="B113" s="22" t="s">
        <v>332</v>
      </c>
      <c r="J113" t="str">
        <f t="shared" si="5"/>
        <v>0.000439 ***</v>
      </c>
      <c r="K113" t="s">
        <v>461</v>
      </c>
      <c r="L113" t="str">
        <f t="shared" si="4"/>
        <v>0.000439</v>
      </c>
      <c r="M113" t="s">
        <v>577</v>
      </c>
      <c r="O113" t="s">
        <v>632</v>
      </c>
      <c r="P113" s="22" t="s">
        <v>264</v>
      </c>
      <c r="X113" t="s">
        <v>398</v>
      </c>
      <c r="Y113">
        <v>0.27986699999999998</v>
      </c>
      <c r="Z113" t="s">
        <v>514</v>
      </c>
      <c r="AA113">
        <v>0.27986699999999998</v>
      </c>
    </row>
    <row r="114" spans="1:27" x14ac:dyDescent="0.55000000000000004">
      <c r="A114" t="str">
        <f t="shared" si="3"/>
        <v>addr_stateTX</v>
      </c>
      <c r="B114" s="22" t="s">
        <v>333</v>
      </c>
      <c r="J114" t="str">
        <f t="shared" si="5"/>
        <v xml:space="preserve">0.103458    </v>
      </c>
      <c r="K114">
        <v>0.10345799999999999</v>
      </c>
      <c r="L114" t="str">
        <f t="shared" si="4"/>
        <v>0.103458</v>
      </c>
      <c r="M114" t="s">
        <v>578</v>
      </c>
      <c r="O114" t="s">
        <v>634</v>
      </c>
      <c r="P114" s="22" t="s">
        <v>266</v>
      </c>
      <c r="X114" t="s">
        <v>399</v>
      </c>
      <c r="Y114">
        <v>0.30482799999999999</v>
      </c>
      <c r="Z114" t="s">
        <v>515</v>
      </c>
      <c r="AA114">
        <v>0.30482799999999999</v>
      </c>
    </row>
    <row r="115" spans="1:27" x14ac:dyDescent="0.55000000000000004">
      <c r="A115" t="str">
        <f t="shared" si="3"/>
        <v>addr_stateUT</v>
      </c>
      <c r="B115" s="22" t="s">
        <v>334</v>
      </c>
      <c r="J115" t="str">
        <f t="shared" si="5"/>
        <v xml:space="preserve">0.001274 ** </v>
      </c>
      <c r="K115" t="s">
        <v>463</v>
      </c>
      <c r="L115" t="str">
        <f t="shared" si="4"/>
        <v>0.001274</v>
      </c>
      <c r="M115" t="s">
        <v>579</v>
      </c>
      <c r="O115" t="s">
        <v>615</v>
      </c>
      <c r="P115" s="22" t="s">
        <v>247</v>
      </c>
      <c r="X115" t="s">
        <v>383</v>
      </c>
      <c r="Y115">
        <v>0.31052800000000003</v>
      </c>
      <c r="Z115" t="s">
        <v>499</v>
      </c>
      <c r="AA115">
        <v>0.31052800000000003</v>
      </c>
    </row>
    <row r="116" spans="1:27" x14ac:dyDescent="0.55000000000000004">
      <c r="A116" t="str">
        <f t="shared" si="3"/>
        <v>addr_stateVA</v>
      </c>
      <c r="B116" s="22" t="s">
        <v>335</v>
      </c>
      <c r="J116" t="str">
        <f t="shared" si="5"/>
        <v>0.000474 ***</v>
      </c>
      <c r="K116" t="s">
        <v>464</v>
      </c>
      <c r="L116" t="str">
        <f t="shared" si="4"/>
        <v>0.000474</v>
      </c>
      <c r="M116" t="s">
        <v>580</v>
      </c>
      <c r="O116" t="s">
        <v>616</v>
      </c>
      <c r="P116" s="22" t="s">
        <v>248</v>
      </c>
      <c r="X116" t="s">
        <v>384</v>
      </c>
      <c r="Y116">
        <v>0.33263399999999999</v>
      </c>
      <c r="Z116" t="s">
        <v>500</v>
      </c>
      <c r="AA116">
        <v>0.33263399999999999</v>
      </c>
    </row>
    <row r="117" spans="1:27" x14ac:dyDescent="0.55000000000000004">
      <c r="A117" t="str">
        <f t="shared" si="3"/>
        <v>addr_stateVT</v>
      </c>
      <c r="B117" s="22" t="s">
        <v>336</v>
      </c>
      <c r="J117" t="str">
        <f t="shared" si="5"/>
        <v xml:space="preserve">0.369903    </v>
      </c>
      <c r="K117">
        <v>0.36990299999999998</v>
      </c>
      <c r="L117" t="str">
        <f t="shared" si="4"/>
        <v>0.369903</v>
      </c>
      <c r="M117" t="s">
        <v>581</v>
      </c>
      <c r="O117" t="s">
        <v>685</v>
      </c>
      <c r="P117" s="22" t="s">
        <v>319</v>
      </c>
      <c r="X117" t="s">
        <v>448</v>
      </c>
      <c r="Y117">
        <v>0.34891800000000001</v>
      </c>
      <c r="Z117" t="s">
        <v>564</v>
      </c>
      <c r="AA117">
        <v>0.34891800000000001</v>
      </c>
    </row>
    <row r="118" spans="1:27" x14ac:dyDescent="0.55000000000000004">
      <c r="A118" t="str">
        <f t="shared" si="3"/>
        <v>addr_stateWA</v>
      </c>
      <c r="B118" s="22" t="s">
        <v>337</v>
      </c>
      <c r="J118" t="str">
        <f t="shared" si="5"/>
        <v xml:space="preserve">0.012240 *  </v>
      </c>
      <c r="K118" t="s">
        <v>466</v>
      </c>
      <c r="L118" t="str">
        <f t="shared" si="4"/>
        <v>0.012240</v>
      </c>
      <c r="M118" t="s">
        <v>582</v>
      </c>
      <c r="O118" t="s">
        <v>702</v>
      </c>
      <c r="P118" s="22" t="s">
        <v>336</v>
      </c>
      <c r="X118" t="s">
        <v>465</v>
      </c>
      <c r="Y118">
        <v>0.36990299999999998</v>
      </c>
      <c r="Z118" t="s">
        <v>581</v>
      </c>
      <c r="AA118">
        <v>0.36990299999999998</v>
      </c>
    </row>
    <row r="119" spans="1:27" x14ac:dyDescent="0.55000000000000004">
      <c r="A119" t="str">
        <f t="shared" si="3"/>
        <v>addr_stateWI</v>
      </c>
      <c r="B119" s="22" t="s">
        <v>338</v>
      </c>
      <c r="J119" t="str">
        <f t="shared" si="5"/>
        <v xml:space="preserve">0.014698 *  </v>
      </c>
      <c r="K119" t="s">
        <v>467</v>
      </c>
      <c r="L119" t="str">
        <f t="shared" si="4"/>
        <v>0.014698</v>
      </c>
      <c r="M119" t="s">
        <v>583</v>
      </c>
      <c r="O119" t="s">
        <v>636</v>
      </c>
      <c r="P119" s="22" t="s">
        <v>268</v>
      </c>
      <c r="X119" t="s">
        <v>401</v>
      </c>
      <c r="Y119">
        <v>0.430811</v>
      </c>
      <c r="Z119" t="s">
        <v>517</v>
      </c>
      <c r="AA119">
        <v>0.430811</v>
      </c>
    </row>
    <row r="120" spans="1:27" x14ac:dyDescent="0.55000000000000004">
      <c r="A120" t="str">
        <f t="shared" si="3"/>
        <v>addr_stateWV</v>
      </c>
      <c r="B120" s="22" t="s">
        <v>339</v>
      </c>
      <c r="J120" t="str">
        <f t="shared" si="5"/>
        <v xml:space="preserve">0.933325    </v>
      </c>
      <c r="K120">
        <v>0.93332499999999996</v>
      </c>
      <c r="L120" t="str">
        <f t="shared" si="4"/>
        <v>0.933325</v>
      </c>
      <c r="M120" t="s">
        <v>584</v>
      </c>
      <c r="O120" t="s">
        <v>645</v>
      </c>
      <c r="P120" s="22" t="s">
        <v>277</v>
      </c>
      <c r="X120" t="s">
        <v>408</v>
      </c>
      <c r="Y120">
        <v>0.46241300000000002</v>
      </c>
      <c r="Z120" t="s">
        <v>524</v>
      </c>
      <c r="AA120">
        <v>0.46241300000000002</v>
      </c>
    </row>
    <row r="121" spans="1:27" x14ac:dyDescent="0.55000000000000004">
      <c r="A121" t="str">
        <f t="shared" si="3"/>
        <v>addr_stateWY</v>
      </c>
      <c r="B121" s="22" t="s">
        <v>340</v>
      </c>
      <c r="J121" t="str">
        <f t="shared" si="5"/>
        <v xml:space="preserve">0.939256    </v>
      </c>
      <c r="K121">
        <v>0.93925599999999998</v>
      </c>
      <c r="L121" t="str">
        <f t="shared" si="4"/>
        <v>0.939256</v>
      </c>
      <c r="M121" t="s">
        <v>585</v>
      </c>
      <c r="O121" t="s">
        <v>715</v>
      </c>
      <c r="P121" s="22" t="s">
        <v>349</v>
      </c>
      <c r="X121" t="s">
        <v>476</v>
      </c>
      <c r="Y121">
        <v>0.47178300000000001</v>
      </c>
      <c r="Z121" t="s">
        <v>592</v>
      </c>
      <c r="AA121">
        <v>0.47178300000000001</v>
      </c>
    </row>
    <row r="122" spans="1:27" x14ac:dyDescent="0.55000000000000004">
      <c r="A122" t="str">
        <f t="shared" si="3"/>
        <v xml:space="preserve">issue_y2008 </v>
      </c>
      <c r="B122" s="22" t="s">
        <v>341</v>
      </c>
      <c r="J122" t="str">
        <f t="shared" si="5"/>
        <v xml:space="preserve">0.493617    </v>
      </c>
      <c r="K122">
        <v>0.49361699999999997</v>
      </c>
      <c r="L122" t="str">
        <f t="shared" si="4"/>
        <v>0.493617</v>
      </c>
      <c r="M122" t="s">
        <v>586</v>
      </c>
      <c r="O122" t="s">
        <v>637</v>
      </c>
      <c r="P122" s="22" t="s">
        <v>269</v>
      </c>
      <c r="X122" t="s">
        <v>402</v>
      </c>
      <c r="Y122">
        <v>0.476657</v>
      </c>
      <c r="Z122" t="s">
        <v>518</v>
      </c>
      <c r="AA122">
        <v>0.476657</v>
      </c>
    </row>
    <row r="123" spans="1:27" x14ac:dyDescent="0.55000000000000004">
      <c r="A123" t="str">
        <f t="shared" si="3"/>
        <v xml:space="preserve">issue_y2009 </v>
      </c>
      <c r="B123" s="22" t="s">
        <v>342</v>
      </c>
      <c r="J123" t="str">
        <f t="shared" si="5"/>
        <v xml:space="preserve">0.001122 ** </v>
      </c>
      <c r="K123" t="s">
        <v>471</v>
      </c>
      <c r="L123" t="str">
        <f t="shared" si="4"/>
        <v>0.001122</v>
      </c>
      <c r="M123" t="s">
        <v>587</v>
      </c>
      <c r="O123" t="s">
        <v>707</v>
      </c>
      <c r="P123" s="22" t="s">
        <v>341</v>
      </c>
      <c r="X123" t="s">
        <v>470</v>
      </c>
      <c r="Y123">
        <v>0.49361699999999997</v>
      </c>
      <c r="Z123" t="s">
        <v>586</v>
      </c>
      <c r="AA123">
        <v>0.49361699999999997</v>
      </c>
    </row>
    <row r="124" spans="1:27" x14ac:dyDescent="0.55000000000000004">
      <c r="A124" t="str">
        <f t="shared" si="3"/>
        <v xml:space="preserve">issue_y2010 </v>
      </c>
      <c r="B124" s="22" t="s">
        <v>343</v>
      </c>
      <c r="J124" t="str">
        <f t="shared" si="5"/>
        <v xml:space="preserve">0.007399 ** </v>
      </c>
      <c r="K124" t="s">
        <v>472</v>
      </c>
      <c r="L124" t="str">
        <f t="shared" si="4"/>
        <v>0.007399</v>
      </c>
      <c r="M124" t="s">
        <v>588</v>
      </c>
      <c r="O124" t="s">
        <v>641</v>
      </c>
      <c r="P124" s="22" t="s">
        <v>273</v>
      </c>
      <c r="X124" t="s">
        <v>405</v>
      </c>
      <c r="Y124">
        <v>0.50785800000000003</v>
      </c>
      <c r="Z124" t="s">
        <v>521</v>
      </c>
      <c r="AA124">
        <v>0.50785800000000003</v>
      </c>
    </row>
    <row r="125" spans="1:27" x14ac:dyDescent="0.55000000000000004">
      <c r="A125" t="str">
        <f t="shared" si="3"/>
        <v xml:space="preserve">issue_y2011 </v>
      </c>
      <c r="B125" s="22" t="s">
        <v>344</v>
      </c>
      <c r="J125" t="str">
        <f t="shared" si="5"/>
        <v xml:space="preserve">0.017352 *  </v>
      </c>
      <c r="K125" t="s">
        <v>473</v>
      </c>
      <c r="L125" t="str">
        <f t="shared" si="4"/>
        <v>0.017352</v>
      </c>
      <c r="M125" t="s">
        <v>589</v>
      </c>
      <c r="O125" t="s">
        <v>640</v>
      </c>
      <c r="P125" s="22" t="s">
        <v>272</v>
      </c>
      <c r="X125" t="s">
        <v>404</v>
      </c>
      <c r="Y125">
        <v>0.63081200000000004</v>
      </c>
      <c r="Z125" t="s">
        <v>520</v>
      </c>
      <c r="AA125">
        <v>0.63081200000000004</v>
      </c>
    </row>
    <row r="126" spans="1:27" x14ac:dyDescent="0.55000000000000004">
      <c r="A126" t="str">
        <f t="shared" si="3"/>
        <v xml:space="preserve">issue_y2012 </v>
      </c>
      <c r="B126" s="22" t="s">
        <v>345</v>
      </c>
      <c r="J126" t="str">
        <f t="shared" si="5"/>
        <v>0.000248 ***</v>
      </c>
      <c r="K126" t="s">
        <v>474</v>
      </c>
      <c r="L126" t="str">
        <f t="shared" si="4"/>
        <v>0.000248</v>
      </c>
      <c r="M126" t="s">
        <v>590</v>
      </c>
      <c r="O126" t="s">
        <v>650</v>
      </c>
      <c r="P126" s="22" t="s">
        <v>282</v>
      </c>
      <c r="X126" t="s">
        <v>413</v>
      </c>
      <c r="Y126">
        <v>0.63324899999999995</v>
      </c>
      <c r="Z126" t="s">
        <v>529</v>
      </c>
      <c r="AA126">
        <v>0.63324899999999995</v>
      </c>
    </row>
    <row r="127" spans="1:27" x14ac:dyDescent="0.55000000000000004">
      <c r="A127" t="str">
        <f t="shared" si="3"/>
        <v xml:space="preserve">issue_y2013 </v>
      </c>
      <c r="B127" s="22" t="s">
        <v>346</v>
      </c>
      <c r="J127" t="str">
        <f t="shared" si="5"/>
        <v>5.19e-09 ***</v>
      </c>
      <c r="K127" t="s">
        <v>475</v>
      </c>
      <c r="L127" t="str">
        <f t="shared" si="4"/>
        <v>5.19e-09</v>
      </c>
      <c r="M127" t="s">
        <v>591</v>
      </c>
      <c r="O127" t="s">
        <v>608</v>
      </c>
      <c r="P127" s="22" t="s">
        <v>240</v>
      </c>
      <c r="X127" t="s">
        <v>376</v>
      </c>
      <c r="Y127">
        <v>0.78047800000000001</v>
      </c>
      <c r="Z127" t="s">
        <v>492</v>
      </c>
      <c r="AA127">
        <v>0.78047800000000001</v>
      </c>
    </row>
    <row r="128" spans="1:27" x14ac:dyDescent="0.55000000000000004">
      <c r="A128" t="str">
        <f t="shared" si="3"/>
        <v xml:space="preserve">issue_y2014 </v>
      </c>
      <c r="B128" s="22" t="s">
        <v>347</v>
      </c>
      <c r="J128" t="str">
        <f t="shared" si="5"/>
        <v xml:space="preserve"> &lt; 2e-16 ***</v>
      </c>
      <c r="K128" t="s">
        <v>370</v>
      </c>
      <c r="L128" t="str">
        <f t="shared" si="4"/>
        <v xml:space="preserve"> &lt; 2e-16</v>
      </c>
      <c r="M128">
        <v>0</v>
      </c>
      <c r="O128" t="s">
        <v>648</v>
      </c>
      <c r="P128" s="22" t="s">
        <v>280</v>
      </c>
      <c r="X128" t="s">
        <v>411</v>
      </c>
      <c r="Y128">
        <v>0.808971</v>
      </c>
      <c r="Z128" t="s">
        <v>527</v>
      </c>
      <c r="AA128">
        <v>0.808971</v>
      </c>
    </row>
    <row r="129" spans="1:27" x14ac:dyDescent="0.55000000000000004">
      <c r="A129" t="str">
        <f t="shared" si="3"/>
        <v xml:space="preserve">issue_y2015 </v>
      </c>
      <c r="B129" s="22" t="s">
        <v>348</v>
      </c>
      <c r="J129" t="str">
        <f t="shared" si="5"/>
        <v xml:space="preserve"> &lt; 2e-16 ***</v>
      </c>
      <c r="K129" t="s">
        <v>370</v>
      </c>
      <c r="L129" t="str">
        <f t="shared" si="4"/>
        <v xml:space="preserve"> &lt; 2e-16</v>
      </c>
      <c r="M129">
        <v>0</v>
      </c>
      <c r="O129" t="s">
        <v>651</v>
      </c>
      <c r="P129" s="22" t="s">
        <v>283</v>
      </c>
      <c r="X129" t="s">
        <v>414</v>
      </c>
      <c r="Y129">
        <v>0.81883799999999995</v>
      </c>
      <c r="Z129" t="s">
        <v>530</v>
      </c>
      <c r="AA129">
        <v>0.81883799999999995</v>
      </c>
    </row>
    <row r="130" spans="1:27" x14ac:dyDescent="0.55000000000000004">
      <c r="A130" t="str">
        <f t="shared" si="3"/>
        <v xml:space="preserve">funded_amnt </v>
      </c>
      <c r="B130" s="22" t="s">
        <v>349</v>
      </c>
      <c r="J130" t="str">
        <f t="shared" si="5"/>
        <v xml:space="preserve">0.471783    </v>
      </c>
      <c r="K130">
        <v>0.47178300000000001</v>
      </c>
      <c r="L130" t="str">
        <f t="shared" si="4"/>
        <v>0.471783</v>
      </c>
      <c r="M130" t="s">
        <v>592</v>
      </c>
      <c r="O130" t="s">
        <v>659</v>
      </c>
      <c r="P130" s="22" t="s">
        <v>293</v>
      </c>
      <c r="X130" t="s">
        <v>422</v>
      </c>
      <c r="Y130">
        <v>0.845634</v>
      </c>
      <c r="Z130" t="s">
        <v>538</v>
      </c>
      <c r="AA130">
        <v>0.845634</v>
      </c>
    </row>
    <row r="131" spans="1:27" x14ac:dyDescent="0.55000000000000004">
      <c r="A131" t="str">
        <f t="shared" si="3"/>
        <v xml:space="preserve">int_rate    </v>
      </c>
      <c r="B131" s="22" t="s">
        <v>350</v>
      </c>
      <c r="J131" t="str">
        <f t="shared" si="5"/>
        <v xml:space="preserve"> &lt; 2e-16 ***</v>
      </c>
      <c r="K131" t="s">
        <v>370</v>
      </c>
      <c r="L131" t="str">
        <f t="shared" si="4"/>
        <v xml:space="preserve"> &lt; 2e-16</v>
      </c>
      <c r="M131">
        <v>0</v>
      </c>
      <c r="O131" t="s">
        <v>686</v>
      </c>
      <c r="P131" s="22" t="s">
        <v>320</v>
      </c>
      <c r="X131" t="s">
        <v>449</v>
      </c>
      <c r="Y131">
        <v>0.87169399999999997</v>
      </c>
      <c r="Z131" t="s">
        <v>565</v>
      </c>
      <c r="AA131">
        <v>0.87169399999999997</v>
      </c>
    </row>
    <row r="132" spans="1:27" x14ac:dyDescent="0.55000000000000004">
      <c r="A132" t="str">
        <f t="shared" si="3"/>
        <v xml:space="preserve">dti         </v>
      </c>
      <c r="B132" s="22" t="s">
        <v>351</v>
      </c>
      <c r="J132" t="str">
        <f t="shared" si="5"/>
        <v xml:space="preserve"> &lt; 2e-16 ***</v>
      </c>
      <c r="K132" t="s">
        <v>370</v>
      </c>
      <c r="L132" t="str">
        <f t="shared" si="4"/>
        <v xml:space="preserve"> &lt; 2e-16</v>
      </c>
      <c r="M132">
        <v>0</v>
      </c>
      <c r="O132" t="s">
        <v>617</v>
      </c>
      <c r="P132" s="22" t="s">
        <v>249</v>
      </c>
      <c r="X132" t="s">
        <v>385</v>
      </c>
      <c r="Y132">
        <v>0.92175700000000005</v>
      </c>
      <c r="Z132" t="s">
        <v>501</v>
      </c>
      <c r="AA132">
        <v>0.92175700000000005</v>
      </c>
    </row>
    <row r="133" spans="1:27" x14ac:dyDescent="0.55000000000000004">
      <c r="A133" t="str">
        <f t="shared" si="3"/>
        <v xml:space="preserve">delinq_2yrs </v>
      </c>
      <c r="B133" s="22" t="s">
        <v>352</v>
      </c>
      <c r="J133" t="str">
        <f t="shared" si="5"/>
        <v xml:space="preserve">0.007902 ** </v>
      </c>
      <c r="K133" t="s">
        <v>477</v>
      </c>
      <c r="L133" t="str">
        <f t="shared" si="4"/>
        <v>0.007902</v>
      </c>
      <c r="M133" t="s">
        <v>593</v>
      </c>
      <c r="O133" t="s">
        <v>683</v>
      </c>
      <c r="P133" s="22" t="s">
        <v>317</v>
      </c>
      <c r="X133" t="s">
        <v>446</v>
      </c>
      <c r="Y133">
        <v>0.92690499999999998</v>
      </c>
      <c r="Z133" t="s">
        <v>562</v>
      </c>
      <c r="AA133">
        <v>0.92690499999999998</v>
      </c>
    </row>
    <row r="134" spans="1:27" x14ac:dyDescent="0.55000000000000004">
      <c r="A134" t="str">
        <f t="shared" si="3"/>
        <v>inq_last_6mt</v>
      </c>
      <c r="B134" s="22" t="s">
        <v>353</v>
      </c>
      <c r="J134" t="str">
        <f t="shared" si="5"/>
        <v xml:space="preserve"> &lt; 2e-16 ***</v>
      </c>
      <c r="K134" t="s">
        <v>370</v>
      </c>
      <c r="L134" t="str">
        <f t="shared" si="4"/>
        <v xml:space="preserve"> &lt; 2e-16</v>
      </c>
      <c r="M134">
        <v>0</v>
      </c>
      <c r="O134" t="s">
        <v>705</v>
      </c>
      <c r="P134" s="22" t="s">
        <v>339</v>
      </c>
      <c r="X134" t="s">
        <v>468</v>
      </c>
      <c r="Y134">
        <v>0.93332499999999996</v>
      </c>
      <c r="Z134" t="s">
        <v>584</v>
      </c>
      <c r="AA134">
        <v>0.93332499999999996</v>
      </c>
    </row>
    <row r="135" spans="1:27" x14ac:dyDescent="0.55000000000000004">
      <c r="A135" t="str">
        <f t="shared" si="3"/>
        <v xml:space="preserve">open_acc    </v>
      </c>
      <c r="B135" s="22" t="s">
        <v>354</v>
      </c>
      <c r="J135" t="str">
        <f t="shared" si="5"/>
        <v xml:space="preserve">0.006216 ** </v>
      </c>
      <c r="K135" t="s">
        <v>478</v>
      </c>
      <c r="L135" t="str">
        <f t="shared" si="4"/>
        <v>0.006216</v>
      </c>
      <c r="M135" t="s">
        <v>594</v>
      </c>
      <c r="O135" t="s">
        <v>706</v>
      </c>
      <c r="P135" s="22" t="s">
        <v>340</v>
      </c>
      <c r="X135" t="s">
        <v>469</v>
      </c>
      <c r="Y135">
        <v>0.93925599999999998</v>
      </c>
      <c r="Z135" t="s">
        <v>585</v>
      </c>
      <c r="AA135">
        <v>0.93925599999999998</v>
      </c>
    </row>
    <row r="136" spans="1:27" x14ac:dyDescent="0.55000000000000004">
      <c r="A136" t="str">
        <f t="shared" si="3"/>
        <v xml:space="preserve">pub_recone  </v>
      </c>
      <c r="B136" s="22" t="s">
        <v>355</v>
      </c>
      <c r="J136" t="str">
        <f t="shared" si="5"/>
        <v xml:space="preserve">0.083834 .  </v>
      </c>
      <c r="K136" t="s">
        <v>479</v>
      </c>
      <c r="L136" t="str">
        <f t="shared" si="4"/>
        <v>0.083834</v>
      </c>
      <c r="M136" t="s">
        <v>595</v>
      </c>
      <c r="O136" t="s">
        <v>607</v>
      </c>
      <c r="P136" s="22" t="s">
        <v>239</v>
      </c>
      <c r="X136" t="s">
        <v>375</v>
      </c>
      <c r="Y136">
        <v>0.96493899999999999</v>
      </c>
      <c r="Z136" t="s">
        <v>491</v>
      </c>
      <c r="AA136">
        <v>0.96493899999999999</v>
      </c>
    </row>
    <row r="137" spans="1:27" x14ac:dyDescent="0.55000000000000004">
      <c r="A137" t="str">
        <f t="shared" si="3"/>
        <v xml:space="preserve">pub_rectwo  </v>
      </c>
      <c r="B137" s="22" t="s">
        <v>356</v>
      </c>
      <c r="J137" t="str">
        <f t="shared" si="5"/>
        <v xml:space="preserve">0.047161 *  </v>
      </c>
      <c r="K137" t="s">
        <v>480</v>
      </c>
      <c r="L137" t="str">
        <f t="shared" si="4"/>
        <v>0.047161</v>
      </c>
      <c r="M137" t="s">
        <v>596</v>
      </c>
      <c r="O137" t="s">
        <v>656</v>
      </c>
      <c r="P137" s="22" t="s">
        <v>290</v>
      </c>
      <c r="X137" t="s">
        <v>419</v>
      </c>
      <c r="Y137">
        <v>0.99317800000000001</v>
      </c>
      <c r="Z137" t="s">
        <v>535</v>
      </c>
      <c r="AA137">
        <v>0.99317800000000001</v>
      </c>
    </row>
    <row r="138" spans="1:27" x14ac:dyDescent="0.55000000000000004">
      <c r="A138" t="str">
        <f t="shared" si="3"/>
        <v>pub_recthree</v>
      </c>
      <c r="B138" s="22" t="s">
        <v>357</v>
      </c>
      <c r="J138" t="str">
        <f t="shared" si="5"/>
        <v xml:space="preserve">0.003628 ** </v>
      </c>
      <c r="K138" t="s">
        <v>481</v>
      </c>
      <c r="L138" t="str">
        <f t="shared" si="4"/>
        <v>0.003628</v>
      </c>
      <c r="M138" t="s">
        <v>597</v>
      </c>
      <c r="O138" t="s">
        <v>618</v>
      </c>
      <c r="P138" s="22" t="s">
        <v>250</v>
      </c>
      <c r="X138" t="s">
        <v>386</v>
      </c>
      <c r="Y138" t="s">
        <v>386</v>
      </c>
      <c r="Z138" t="s">
        <v>502</v>
      </c>
      <c r="AA138" t="s">
        <v>502</v>
      </c>
    </row>
    <row r="139" spans="1:27" x14ac:dyDescent="0.55000000000000004">
      <c r="A139" t="str">
        <f t="shared" si="3"/>
        <v xml:space="preserve">pub_recfour </v>
      </c>
      <c r="B139" s="22" t="s">
        <v>358</v>
      </c>
      <c r="J139" t="str">
        <f t="shared" si="5"/>
        <v xml:space="preserve">0.212552    </v>
      </c>
      <c r="K139">
        <v>0.21255199999999999</v>
      </c>
      <c r="L139" t="str">
        <f t="shared" si="4"/>
        <v>0.212552</v>
      </c>
      <c r="M139" t="s">
        <v>598</v>
      </c>
      <c r="O139" t="s">
        <v>623</v>
      </c>
      <c r="P139" s="22" t="s">
        <v>255</v>
      </c>
      <c r="X139" t="s">
        <v>386</v>
      </c>
      <c r="Y139" t="s">
        <v>386</v>
      </c>
      <c r="Z139" t="s">
        <v>502</v>
      </c>
      <c r="AA139" t="s">
        <v>502</v>
      </c>
    </row>
    <row r="140" spans="1:27" x14ac:dyDescent="0.55000000000000004">
      <c r="A140" t="str">
        <f t="shared" si="3"/>
        <v xml:space="preserve">pub_recfive </v>
      </c>
      <c r="B140" s="22" t="s">
        <v>359</v>
      </c>
      <c r="J140" t="str">
        <f t="shared" si="5"/>
        <v xml:space="preserve">0.229476    </v>
      </c>
      <c r="K140">
        <v>0.22947600000000001</v>
      </c>
      <c r="L140" t="str">
        <f t="shared" si="4"/>
        <v>0.229476</v>
      </c>
      <c r="M140" t="s">
        <v>599</v>
      </c>
      <c r="O140" t="s">
        <v>628</v>
      </c>
      <c r="P140" s="22" t="s">
        <v>260</v>
      </c>
      <c r="X140" t="s">
        <v>386</v>
      </c>
      <c r="Y140" t="s">
        <v>386</v>
      </c>
      <c r="Z140" t="s">
        <v>502</v>
      </c>
      <c r="AA140" t="s">
        <v>502</v>
      </c>
    </row>
    <row r="141" spans="1:27" x14ac:dyDescent="0.55000000000000004">
      <c r="A141" t="str">
        <f t="shared" si="3"/>
        <v xml:space="preserve">revol_util  </v>
      </c>
      <c r="B141" s="22" t="s">
        <v>360</v>
      </c>
      <c r="J141" t="str">
        <f t="shared" si="5"/>
        <v>3.25e-10 ***</v>
      </c>
      <c r="K141" t="s">
        <v>484</v>
      </c>
      <c r="L141" t="str">
        <f t="shared" si="4"/>
        <v>3.25e-10</v>
      </c>
      <c r="M141" t="s">
        <v>600</v>
      </c>
      <c r="O141" t="s">
        <v>633</v>
      </c>
      <c r="P141" s="22" t="s">
        <v>265</v>
      </c>
      <c r="X141" t="s">
        <v>386</v>
      </c>
      <c r="Y141" t="s">
        <v>386</v>
      </c>
      <c r="Z141" t="s">
        <v>502</v>
      </c>
      <c r="AA141" t="s">
        <v>502</v>
      </c>
    </row>
    <row r="142" spans="1:27" x14ac:dyDescent="0.55000000000000004">
      <c r="A142" t="str">
        <f t="shared" si="3"/>
        <v xml:space="preserve">total_acc   </v>
      </c>
      <c r="B142" s="22" t="s">
        <v>361</v>
      </c>
      <c r="J142" t="str">
        <f t="shared" si="5"/>
        <v xml:space="preserve">0.004803 ** </v>
      </c>
      <c r="K142" t="s">
        <v>485</v>
      </c>
      <c r="L142" t="str">
        <f t="shared" si="4"/>
        <v>0.004803</v>
      </c>
      <c r="M142" t="s">
        <v>601</v>
      </c>
      <c r="O142" t="s">
        <v>638</v>
      </c>
      <c r="P142" s="22" t="s">
        <v>270</v>
      </c>
      <c r="X142" t="s">
        <v>386</v>
      </c>
      <c r="Y142" t="s">
        <v>386</v>
      </c>
      <c r="Z142" t="s">
        <v>502</v>
      </c>
      <c r="AA142" t="s">
        <v>502</v>
      </c>
    </row>
    <row r="143" spans="1:27" x14ac:dyDescent="0.55000000000000004">
      <c r="A143" t="str">
        <f t="shared" si="3"/>
        <v>length_cr_li</v>
      </c>
      <c r="B143" s="22" t="s">
        <v>362</v>
      </c>
      <c r="J143" t="str">
        <f t="shared" si="5"/>
        <v xml:space="preserve"> &lt; 2e-16 ***</v>
      </c>
      <c r="K143" t="s">
        <v>370</v>
      </c>
      <c r="L143" t="str">
        <f t="shared" si="4"/>
        <v xml:space="preserve"> &lt; 2e-16</v>
      </c>
      <c r="M143">
        <v>0</v>
      </c>
      <c r="O143" t="s">
        <v>643</v>
      </c>
      <c r="P143" s="22" t="s">
        <v>275</v>
      </c>
      <c r="X143" t="s">
        <v>386</v>
      </c>
      <c r="Y143" t="s">
        <v>386</v>
      </c>
      <c r="Z143" t="s">
        <v>502</v>
      </c>
      <c r="AA143" t="s">
        <v>502</v>
      </c>
    </row>
    <row r="144" spans="1:27" x14ac:dyDescent="0.55000000000000004">
      <c r="B144" s="22" t="s">
        <v>363</v>
      </c>
    </row>
    <row r="145" spans="2:2" x14ac:dyDescent="0.55000000000000004">
      <c r="B145" s="22" t="s">
        <v>364</v>
      </c>
    </row>
    <row r="146" spans="2:2" x14ac:dyDescent="0.55000000000000004">
      <c r="B146" s="28"/>
    </row>
    <row r="147" spans="2:2" x14ac:dyDescent="0.55000000000000004">
      <c r="B147" s="22" t="s">
        <v>365</v>
      </c>
    </row>
    <row r="148" spans="2:2" x14ac:dyDescent="0.55000000000000004">
      <c r="B148" s="28"/>
    </row>
    <row r="149" spans="2:2" x14ac:dyDescent="0.55000000000000004">
      <c r="B149" s="22" t="s">
        <v>366</v>
      </c>
    </row>
    <row r="150" spans="2:2" x14ac:dyDescent="0.55000000000000004">
      <c r="B150" s="22" t="s">
        <v>367</v>
      </c>
    </row>
    <row r="151" spans="2:2" x14ac:dyDescent="0.55000000000000004">
      <c r="B151" s="22" t="s">
        <v>368</v>
      </c>
    </row>
    <row r="152" spans="2:2" x14ac:dyDescent="0.55000000000000004">
      <c r="B152" s="29"/>
    </row>
    <row r="153" spans="2:2" x14ac:dyDescent="0.55000000000000004">
      <c r="B153" s="23" t="s">
        <v>369</v>
      </c>
    </row>
  </sheetData>
  <sortState ref="O15:AA143">
    <sortCondition ref="AA15:AA143"/>
  </sortState>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7E0450-D37A-4B88-89A8-3B86EF0DD267}">
  <dimension ref="B4:G31"/>
  <sheetViews>
    <sheetView topLeftCell="A13" workbookViewId="0">
      <selection activeCell="E31" sqref="E31"/>
    </sheetView>
  </sheetViews>
  <sheetFormatPr baseColWidth="10" defaultRowHeight="14.4" x14ac:dyDescent="0.55000000000000004"/>
  <sheetData>
    <row r="4" spans="2:7" x14ac:dyDescent="0.55000000000000004">
      <c r="B4" s="22"/>
      <c r="C4" t="s">
        <v>729</v>
      </c>
      <c r="D4" t="s">
        <v>730</v>
      </c>
      <c r="E4" t="s">
        <v>731</v>
      </c>
    </row>
    <row r="5" spans="2:7" x14ac:dyDescent="0.55000000000000004">
      <c r="B5" s="22" t="s">
        <v>732</v>
      </c>
      <c r="C5">
        <v>6035</v>
      </c>
      <c r="D5" s="30">
        <v>39118</v>
      </c>
      <c r="E5" s="31">
        <v>0.13365669999999999</v>
      </c>
      <c r="G5" s="31">
        <f>C5/(C5+D5)</f>
        <v>0.13365667840453568</v>
      </c>
    </row>
    <row r="6" spans="2:7" x14ac:dyDescent="0.55000000000000004">
      <c r="B6" s="22" t="s">
        <v>733</v>
      </c>
      <c r="C6">
        <v>2321</v>
      </c>
      <c r="D6" s="30">
        <v>114366</v>
      </c>
      <c r="E6" s="31">
        <v>0.98010920000000001</v>
      </c>
      <c r="G6" s="31">
        <f>D6/(C6+D6)</f>
        <v>0.98010918097131638</v>
      </c>
    </row>
    <row r="7" spans="2:7" x14ac:dyDescent="0.55000000000000004">
      <c r="B7" s="23" t="s">
        <v>734</v>
      </c>
      <c r="C7" s="31">
        <v>0.72223550000000003</v>
      </c>
      <c r="D7" s="31">
        <v>0.74513300000000005</v>
      </c>
      <c r="E7" s="31">
        <v>0.74395080000000002</v>
      </c>
    </row>
    <row r="9" spans="2:7" x14ac:dyDescent="0.55000000000000004">
      <c r="C9" s="31">
        <f>C5/(C5+C6)</f>
        <v>0.7222355193872666</v>
      </c>
      <c r="D9" s="31">
        <f>D6/(D5+D6)</f>
        <v>0.74513304318365436</v>
      </c>
      <c r="G9" s="31">
        <f>(C5+D6)/SUM(C5:D6)</f>
        <v>0.7439508156203658</v>
      </c>
    </row>
    <row r="15" spans="2:7" x14ac:dyDescent="0.55000000000000004">
      <c r="C15" s="22" t="s">
        <v>744</v>
      </c>
    </row>
    <row r="16" spans="2:7" x14ac:dyDescent="0.55000000000000004">
      <c r="C16" s="22" t="s">
        <v>745</v>
      </c>
    </row>
    <row r="17" spans="2:5" x14ac:dyDescent="0.55000000000000004">
      <c r="C17" s="22" t="s">
        <v>746</v>
      </c>
    </row>
    <row r="18" spans="2:5" x14ac:dyDescent="0.55000000000000004">
      <c r="C18" s="22" t="s">
        <v>747</v>
      </c>
    </row>
    <row r="19" spans="2:5" x14ac:dyDescent="0.55000000000000004">
      <c r="C19" s="23" t="s">
        <v>748</v>
      </c>
    </row>
    <row r="23" spans="2:5" x14ac:dyDescent="0.55000000000000004">
      <c r="B23" s="22" t="s">
        <v>749</v>
      </c>
    </row>
    <row r="24" spans="2:5" x14ac:dyDescent="0.55000000000000004">
      <c r="B24" s="22" t="s">
        <v>750</v>
      </c>
    </row>
    <row r="25" spans="2:5" x14ac:dyDescent="0.55000000000000004">
      <c r="B25" s="22" t="s">
        <v>751</v>
      </c>
    </row>
    <row r="26" spans="2:5" x14ac:dyDescent="0.55000000000000004">
      <c r="B26" s="23" t="s">
        <v>752</v>
      </c>
    </row>
    <row r="28" spans="2:5" x14ac:dyDescent="0.55000000000000004">
      <c r="C28">
        <v>763</v>
      </c>
      <c r="D28">
        <v>972</v>
      </c>
    </row>
    <row r="29" spans="2:5" x14ac:dyDescent="0.55000000000000004">
      <c r="C29">
        <v>8418</v>
      </c>
      <c r="D29">
        <v>40365</v>
      </c>
    </row>
    <row r="31" spans="2:5" x14ac:dyDescent="0.55000000000000004">
      <c r="E31">
        <f>(C29+D28)/SUM(C28:D29)</f>
        <v>0.18587434181875767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6</vt:i4>
      </vt:variant>
    </vt:vector>
  </HeadingPairs>
  <TitlesOfParts>
    <vt:vector size="6" baseType="lpstr">
      <vt:lpstr>LoanStats</vt:lpstr>
      <vt:lpstr>Summary</vt:lpstr>
      <vt:lpstr>Feuil1</vt:lpstr>
      <vt:lpstr>Feuil2</vt:lpstr>
      <vt:lpstr>Feuil3</vt:lpstr>
      <vt:lpstr>Feuil4</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Eric</cp:lastModifiedBy>
  <dcterms:created xsi:type="dcterms:W3CDTF">2018-04-24T10:55:02Z</dcterms:created>
  <dcterms:modified xsi:type="dcterms:W3CDTF">2018-05-18T06:43:25Z</dcterms:modified>
</cp:coreProperties>
</file>