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Eric\Documents\Eric\Pro\Transition\Formation\CEPE ENSAE ENSAI Certificat Data Scientist\INTENSIVE\PROJETS\KickClub Project\Lending Club\LC0715\"/>
    </mc:Choice>
  </mc:AlternateContent>
  <xr:revisionPtr revIDLastSave="0" documentId="13_ncr:1_{A79582FA-AD09-4699-ABF9-992A060435E5}" xr6:coauthVersionLast="32" xr6:coauthVersionMax="32" xr10:uidLastSave="{00000000-0000-0000-0000-000000000000}"/>
  <bookViews>
    <workbookView xWindow="0" yWindow="0" windowWidth="19200" windowHeight="5784" activeTab="1" xr2:uid="{00000000-000D-0000-FFFF-FFFF00000000}"/>
  </bookViews>
  <sheets>
    <sheet name="LoanStats" sheetId="2" r:id="rId1"/>
    <sheet name="Summary" sheetId="1" r:id="rId2"/>
    <sheet name="Feuil1" sheetId="3" r:id="rId3"/>
    <sheet name="Feuil2" sheetId="4" r:id="rId4"/>
  </sheets>
  <definedNames>
    <definedName name="_xlnm._FilterDatabase" localSheetId="0" hidden="1">LoanStats!$A$1:$B$57</definedName>
    <definedName name="_xlnm._FilterDatabase" localSheetId="1" hidden="1">Summary!$A$1:$L$77</definedName>
  </definedNames>
  <calcPr calcId="179017" concurrentCalc="0"/>
</workbook>
</file>

<file path=xl/calcChain.xml><?xml version="1.0" encoding="utf-8"?>
<calcChain xmlns="http://schemas.openxmlformats.org/spreadsheetml/2006/main">
  <c r="E5" i="4" l="1"/>
  <c r="F75" i="1"/>
  <c r="F74" i="1"/>
  <c r="F73" i="1"/>
  <c r="F72" i="1"/>
  <c r="F71" i="1"/>
  <c r="F70" i="1"/>
  <c r="F69" i="1"/>
  <c r="F68" i="1"/>
  <c r="F67" i="1"/>
  <c r="F66" i="1"/>
  <c r="F65" i="1"/>
  <c r="F64" i="1"/>
  <c r="F63" i="1"/>
  <c r="F62" i="1"/>
  <c r="F61" i="1"/>
  <c r="F60" i="1"/>
  <c r="F59" i="1"/>
  <c r="F58" i="1"/>
  <c r="F56" i="1"/>
  <c r="F55" i="1"/>
  <c r="F53" i="1"/>
  <c r="F52" i="1"/>
  <c r="F51" i="1"/>
  <c r="F48" i="1"/>
  <c r="F46" i="1"/>
  <c r="F45" i="1"/>
  <c r="F44" i="1"/>
  <c r="F43" i="1"/>
  <c r="F36" i="1"/>
  <c r="F35" i="1"/>
  <c r="F34" i="1"/>
  <c r="F33" i="1"/>
  <c r="F32" i="1"/>
  <c r="F31" i="1"/>
  <c r="F30" i="1"/>
  <c r="F29" i="1"/>
  <c r="F27" i="1"/>
  <c r="F26" i="1"/>
  <c r="F15" i="1"/>
  <c r="F9" i="1"/>
  <c r="F8" i="1"/>
  <c r="F6" i="1"/>
  <c r="F5" i="1"/>
  <c r="F4" i="1"/>
  <c r="L72" i="1"/>
  <c r="L75" i="1"/>
  <c r="L74" i="1"/>
  <c r="L73" i="1"/>
  <c r="L71" i="1"/>
  <c r="L70" i="1"/>
  <c r="L69" i="1"/>
  <c r="L68" i="1"/>
  <c r="L67" i="1"/>
  <c r="L66" i="1"/>
  <c r="L65" i="1"/>
  <c r="L64" i="1"/>
  <c r="L63" i="1"/>
  <c r="L62" i="1"/>
  <c r="L61" i="1"/>
  <c r="L60" i="1"/>
  <c r="L59" i="1"/>
  <c r="C30" i="3"/>
  <c r="D30" i="3"/>
  <c r="E30" i="3"/>
  <c r="F30" i="3"/>
  <c r="G30" i="3"/>
  <c r="H30" i="3"/>
  <c r="I30" i="3"/>
  <c r="J30" i="3"/>
  <c r="K30" i="3"/>
  <c r="L30" i="3"/>
  <c r="C31" i="3"/>
  <c r="D31" i="3"/>
  <c r="E31" i="3"/>
  <c r="F31" i="3"/>
  <c r="G31" i="3"/>
  <c r="H31" i="3"/>
  <c r="I31" i="3"/>
  <c r="J31" i="3"/>
  <c r="K31" i="3"/>
  <c r="L31" i="3"/>
  <c r="C32" i="3"/>
  <c r="D32" i="3"/>
  <c r="E32" i="3"/>
  <c r="F32" i="3"/>
  <c r="G32" i="3"/>
  <c r="H32" i="3"/>
  <c r="I32" i="3"/>
  <c r="J32" i="3"/>
  <c r="K32" i="3"/>
  <c r="L32" i="3"/>
  <c r="C33" i="3"/>
  <c r="D33" i="3"/>
  <c r="E33" i="3"/>
  <c r="F33" i="3"/>
  <c r="G33" i="3"/>
  <c r="H33" i="3"/>
  <c r="I33" i="3"/>
  <c r="J33" i="3"/>
  <c r="K33" i="3"/>
  <c r="L33" i="3"/>
  <c r="C26" i="3"/>
  <c r="D26" i="3"/>
  <c r="E26" i="3"/>
  <c r="F26" i="3"/>
  <c r="G26" i="3"/>
  <c r="H26" i="3"/>
  <c r="I26" i="3"/>
  <c r="J26" i="3"/>
  <c r="K26" i="3"/>
  <c r="L26" i="3"/>
  <c r="C27" i="3"/>
  <c r="D27" i="3"/>
  <c r="E27" i="3"/>
  <c r="F27" i="3"/>
  <c r="G27" i="3"/>
  <c r="H27" i="3"/>
  <c r="I27" i="3"/>
  <c r="J27" i="3"/>
  <c r="K27" i="3"/>
  <c r="L27" i="3"/>
  <c r="C28" i="3"/>
  <c r="D28" i="3"/>
  <c r="E28" i="3"/>
  <c r="F28" i="3"/>
  <c r="G28" i="3"/>
  <c r="H28" i="3"/>
  <c r="I28" i="3"/>
  <c r="J28" i="3"/>
  <c r="K28" i="3"/>
  <c r="L28" i="3"/>
  <c r="C29" i="3"/>
  <c r="D29" i="3"/>
  <c r="E29" i="3"/>
  <c r="F29" i="3"/>
  <c r="G29" i="3"/>
  <c r="H29" i="3"/>
  <c r="I29" i="3"/>
  <c r="J29" i="3"/>
  <c r="K29" i="3"/>
  <c r="L29" i="3"/>
  <c r="D25" i="3"/>
  <c r="E25" i="3"/>
  <c r="F25" i="3"/>
  <c r="G25" i="3"/>
  <c r="H25" i="3"/>
  <c r="I25" i="3"/>
  <c r="J25" i="3"/>
  <c r="K25" i="3"/>
  <c r="L25" i="3"/>
  <c r="C25" i="3"/>
  <c r="L23" i="3"/>
  <c r="K23" i="3"/>
  <c r="J23" i="3"/>
  <c r="I23" i="3"/>
  <c r="H23" i="3"/>
  <c r="G23" i="3"/>
  <c r="F23" i="3"/>
  <c r="E23" i="3"/>
  <c r="D23" i="3"/>
  <c r="C23" i="3"/>
</calcChain>
</file>

<file path=xl/sharedStrings.xml><?xml version="1.0" encoding="utf-8"?>
<sst xmlns="http://schemas.openxmlformats.org/spreadsheetml/2006/main" count="616" uniqueCount="227">
  <si>
    <t>var_name</t>
  </si>
  <si>
    <t>perc_na</t>
  </si>
  <si>
    <t>which_class</t>
  </si>
  <si>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</si>
  <si>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</si>
  <si>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</si>
  <si>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</si>
  <si>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</si>
  <si>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</si>
  <si>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</si>
  <si>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</si>
  <si>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</si>
  <si>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</si>
  <si>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</si>
  <si>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</si>
  <si>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</si>
  <si>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</si>
  <si>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</si>
  <si>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</si>
  <si>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</si>
  <si>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</si>
  <si>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</si>
  <si>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</si>
  <si>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</si>
  <si>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</si>
  <si>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</si>
  <si>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</si>
  <si>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</si>
  <si>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</si>
  <si>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</si>
  <si>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</si>
  <si>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</si>
  <si>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</si>
  <si>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</si>
  <si>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</si>
  <si>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</si>
  <si>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</si>
  <si>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</si>
  <si>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</si>
  <si>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</si>
  <si>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</si>
  <si>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</si>
  <si>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</si>
  <si>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</si>
  <si>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</si>
  <si>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</si>
  <si>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</si>
  <si>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</si>
  <si>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</si>
  <si>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</si>
  <si>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</si>
  <si>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</si>
  <si>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</si>
  <si>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</si>
  <si>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</si>
  <si>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</si>
  <si>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</si>
  <si>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</si>
  <si>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</si>
  <si>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</si>
  <si>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</si>
  <si>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</si>
  <si>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</si>
  <si>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</si>
  <si>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</si>
  <si>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</si>
  <si>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</si>
  <si>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</si>
  <si>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</si>
  <si>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</si>
  <si>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</si>
  <si>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</si>
  <si>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</si>
  <si>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</si>
  <si>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</si>
  <si>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</si>
  <si>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</si>
  <si>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integer</t>
  </si>
  <si>
    <t>numeric</t>
  </si>
  <si>
    <t>factor</t>
  </si>
  <si>
    <t>Date</t>
  </si>
  <si>
    <t>LoanStatNew</t>
  </si>
  <si>
    <t>Description</t>
  </si>
  <si>
    <t>The state provided by the borrower in the loan application</t>
  </si>
  <si>
    <t>The self-reported annual income provided by the borrower during registration.</t>
  </si>
  <si>
    <t>The combined self-reported annual income provided by the co-borrowers during registration</t>
  </si>
  <si>
    <t>Indicates whether the loan is an individual application or a joint application with two co-borrowers</t>
  </si>
  <si>
    <t>post charge off collection fee</t>
  </si>
  <si>
    <t>Number of collections in 12 months excluding medical collections</t>
  </si>
  <si>
    <t>The number of 30+ days past-due incidences of delinquency in the borrower's credit file for the past 2 years</t>
  </si>
  <si>
    <t>Loan description provided by the borrower</t>
  </si>
  <si>
    <t>A ratio calculated using the borrower’s total monthly debt payments on the total debt obligations, excluding mortgage and the requested LC loan, divided by the borrower’s self-reported monthly income.</t>
  </si>
  <si>
    <t>A ratio calculated using the co-borrowers' total monthly payments on the total debt obligations, excluding mortgages and the requested LC loan, divided by the co-borrowers' combined self-reported monthly income</t>
  </si>
  <si>
    <t>The month the borrower's earliest reported credit line was opened</t>
  </si>
  <si>
    <t xml:space="preserve">Employment length in years. Possible values are between 0 and 10 where 0 means less than one year and 10 means ten or more years. </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</si>
  <si>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</si>
  <si>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</si>
  <si>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</si>
  <si>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</si>
  <si>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</si>
  <si>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The total amount committed to that loan at that point in time.</t>
  </si>
  <si>
    <t>The total amount committed by investors for that loan at that point in time.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</si>
  <si>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</si>
  <si>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</si>
  <si>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</si>
  <si>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</si>
  <si>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number of inquiries in past 6 months (excluding auto and mortgage inquiries)</t>
  </si>
  <si>
    <t>The monthly payment owed by the borrower if the loan originates.</t>
  </si>
  <si>
    <t>Interest Rate on the loan</t>
  </si>
  <si>
    <t>is_inc_v</t>
  </si>
  <si>
    <t>Indicates if income was verified by LC, not verified, or if the income source was verified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</si>
  <si>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</si>
  <si>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</si>
  <si>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</si>
  <si>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</si>
  <si>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</si>
  <si>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</si>
  <si>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 total payment amount received</t>
  </si>
  <si>
    <t>Last month payment was received</t>
  </si>
  <si>
    <t>The listed amount of the loan applied for by the borrower. If at some point in time, the credit department reduces the loan amount, then it will be reflected in this value.</t>
  </si>
  <si>
    <t>Current status of the loan</t>
  </si>
  <si>
    <t>A unique LC assigned Id for the borrower member.</t>
  </si>
  <si>
    <t>The number of months since the borrower's last delinquency.</t>
  </si>
  <si>
    <t>Months since most recent 90-day or worse rating</t>
  </si>
  <si>
    <t>The number of months since the last public record.</t>
  </si>
  <si>
    <t>Next scheduled payment date</t>
  </si>
  <si>
    <t>The number of open credit lines in the borrower's credit file.</t>
  </si>
  <si>
    <t>Remaining outstanding principal for total amount funded</t>
  </si>
  <si>
    <t>Remaining outstanding principal for portion of total amount funded by investors</t>
  </si>
  <si>
    <t>publicly available policy_code=1
new products not publicly available policy_code=2</t>
  </si>
  <si>
    <t>Number of derogatory public records</t>
  </si>
  <si>
    <t xml:space="preserve">A category provided by the borrower for the loan request. </t>
  </si>
  <si>
    <t>Indicates if a payment plan has been put in place for the loan</t>
  </si>
  <si>
    <t>post charge off gross recovery</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</si>
  <si>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</si>
  <si>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</si>
  <si>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</si>
  <si>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</si>
  <si>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</si>
  <si>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</si>
  <si>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Payments received to date for total amount funded</t>
  </si>
  <si>
    <t>Payments received to date for portion of total amount funded by investors</t>
  </si>
  <si>
    <t>Interest received to date</t>
  </si>
  <si>
    <t>Late fees received to date</t>
  </si>
  <si>
    <t>Principal received to date</t>
  </si>
  <si>
    <t>URL for the LC page with listing data.</t>
  </si>
  <si>
    <t>verified_status_joint</t>
  </si>
  <si>
    <t>Indicates if the co-borrowers' joint income was verified by LC, not verified, or if the income source was verified</t>
  </si>
  <si>
    <t>The first 3 numbers of the zip code provided by the borrower in the loan application.</t>
  </si>
  <si>
    <t>Number of open trades in last 6 months</t>
  </si>
  <si>
    <t>Number of currently active installment trades</t>
  </si>
  <si>
    <t>Number of installment accounts opened in past 12 months</t>
  </si>
  <si>
    <t>Number of installment accounts opened in past 24 months</t>
  </si>
  <si>
    <t>Months since most recent installment accounts opened</t>
  </si>
  <si>
    <t>Total current balance of all installment accounts</t>
  </si>
  <si>
    <t>Ratio of total current balance to high credit/credit limit on all install acct</t>
  </si>
  <si>
    <t>Number of revolving trades opened in past 12 months</t>
  </si>
  <si>
    <t>Number of revolving trades opened in past 24 months</t>
  </si>
  <si>
    <t>Maximum current balance owed on all revolving accounts</t>
  </si>
  <si>
    <t>Balance to credit limit on all trades</t>
  </si>
  <si>
    <t>total_rev_hi_lim  </t>
  </si>
  <si>
    <t>Total revolving high credit/credit limit</t>
  </si>
  <si>
    <t>Number of personal finance inquiries</t>
  </si>
  <si>
    <t>Number of finance trades</t>
  </si>
  <si>
    <t>Number of credit inquiries in past 12 months</t>
  </si>
  <si>
    <t>The number of accounts on which the borrower is now delinquent.</t>
  </si>
  <si>
    <t>Total collection amounts ever owed</t>
  </si>
  <si>
    <t>Total current balance of all accounts</t>
  </si>
  <si>
    <t>* Employer Title replaces Employer Name for all loans listed after 9/23/2013</t>
  </si>
  <si>
    <t>summary(dta)</t>
  </si>
  <si>
    <t xml:space="preserve">   recoveries       collection_recovery_fee             loan_status          date            grade           dti       </t>
  </si>
  <si>
    <t xml:space="preserve"> Min.   :    0.00   Min.   :   0.000        Current           :601703   Min.   :2007-06-20   A:148202   Min.   : 0.00  </t>
  </si>
  <si>
    <t xml:space="preserve"> 1st Qu.:    0.00   1st Qu.:   0.000        Fully Paid        :207722   1st Qu.:2013-12-20   B:254534   1st Qu.:11.91  </t>
  </si>
  <si>
    <t xml:space="preserve"> Median :    0.00   Median :   0.000        Charged Off       : 45248   Median :2014-11-20   C:245842   Median :17.65  </t>
  </si>
  <si>
    <t xml:space="preserve"> Mean   :   45.92   Mean   :   4.881        Late (31-120 days): 11591   Mean   :2014-07-29   D:139516   Mean   :18.13  </t>
  </si>
  <si>
    <t xml:space="preserve"> 3rd Qu.:    0.00   3rd Qu.:   0.000        Issued            :  8449   3rd Qu.:2015-07-20   E: 70674   3rd Qu.:23.94  </t>
  </si>
  <si>
    <t xml:space="preserve"> Max.   :33520.27   Max.   :7002.190        In Grace Period   :  6251   Max.   :2015-12-20   F: 23036   Max.   :39.99  </t>
  </si>
  <si>
    <t xml:space="preserve">                                            (Other)           :  6325                        G:  5485  </t>
  </si>
  <si>
    <t xml:space="preserve">              loan_status</t>
  </si>
  <si>
    <t>Current</t>
  </si>
  <si>
    <t>Default</t>
  </si>
  <si>
    <t>Does not meet the credit policy. Status:Charged Off</t>
  </si>
  <si>
    <t>Charged Off</t>
  </si>
  <si>
    <t>Does not meet the credit policy. Status:Fully Paid</t>
  </si>
  <si>
    <t>Fully Paid</t>
  </si>
  <si>
    <t>In Grace Period</t>
  </si>
  <si>
    <t>Issued</t>
  </si>
  <si>
    <t>Late (16-30 days)</t>
  </si>
  <si>
    <t>Late (31-120) days</t>
  </si>
  <si>
    <t>Proposed Treatment</t>
  </si>
  <si>
    <t>None</t>
  </si>
  <si>
    <t>Drop</t>
  </si>
  <si>
    <t>Keep</t>
  </si>
  <si>
    <t xml:space="preserve"> </t>
  </si>
  <si>
    <t>Keep. Get rid off '9999' values and truncate &gt;40</t>
  </si>
  <si>
    <t>Keep. Get rid off Nas.</t>
  </si>
  <si>
    <t>Keep. Lots of NAs: either drop variable or convert into factor (12, 24, 36, 60, &gt;60 months)</t>
  </si>
  <si>
    <t>Keep. Get rid off Nas</t>
  </si>
  <si>
    <t>Keep. Get rid off NAs: either drop variable or convert into factor ((1,2,3,4,5&amp;+) or (0 vs. &gt;0))</t>
  </si>
  <si>
    <t>Keep. Get rid of NAs. Truncate &gt;250.</t>
  </si>
  <si>
    <t>Keep. Remove NAs and truncate &gt; 75.</t>
  </si>
  <si>
    <t>Keep either as it is or convert it into a categorical variable such as [0,25[, [25,50[, [50,75[, [&gt;75[.</t>
  </si>
  <si>
    <t>Keep / Drop</t>
  </si>
  <si>
    <t>funded_amnt, int_rate, dti, delinq_2yrs, inq_last_6mths, mths_since_last_delinq, mths_since_last_record, open_acc, pub_rec, revol_util, total_acc, out_prncp, out_prncp_inv, total_pymnt, total_pymnt_inv, total_rec_prncp, total_rec_int, total_rec_late_fee, recoveries, collection_recovery_fee, last_pymnt_amnt, collections_12_mths_ex_med, mths_since_last_major_derog</t>
  </si>
  <si>
    <t>FORMULE</t>
  </si>
  <si>
    <t xml:space="preserve">COPIE </t>
  </si>
  <si>
    <t>May be suited for a sub-analysis based on a selection of jobs</t>
  </si>
  <si>
    <t xml:space="preserve"> Keep the first 3: Mortgage, Rent, Own. Drop the last 3 levels (any, none, other). </t>
  </si>
  <si>
    <t>Keep: variable explained (y). get rid of uncommon factor levels, and focus on the main 3: Current, Fully paid et Charged off.</t>
  </si>
  <si>
    <t>Given the limited numbers of observations for some levels, we could re-focus this factor on levels with &gt; 10 000 observations.</t>
  </si>
  <si>
    <t>But, a more detailed analysis may be achievable provided we filter zip codes with at least 1000 observations (277 out of 935). Hence, the variable could be inactive.</t>
  </si>
  <si>
    <t>filter states with at least 1000 observations.</t>
  </si>
  <si>
    <t>length_cr_line</t>
  </si>
  <si>
    <t>New variable: duration since the earliest credit line (end_date - earliest_cr_line)</t>
  </si>
  <si>
    <t>Use this numeric variable instead of the factor variable 'earliest_cr_line'</t>
  </si>
  <si>
    <t>Replaced by the newly created numeric variable 'length_cr_line'</t>
  </si>
  <si>
    <t>None, but could be adjusted later (fewer categories or conversion into a numeric variable)</t>
  </si>
  <si>
    <t>New variable: year of the issue date</t>
  </si>
  <si>
    <t>Instead of 'issue_d' which has too many levels</t>
  </si>
  <si>
    <t>Replaced by newly created factor variable 'issue_y'. Date, but could be reduced to fewer periods later (years for ex. instead of months)</t>
  </si>
  <si>
    <t>issue_y</t>
  </si>
  <si>
    <t>?</t>
  </si>
  <si>
    <t>Keep ‘out_prncp’ instead of ‘out_prncp_inv ‘</t>
  </si>
  <si>
    <t>Keep ‘total_pymnt ‘ instead of ‘total_pymnt_inv’.</t>
  </si>
  <si>
    <t>Drop to avoid potential lokk ahead bias</t>
  </si>
  <si>
    <t>Beware of look ahead bias. Keep ‘out_prncp’ instead of ‘out_prncp_inv ‘</t>
  </si>
  <si>
    <t>Beware of look ahead bias. Keep ‘total_pymnt ‘ instead of ‘total_pymnt_inv’.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</si>
</sst>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indexed="8"/>
      <name val="Calibri"/>
      <family val="2"/>
      <scheme val="minor"/>
    </font>
    <font>
      <sz val="11"/>
      <color theme="1"/>
      <name val="Calibri"/>
      <family val="2"/>
      <scheme val="minor"/>
    </font>
    <font>
      <b/>
      <sz val="12"/>
      <color theme="0"/>
      <name val="Calibri"/>
      <family val="2"/>
      <scheme val="minor"/>
    </font>
    <font>
      <sz val="11"/>
      <color indexed="8"/>
      <name val="Calibri"/>
      <family val="2"/>
      <scheme val="minor"/>
    </font>
    <font>
      <sz val="10"/>
      <color rgb="FF000000"/>
      <name val="Lucida Console"/>
      <family val="3"/>
    </font>
    <font>
      <sz val="10"/>
      <color rgb="FF0000FF"/>
      <name val="Lucida Console"/>
      <family val="3"/>
    </font>
    <font>
      <b/>
      <sz val="11"/>
      <color indexed="8"/>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2"/>
        <bgColor indexed="64"/>
      </patternFill>
    </fill>
    <fill>
      <patternFill patternType="solid">
        <fgColor rgb="FFFFFFFF"/>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medium">
        <color indexed="64"/>
      </bottom>
      <diagonal/>
    </border>
  </borders>
  <cellStyleXfs count="3">
    <xf numFmtId="0" fontId="0" fillId="0" borderId="0"/>
    <xf numFmtId="0" fontId="1" fillId="0" borderId="0"/>
    <xf numFmtId="9" fontId="3" fillId="0" borderId="0" applyFont="0" applyFill="0" applyBorder="0" applyAlignment="0" applyProtection="0"/>
  </cellStyleXfs>
  <cellXfs count="28">
    <xf numFmtId="0" fontId="0" fillId="0" borderId="0" xfId="0"/>
    <xf numFmtId="0" fontId="2" fillId="2" borderId="0" xfId="1" applyFont="1" applyFill="1" applyBorder="1"/>
    <xf numFmtId="0" fontId="1" fillId="0" borderId="0" xfId="1" applyFill="1"/>
    <xf numFmtId="0" fontId="1" fillId="0" borderId="0" xfId="1"/>
    <xf numFmtId="0" fontId="1" fillId="0" borderId="1" xfId="1" applyBorder="1" applyAlignment="1"/>
    <xf numFmtId="0" fontId="1" fillId="0" borderId="1" xfId="1" applyBorder="1" applyAlignment="1">
      <alignment wrapText="1"/>
    </xf>
    <xf numFmtId="0" fontId="1" fillId="0" borderId="0" xfId="1" applyFill="1" applyAlignment="1"/>
    <xf numFmtId="0" fontId="1" fillId="0" borderId="0" xfId="1" applyAlignment="1"/>
    <xf numFmtId="0" fontId="1" fillId="0" borderId="1" xfId="1" applyFill="1" applyBorder="1" applyAlignment="1"/>
    <xf numFmtId="0" fontId="1" fillId="0" borderId="1" xfId="1" applyFill="1" applyBorder="1" applyAlignment="1">
      <alignment wrapText="1"/>
    </xf>
    <xf numFmtId="0" fontId="1" fillId="0" borderId="2" xfId="1" applyFill="1" applyBorder="1" applyAlignment="1">
      <alignment wrapText="1"/>
    </xf>
    <xf numFmtId="0" fontId="1" fillId="0" borderId="1" xfId="1" applyFill="1" applyBorder="1"/>
    <xf numFmtId="0" fontId="1" fillId="0" borderId="1" xfId="1" applyBorder="1"/>
    <xf numFmtId="0" fontId="1" fillId="0" borderId="0" xfId="1" applyFill="1" applyBorder="1"/>
    <xf numFmtId="0" fontId="1" fillId="0" borderId="0" xfId="1" applyBorder="1"/>
    <xf numFmtId="0" fontId="1" fillId="0" borderId="0" xfId="1" applyBorder="1" applyAlignment="1"/>
    <xf numFmtId="0" fontId="1" fillId="0" borderId="1" xfId="1" applyFont="1" applyBorder="1"/>
    <xf numFmtId="0" fontId="1" fillId="0" borderId="0" xfId="1" applyFill="1" applyBorder="1" applyAlignment="1">
      <alignment wrapText="1"/>
    </xf>
    <xf numFmtId="9" fontId="0" fillId="0" borderId="0" xfId="2" applyFont="1" applyAlignment="1">
      <alignment horizontal="center"/>
    </xf>
    <xf numFmtId="0" fontId="0" fillId="3" borderId="3" xfId="0" applyFill="1" applyBorder="1"/>
    <xf numFmtId="9" fontId="0" fillId="0" borderId="0" xfId="2" applyNumberFormat="1" applyFont="1" applyAlignment="1">
      <alignment horizontal="center"/>
    </xf>
    <xf numFmtId="0" fontId="5" fillId="0" borderId="0" xfId="0" applyFont="1" applyAlignment="1">
      <alignment vertical="center"/>
    </xf>
    <xf numFmtId="0" fontId="4" fillId="0" borderId="0" xfId="0" applyFont="1" applyAlignment="1">
      <alignment vertical="center"/>
    </xf>
    <xf numFmtId="0" fontId="4" fillId="4" borderId="0" xfId="0" applyFont="1" applyFill="1" applyAlignment="1">
      <alignment vertical="center"/>
    </xf>
    <xf numFmtId="164" fontId="0" fillId="0" borderId="0" xfId="2" applyNumberFormat="1" applyFont="1"/>
    <xf numFmtId="0" fontId="6" fillId="0" borderId="0" xfId="0" applyFont="1"/>
    <xf numFmtId="0" fontId="0" fillId="5" borderId="0" xfId="0" applyFill="1"/>
    <xf numFmtId="9" fontId="0" fillId="5" borderId="0" xfId="0" applyNumberFormat="1" applyFill="1"/>
  </cellXfs>
  <cellStyles count="3">
    <cellStyle name="Normal" xfId="0" builtinId="0"/>
    <cellStyle name="Normal 2" xfId="1" xr:uid="{1F780A8E-5457-4E58-ABC8-6763E334D4D8}"/>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121AA-D752-41AB-AF4D-5264066A4D31}">
  <sheetPr>
    <pageSetUpPr fitToPage="1"/>
  </sheetPr>
  <dimension ref="A1:K81"/>
  <sheetViews>
    <sheetView topLeftCell="B1" workbookViewId="0">
      <pane ySplit="1" topLeftCell="A64" activePane="bottomLeft" state="frozen"/>
      <selection pane="bottomLeft" activeCell="B17" sqref="B17"/>
    </sheetView>
  </sheetViews>
  <sheetFormatPr baseColWidth="10" defaultColWidth="8.83984375" defaultRowHeight="14.4" x14ac:dyDescent="0.55000000000000004"/>
  <cols>
    <col min="1" max="1" width="30.68359375" style="3" bestFit="1" customWidth="1"/>
    <col min="2" max="2" width="196.68359375" style="3" bestFit="1" customWidth="1"/>
    <col min="3" max="3" width="118.83984375" style="2" customWidth="1"/>
    <col min="4" max="8" width="8.83984375" style="3"/>
    <col min="9" max="9" width="25" style="3" bestFit="1" customWidth="1"/>
    <col min="10" max="16384" width="8.83984375" style="3"/>
  </cols>
  <sheetData>
    <row r="1" spans="1:4" ht="15.6" x14ac:dyDescent="0.6">
      <c r="A1" s="1" t="s">
        <v>81</v>
      </c>
      <c r="B1" s="1" t="s">
        <v>82</v>
      </c>
    </row>
    <row r="2" spans="1:4" s="7" customFormat="1" x14ac:dyDescent="0.55000000000000004">
      <c r="A2" s="4" t="s">
        <v>26</v>
      </c>
      <c r="B2" s="5" t="s">
        <v>83</v>
      </c>
      <c r="C2" s="6"/>
    </row>
    <row r="3" spans="1:4" s="7" customFormat="1" x14ac:dyDescent="0.55000000000000004">
      <c r="A3" s="4" t="s">
        <v>16</v>
      </c>
      <c r="B3" s="5" t="s">
        <v>84</v>
      </c>
      <c r="C3" s="6"/>
    </row>
    <row r="4" spans="1:4" s="6" customFormat="1" x14ac:dyDescent="0.55000000000000004">
      <c r="A4" s="8" t="s">
        <v>56</v>
      </c>
      <c r="B4" s="8" t="s">
        <v>85</v>
      </c>
      <c r="D4" s="7"/>
    </row>
    <row r="5" spans="1:4" s="6" customFormat="1" x14ac:dyDescent="0.55000000000000004">
      <c r="A5" s="8" t="s">
        <v>55</v>
      </c>
      <c r="B5" s="8" t="s">
        <v>86</v>
      </c>
      <c r="D5" s="7"/>
    </row>
    <row r="6" spans="1:4" s="7" customFormat="1" x14ac:dyDescent="0.55000000000000004">
      <c r="A6" s="8" t="s">
        <v>47</v>
      </c>
      <c r="B6" s="9" t="s">
        <v>87</v>
      </c>
      <c r="C6" s="6"/>
    </row>
    <row r="7" spans="1:4" s="7" customFormat="1" x14ac:dyDescent="0.55000000000000004">
      <c r="A7" s="4" t="s">
        <v>52</v>
      </c>
      <c r="B7" s="9" t="s">
        <v>88</v>
      </c>
      <c r="C7" s="6"/>
    </row>
    <row r="8" spans="1:4" s="7" customFormat="1" x14ac:dyDescent="0.55000000000000004">
      <c r="A8" s="4" t="s">
        <v>28</v>
      </c>
      <c r="B8" s="5" t="s">
        <v>89</v>
      </c>
      <c r="C8" s="6"/>
    </row>
    <row r="9" spans="1:4" s="7" customFormat="1" ht="18" customHeight="1" x14ac:dyDescent="0.55000000000000004">
      <c r="A9" s="4" t="s">
        <v>22</v>
      </c>
      <c r="B9" s="5" t="s">
        <v>90</v>
      </c>
      <c r="C9" s="6"/>
    </row>
    <row r="10" spans="1:4" s="7" customFormat="1" x14ac:dyDescent="0.55000000000000004">
      <c r="A10" s="4" t="s">
        <v>27</v>
      </c>
      <c r="B10" s="5" t="s">
        <v>91</v>
      </c>
      <c r="C10" s="6"/>
    </row>
    <row r="11" spans="1:4" s="6" customFormat="1" ht="14.05" customHeight="1" x14ac:dyDescent="0.55000000000000004">
      <c r="A11" s="8" t="s">
        <v>57</v>
      </c>
      <c r="B11" s="8" t="s">
        <v>92</v>
      </c>
      <c r="D11" s="7"/>
    </row>
    <row r="12" spans="1:4" s="7" customFormat="1" x14ac:dyDescent="0.55000000000000004">
      <c r="A12" s="4" t="s">
        <v>29</v>
      </c>
      <c r="B12" s="9" t="s">
        <v>93</v>
      </c>
      <c r="C12" s="6"/>
    </row>
    <row r="13" spans="1:4" s="7" customFormat="1" x14ac:dyDescent="0.55000000000000004">
      <c r="A13" s="4" t="s">
        <v>14</v>
      </c>
      <c r="B13" s="9" t="s">
        <v>94</v>
      </c>
      <c r="C13" s="6"/>
    </row>
    <row r="14" spans="1:4" s="7" customFormat="1" x14ac:dyDescent="0.55000000000000004">
      <c r="A14" s="4" t="s">
        <v>13</v>
      </c>
      <c r="B14" s="9" t="s">
        <v>95</v>
      </c>
      <c r="C14" s="6"/>
    </row>
    <row r="15" spans="1:4" s="7" customFormat="1" x14ac:dyDescent="0.55000000000000004">
      <c r="A15" s="8" t="s">
        <v>96</v>
      </c>
      <c r="B15" s="9" t="s">
        <v>97</v>
      </c>
      <c r="C15" s="10"/>
    </row>
    <row r="16" spans="1:4" s="7" customFormat="1" x14ac:dyDescent="0.55000000000000004">
      <c r="A16" s="8" t="s">
        <v>98</v>
      </c>
      <c r="B16" s="9" t="s">
        <v>99</v>
      </c>
      <c r="C16" s="10"/>
    </row>
    <row r="17" spans="1:3" s="7" customFormat="1" x14ac:dyDescent="0.55000000000000004">
      <c r="A17" s="4" t="s">
        <v>6</v>
      </c>
      <c r="B17" s="5" t="s">
        <v>100</v>
      </c>
      <c r="C17" s="6"/>
    </row>
    <row r="18" spans="1:3" s="7" customFormat="1" ht="14.05" customHeight="1" x14ac:dyDescent="0.55000000000000004">
      <c r="A18" s="4" t="s">
        <v>7</v>
      </c>
      <c r="B18" s="9" t="s">
        <v>101</v>
      </c>
      <c r="C18" s="6"/>
    </row>
    <row r="19" spans="1:3" s="7" customFormat="1" x14ac:dyDescent="0.55000000000000004">
      <c r="A19" s="4" t="s">
        <v>11</v>
      </c>
      <c r="B19" s="5" t="s">
        <v>102</v>
      </c>
      <c r="C19" s="6"/>
    </row>
    <row r="20" spans="1:3" s="7" customFormat="1" x14ac:dyDescent="0.55000000000000004">
      <c r="A20" s="4" t="s">
        <v>15</v>
      </c>
      <c r="B20" s="5" t="s">
        <v>103</v>
      </c>
      <c r="C20" s="6"/>
    </row>
    <row r="21" spans="1:3" s="7" customFormat="1" x14ac:dyDescent="0.55000000000000004">
      <c r="A21" s="4" t="s">
        <v>3</v>
      </c>
      <c r="B21" s="5" t="s">
        <v>104</v>
      </c>
      <c r="C21" s="6"/>
    </row>
    <row r="22" spans="1:3" s="7" customFormat="1" x14ac:dyDescent="0.55000000000000004">
      <c r="A22" s="4" t="s">
        <v>38</v>
      </c>
      <c r="B22" s="5" t="s">
        <v>105</v>
      </c>
      <c r="C22" s="6"/>
    </row>
    <row r="23" spans="1:3" s="7" customFormat="1" x14ac:dyDescent="0.55000000000000004">
      <c r="A23" s="4" t="s">
        <v>30</v>
      </c>
      <c r="B23" s="5" t="s">
        <v>106</v>
      </c>
      <c r="C23" s="6"/>
    </row>
    <row r="24" spans="1:3" s="7" customFormat="1" x14ac:dyDescent="0.55000000000000004">
      <c r="A24" s="4" t="s">
        <v>10</v>
      </c>
      <c r="B24" s="5" t="s">
        <v>107</v>
      </c>
      <c r="C24" s="6"/>
    </row>
    <row r="25" spans="1:3" s="7" customFormat="1" x14ac:dyDescent="0.55000000000000004">
      <c r="A25" s="4" t="s">
        <v>9</v>
      </c>
      <c r="B25" s="5" t="s">
        <v>108</v>
      </c>
      <c r="C25" s="6"/>
    </row>
    <row r="26" spans="1:3" s="7" customFormat="1" x14ac:dyDescent="0.55000000000000004">
      <c r="A26" s="8" t="s">
        <v>109</v>
      </c>
      <c r="B26" s="9" t="s">
        <v>110</v>
      </c>
      <c r="C26" s="6"/>
    </row>
    <row r="27" spans="1:3" s="7" customFormat="1" x14ac:dyDescent="0.55000000000000004">
      <c r="A27" s="4" t="s">
        <v>18</v>
      </c>
      <c r="B27" s="5" t="s">
        <v>111</v>
      </c>
      <c r="C27" s="6"/>
    </row>
    <row r="28" spans="1:3" s="7" customFormat="1" x14ac:dyDescent="0.55000000000000004">
      <c r="A28" s="4" t="s">
        <v>51</v>
      </c>
      <c r="B28" s="9" t="s">
        <v>112</v>
      </c>
      <c r="C28" s="6"/>
    </row>
    <row r="29" spans="1:3" s="7" customFormat="1" x14ac:dyDescent="0.55000000000000004">
      <c r="A29" s="8" t="s">
        <v>113</v>
      </c>
      <c r="B29" s="9" t="s">
        <v>114</v>
      </c>
      <c r="C29" s="10"/>
    </row>
    <row r="30" spans="1:3" s="7" customFormat="1" x14ac:dyDescent="0.55000000000000004">
      <c r="A30" s="8" t="s">
        <v>115</v>
      </c>
      <c r="B30" s="9" t="s">
        <v>116</v>
      </c>
      <c r="C30" s="10"/>
    </row>
    <row r="31" spans="1:3" s="7" customFormat="1" ht="18" customHeight="1" x14ac:dyDescent="0.55000000000000004">
      <c r="A31" s="4" t="s">
        <v>49</v>
      </c>
      <c r="B31" s="9" t="s">
        <v>117</v>
      </c>
      <c r="C31" s="6"/>
    </row>
    <row r="32" spans="1:3" s="7" customFormat="1" x14ac:dyDescent="0.55000000000000004">
      <c r="A32" s="4" t="s">
        <v>48</v>
      </c>
      <c r="B32" s="9" t="s">
        <v>118</v>
      </c>
      <c r="C32" s="6"/>
    </row>
    <row r="33" spans="1:11" s="7" customFormat="1" x14ac:dyDescent="0.55000000000000004">
      <c r="A33" s="4" t="s">
        <v>5</v>
      </c>
      <c r="B33" s="5" t="s">
        <v>119</v>
      </c>
      <c r="C33" s="6"/>
    </row>
    <row r="34" spans="1:11" s="7" customFormat="1" x14ac:dyDescent="0.55000000000000004">
      <c r="A34" s="4" t="s">
        <v>19</v>
      </c>
      <c r="B34" s="9" t="s">
        <v>120</v>
      </c>
      <c r="C34" s="6"/>
    </row>
    <row r="35" spans="1:11" s="7" customFormat="1" x14ac:dyDescent="0.55000000000000004">
      <c r="A35" s="4" t="s">
        <v>4</v>
      </c>
      <c r="B35" s="5" t="s">
        <v>121</v>
      </c>
      <c r="C35" s="6"/>
    </row>
    <row r="36" spans="1:11" s="7" customFormat="1" x14ac:dyDescent="0.55000000000000004">
      <c r="A36" s="4" t="s">
        <v>31</v>
      </c>
      <c r="B36" s="9" t="s">
        <v>122</v>
      </c>
      <c r="C36" s="6"/>
    </row>
    <row r="37" spans="1:11" s="7" customFormat="1" x14ac:dyDescent="0.55000000000000004">
      <c r="A37" s="11" t="s">
        <v>53</v>
      </c>
      <c r="B37" s="12" t="s">
        <v>123</v>
      </c>
      <c r="C37" s="6"/>
      <c r="I37" s="13"/>
      <c r="J37" s="14"/>
    </row>
    <row r="38" spans="1:11" s="7" customFormat="1" x14ac:dyDescent="0.55000000000000004">
      <c r="A38" s="4" t="s">
        <v>32</v>
      </c>
      <c r="B38" s="9" t="s">
        <v>124</v>
      </c>
      <c r="C38" s="6"/>
    </row>
    <row r="39" spans="1:11" x14ac:dyDescent="0.55000000000000004">
      <c r="A39" s="4" t="s">
        <v>50</v>
      </c>
      <c r="B39" s="5" t="s">
        <v>125</v>
      </c>
      <c r="D39" s="7"/>
    </row>
    <row r="40" spans="1:11" x14ac:dyDescent="0.55000000000000004">
      <c r="A40" s="4" t="s">
        <v>33</v>
      </c>
      <c r="B40" s="5" t="s">
        <v>126</v>
      </c>
      <c r="D40" s="7"/>
    </row>
    <row r="41" spans="1:11" ht="16" customHeight="1" x14ac:dyDescent="0.55000000000000004">
      <c r="A41" s="4" t="s">
        <v>39</v>
      </c>
      <c r="B41" s="5" t="s">
        <v>127</v>
      </c>
      <c r="D41" s="7"/>
    </row>
    <row r="42" spans="1:11" x14ac:dyDescent="0.55000000000000004">
      <c r="A42" s="4" t="s">
        <v>40</v>
      </c>
      <c r="B42" s="5" t="s">
        <v>128</v>
      </c>
      <c r="D42" s="7"/>
    </row>
    <row r="43" spans="1:11" ht="28.8" x14ac:dyDescent="0.55000000000000004">
      <c r="A43" s="4" t="s">
        <v>54</v>
      </c>
      <c r="B43" s="5" t="s">
        <v>129</v>
      </c>
      <c r="D43" s="7"/>
    </row>
    <row r="44" spans="1:11" x14ac:dyDescent="0.55000000000000004">
      <c r="A44" s="4" t="s">
        <v>34</v>
      </c>
      <c r="B44" s="5" t="s">
        <v>130</v>
      </c>
      <c r="D44" s="7"/>
    </row>
    <row r="45" spans="1:11" x14ac:dyDescent="0.55000000000000004">
      <c r="A45" s="4" t="s">
        <v>23</v>
      </c>
      <c r="B45" s="5" t="s">
        <v>131</v>
      </c>
      <c r="D45" s="7"/>
    </row>
    <row r="46" spans="1:11" x14ac:dyDescent="0.55000000000000004">
      <c r="A46" s="4" t="s">
        <v>20</v>
      </c>
      <c r="B46" s="9" t="s">
        <v>132</v>
      </c>
      <c r="D46" s="7"/>
      <c r="I46" s="13"/>
      <c r="J46" s="14"/>
      <c r="K46" s="14"/>
    </row>
    <row r="47" spans="1:11" x14ac:dyDescent="0.55000000000000004">
      <c r="A47" s="8" t="s">
        <v>46</v>
      </c>
      <c r="B47" s="9" t="s">
        <v>133</v>
      </c>
      <c r="D47" s="7"/>
      <c r="I47" s="13"/>
      <c r="J47" s="14"/>
      <c r="K47" s="14"/>
    </row>
    <row r="48" spans="1:11" x14ac:dyDescent="0.55000000000000004">
      <c r="A48" s="4" t="s">
        <v>35</v>
      </c>
      <c r="B48" s="5" t="s">
        <v>134</v>
      </c>
      <c r="D48" s="7"/>
      <c r="I48" s="15"/>
      <c r="J48" s="14"/>
      <c r="K48" s="14"/>
    </row>
    <row r="49" spans="1:4" x14ac:dyDescent="0.55000000000000004">
      <c r="A49" s="4" t="s">
        <v>36</v>
      </c>
      <c r="B49" s="5" t="s">
        <v>135</v>
      </c>
      <c r="D49" s="7"/>
    </row>
    <row r="50" spans="1:4" x14ac:dyDescent="0.55000000000000004">
      <c r="A50" s="4" t="s">
        <v>12</v>
      </c>
      <c r="B50" s="5" t="s">
        <v>136</v>
      </c>
      <c r="D50" s="7"/>
    </row>
    <row r="51" spans="1:4" x14ac:dyDescent="0.55000000000000004">
      <c r="A51" s="4" t="s">
        <v>8</v>
      </c>
      <c r="B51" s="5" t="s">
        <v>137</v>
      </c>
      <c r="D51" s="7"/>
    </row>
    <row r="52" spans="1:4" x14ac:dyDescent="0.55000000000000004">
      <c r="A52" s="4" t="s">
        <v>24</v>
      </c>
      <c r="B52" s="5" t="s">
        <v>138</v>
      </c>
      <c r="D52" s="7"/>
    </row>
    <row r="53" spans="1:4" x14ac:dyDescent="0.55000000000000004">
      <c r="A53" s="4" t="s">
        <v>37</v>
      </c>
      <c r="B53" s="5" t="s">
        <v>139</v>
      </c>
      <c r="D53" s="7"/>
    </row>
    <row r="54" spans="1:4" x14ac:dyDescent="0.55000000000000004">
      <c r="A54" s="4" t="s">
        <v>41</v>
      </c>
      <c r="B54" s="5" t="s">
        <v>140</v>
      </c>
      <c r="D54" s="7"/>
    </row>
    <row r="55" spans="1:4" x14ac:dyDescent="0.55000000000000004">
      <c r="A55" s="4" t="s">
        <v>42</v>
      </c>
      <c r="B55" s="5" t="s">
        <v>141</v>
      </c>
      <c r="D55" s="7"/>
    </row>
    <row r="56" spans="1:4" x14ac:dyDescent="0.55000000000000004">
      <c r="A56" s="4" t="s">
        <v>44</v>
      </c>
      <c r="B56" s="9" t="s">
        <v>142</v>
      </c>
      <c r="D56" s="7"/>
    </row>
    <row r="57" spans="1:4" x14ac:dyDescent="0.55000000000000004">
      <c r="A57" s="4" t="s">
        <v>45</v>
      </c>
      <c r="B57" s="9" t="s">
        <v>143</v>
      </c>
      <c r="D57" s="7"/>
    </row>
    <row r="58" spans="1:4" x14ac:dyDescent="0.55000000000000004">
      <c r="A58" s="4" t="s">
        <v>43</v>
      </c>
      <c r="B58" s="9" t="s">
        <v>144</v>
      </c>
      <c r="D58" s="7"/>
    </row>
    <row r="59" spans="1:4" x14ac:dyDescent="0.55000000000000004">
      <c r="A59" s="4" t="s">
        <v>21</v>
      </c>
      <c r="B59" s="9" t="s">
        <v>145</v>
      </c>
      <c r="D59" s="7"/>
    </row>
    <row r="60" spans="1:4" s="2" customFormat="1" x14ac:dyDescent="0.55000000000000004">
      <c r="A60" s="8" t="s">
        <v>146</v>
      </c>
      <c r="B60" s="8" t="s">
        <v>147</v>
      </c>
      <c r="D60" s="7"/>
    </row>
    <row r="61" spans="1:4" x14ac:dyDescent="0.55000000000000004">
      <c r="A61" s="16" t="s">
        <v>25</v>
      </c>
      <c r="B61" s="16" t="s">
        <v>148</v>
      </c>
      <c r="D61" s="7"/>
    </row>
    <row r="62" spans="1:4" x14ac:dyDescent="0.55000000000000004">
      <c r="A62" s="12" t="s">
        <v>62</v>
      </c>
      <c r="B62" s="11" t="s">
        <v>149</v>
      </c>
    </row>
    <row r="63" spans="1:4" x14ac:dyDescent="0.55000000000000004">
      <c r="A63" s="12" t="s">
        <v>63</v>
      </c>
      <c r="B63" s="12" t="s">
        <v>150</v>
      </c>
    </row>
    <row r="64" spans="1:4" x14ac:dyDescent="0.55000000000000004">
      <c r="A64" s="12" t="s">
        <v>64</v>
      </c>
      <c r="B64" s="12" t="s">
        <v>151</v>
      </c>
    </row>
    <row r="65" spans="1:6" x14ac:dyDescent="0.55000000000000004">
      <c r="A65" s="12" t="s">
        <v>65</v>
      </c>
      <c r="B65" s="12" t="s">
        <v>152</v>
      </c>
    </row>
    <row r="66" spans="1:6" x14ac:dyDescent="0.55000000000000004">
      <c r="A66" s="12" t="s">
        <v>66</v>
      </c>
      <c r="B66" s="12" t="s">
        <v>153</v>
      </c>
    </row>
    <row r="67" spans="1:6" x14ac:dyDescent="0.55000000000000004">
      <c r="A67" s="12" t="s">
        <v>67</v>
      </c>
      <c r="B67" s="12" t="s">
        <v>154</v>
      </c>
    </row>
    <row r="68" spans="1:6" x14ac:dyDescent="0.55000000000000004">
      <c r="A68" s="12" t="s">
        <v>68</v>
      </c>
      <c r="B68" s="12" t="s">
        <v>155</v>
      </c>
    </row>
    <row r="69" spans="1:6" x14ac:dyDescent="0.55000000000000004">
      <c r="A69" s="12" t="s">
        <v>69</v>
      </c>
      <c r="B69" s="12" t="s">
        <v>156</v>
      </c>
    </row>
    <row r="70" spans="1:6" x14ac:dyDescent="0.55000000000000004">
      <c r="A70" s="12" t="s">
        <v>70</v>
      </c>
      <c r="B70" s="12" t="s">
        <v>157</v>
      </c>
    </row>
    <row r="71" spans="1:6" x14ac:dyDescent="0.55000000000000004">
      <c r="A71" s="12" t="s">
        <v>71</v>
      </c>
      <c r="B71" s="12" t="s">
        <v>158</v>
      </c>
    </row>
    <row r="72" spans="1:6" x14ac:dyDescent="0.55000000000000004">
      <c r="A72" s="12" t="s">
        <v>72</v>
      </c>
      <c r="B72" s="12" t="s">
        <v>159</v>
      </c>
    </row>
    <row r="73" spans="1:6" x14ac:dyDescent="0.55000000000000004">
      <c r="A73" s="12" t="s">
        <v>160</v>
      </c>
      <c r="B73" s="12" t="s">
        <v>161</v>
      </c>
      <c r="C73" s="3"/>
      <c r="F73" s="2"/>
    </row>
    <row r="74" spans="1:6" x14ac:dyDescent="0.55000000000000004">
      <c r="A74" s="12" t="s">
        <v>74</v>
      </c>
      <c r="B74" s="12" t="s">
        <v>162</v>
      </c>
    </row>
    <row r="75" spans="1:6" x14ac:dyDescent="0.55000000000000004">
      <c r="A75" s="12" t="s">
        <v>75</v>
      </c>
      <c r="B75" s="12" t="s">
        <v>163</v>
      </c>
    </row>
    <row r="76" spans="1:6" x14ac:dyDescent="0.55000000000000004">
      <c r="A76" s="12" t="s">
        <v>76</v>
      </c>
      <c r="B76" s="12" t="s">
        <v>164</v>
      </c>
    </row>
    <row r="77" spans="1:6" x14ac:dyDescent="0.55000000000000004">
      <c r="A77" s="12" t="s">
        <v>59</v>
      </c>
      <c r="B77" s="12" t="s">
        <v>165</v>
      </c>
    </row>
    <row r="78" spans="1:6" x14ac:dyDescent="0.55000000000000004">
      <c r="A78" s="12" t="s">
        <v>60</v>
      </c>
      <c r="B78" s="12" t="s">
        <v>166</v>
      </c>
    </row>
    <row r="79" spans="1:6" x14ac:dyDescent="0.55000000000000004">
      <c r="A79" s="12" t="s">
        <v>61</v>
      </c>
      <c r="B79" s="12" t="s">
        <v>167</v>
      </c>
    </row>
    <row r="81" spans="2:2" x14ac:dyDescent="0.55000000000000004">
      <c r="B81" s="17" t="s">
        <v>168</v>
      </c>
    </row>
  </sheetData>
  <autoFilter ref="A1:B57" xr:uid="{00000000-0009-0000-0000-000000000000}">
    <sortState ref="A2:B61">
      <sortCondition ref="A1:A61"/>
    </sortState>
  </autoFilter>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77"/>
  <sheetViews>
    <sheetView showGridLines="0" tabSelected="1" topLeftCell="B1" workbookViewId="0">
      <pane xSplit="1" ySplit="1" topLeftCell="C2" activePane="bottomRight" state="frozenSplit"/>
      <selection activeCell="B1" sqref="B1"/>
      <selection pane="topRight" activeCell="C1" sqref="C1"/>
      <selection pane="bottomLeft" activeCell="B2" sqref="B2"/>
      <selection pane="bottomRight" activeCell="G25" sqref="G25"/>
    </sheetView>
  </sheetViews>
  <sheetFormatPr baseColWidth="10" defaultColWidth="8.83984375" defaultRowHeight="14.4" x14ac:dyDescent="0.55000000000000004"/>
  <cols>
    <col min="1" max="1" width="2.62890625" hidden="1" customWidth="1"/>
    <col min="2" max="2" width="24.5234375" bestFit="1" customWidth="1"/>
    <col min="3" max="3" width="10.5234375" bestFit="1" customWidth="1"/>
    <col min="4" max="4" width="9.9453125" bestFit="1" customWidth="1"/>
    <col min="5" max="6" width="22.15625" customWidth="1"/>
    <col min="7" max="7" width="20.62890625" customWidth="1"/>
  </cols>
  <sheetData>
    <row r="1" spans="1:7" ht="14.7" thickBot="1" x14ac:dyDescent="0.6">
      <c r="A1" s="19"/>
      <c r="B1" s="19" t="s">
        <v>0</v>
      </c>
      <c r="C1" s="19" t="s">
        <v>1</v>
      </c>
      <c r="D1" s="19" t="s">
        <v>2</v>
      </c>
      <c r="E1" s="19" t="s">
        <v>82</v>
      </c>
      <c r="F1" s="19" t="s">
        <v>202</v>
      </c>
      <c r="G1" s="19" t="s">
        <v>189</v>
      </c>
    </row>
    <row r="2" spans="1:7" hidden="1" x14ac:dyDescent="0.55000000000000004">
      <c r="A2" t="s">
        <v>3</v>
      </c>
      <c r="B2" t="s">
        <v>3</v>
      </c>
      <c r="C2" s="18">
        <v>0</v>
      </c>
      <c r="D2" t="s">
        <v>77</v>
      </c>
      <c r="E2" t="s">
        <v>104</v>
      </c>
      <c r="G2" t="s">
        <v>190</v>
      </c>
    </row>
    <row r="3" spans="1:7" hidden="1" x14ac:dyDescent="0.55000000000000004">
      <c r="A3" t="s">
        <v>4</v>
      </c>
      <c r="B3" t="s">
        <v>4</v>
      </c>
      <c r="C3" s="18">
        <v>0</v>
      </c>
      <c r="D3" t="s">
        <v>77</v>
      </c>
      <c r="E3" t="s">
        <v>121</v>
      </c>
      <c r="G3" t="s">
        <v>190</v>
      </c>
    </row>
    <row r="4" spans="1:7" hidden="1" x14ac:dyDescent="0.55000000000000004">
      <c r="A4" t="s">
        <v>5</v>
      </c>
      <c r="B4" t="s">
        <v>5</v>
      </c>
      <c r="C4" s="18">
        <v>0</v>
      </c>
      <c r="D4" t="s">
        <v>78</v>
      </c>
      <c r="E4" t="s">
        <v>119</v>
      </c>
      <c r="F4" t="str">
        <f>LEFT(G4,4)</f>
        <v>Drop</v>
      </c>
      <c r="G4" t="s">
        <v>191</v>
      </c>
    </row>
    <row r="5" spans="1:7" hidden="1" x14ac:dyDescent="0.55000000000000004">
      <c r="A5" t="s">
        <v>6</v>
      </c>
      <c r="B5" t="s">
        <v>6</v>
      </c>
      <c r="C5" s="18">
        <v>0</v>
      </c>
      <c r="D5" t="s">
        <v>78</v>
      </c>
      <c r="E5" t="s">
        <v>100</v>
      </c>
      <c r="F5" t="str">
        <f t="shared" ref="F5:F6" si="0">LEFT(G5,4)</f>
        <v>Keep</v>
      </c>
      <c r="G5" t="s">
        <v>192</v>
      </c>
    </row>
    <row r="6" spans="1:7" hidden="1" x14ac:dyDescent="0.55000000000000004">
      <c r="A6" t="s">
        <v>7</v>
      </c>
      <c r="B6" t="s">
        <v>7</v>
      </c>
      <c r="C6" s="18">
        <v>0</v>
      </c>
      <c r="D6" t="s">
        <v>78</v>
      </c>
      <c r="E6" t="s">
        <v>101</v>
      </c>
      <c r="F6" t="str">
        <f t="shared" si="0"/>
        <v>Drop</v>
      </c>
      <c r="G6" t="s">
        <v>191</v>
      </c>
    </row>
    <row r="7" spans="1:7" x14ac:dyDescent="0.55000000000000004">
      <c r="A7" t="s">
        <v>8</v>
      </c>
      <c r="B7" t="s">
        <v>8</v>
      </c>
      <c r="C7" s="18">
        <v>0</v>
      </c>
      <c r="D7" t="s">
        <v>79</v>
      </c>
      <c r="E7" t="s">
        <v>137</v>
      </c>
      <c r="F7" t="s">
        <v>192</v>
      </c>
      <c r="G7" t="s">
        <v>192</v>
      </c>
    </row>
    <row r="8" spans="1:7" hidden="1" x14ac:dyDescent="0.55000000000000004">
      <c r="A8" t="s">
        <v>9</v>
      </c>
      <c r="B8" t="s">
        <v>9</v>
      </c>
      <c r="C8" s="18">
        <v>0</v>
      </c>
      <c r="D8" t="s">
        <v>78</v>
      </c>
      <c r="E8" t="s">
        <v>108</v>
      </c>
      <c r="F8" t="str">
        <f t="shared" ref="F8:F9" si="1">LEFT(G8,4)</f>
        <v>Keep</v>
      </c>
      <c r="G8" t="s">
        <v>192</v>
      </c>
    </row>
    <row r="9" spans="1:7" hidden="1" x14ac:dyDescent="0.55000000000000004">
      <c r="A9" t="s">
        <v>10</v>
      </c>
      <c r="B9" t="s">
        <v>10</v>
      </c>
      <c r="C9" s="18">
        <v>0</v>
      </c>
      <c r="D9" t="s">
        <v>78</v>
      </c>
      <c r="E9" t="s">
        <v>107</v>
      </c>
      <c r="F9" t="str">
        <f t="shared" si="1"/>
        <v>Drop</v>
      </c>
      <c r="G9" t="s">
        <v>191</v>
      </c>
    </row>
    <row r="10" spans="1:7" x14ac:dyDescent="0.55000000000000004">
      <c r="A10" t="s">
        <v>11</v>
      </c>
      <c r="B10" t="s">
        <v>11</v>
      </c>
      <c r="C10" s="18">
        <v>0</v>
      </c>
      <c r="D10" t="s">
        <v>79</v>
      </c>
      <c r="E10" t="s">
        <v>102</v>
      </c>
      <c r="F10" t="s">
        <v>192</v>
      </c>
      <c r="G10" t="s">
        <v>192</v>
      </c>
    </row>
    <row r="11" spans="1:7" x14ac:dyDescent="0.55000000000000004">
      <c r="A11" t="s">
        <v>12</v>
      </c>
      <c r="B11" t="s">
        <v>12</v>
      </c>
      <c r="C11" s="18">
        <v>0</v>
      </c>
      <c r="D11" t="s">
        <v>79</v>
      </c>
      <c r="E11" t="s">
        <v>136</v>
      </c>
      <c r="F11" t="s">
        <v>192</v>
      </c>
      <c r="G11" t="s">
        <v>192</v>
      </c>
    </row>
    <row r="12" spans="1:7" hidden="1" x14ac:dyDescent="0.55000000000000004">
      <c r="A12" t="s">
        <v>13</v>
      </c>
      <c r="B12" t="s">
        <v>13</v>
      </c>
      <c r="C12" s="18">
        <v>0</v>
      </c>
      <c r="D12" t="s">
        <v>79</v>
      </c>
      <c r="E12" t="s">
        <v>95</v>
      </c>
      <c r="F12" t="s">
        <v>191</v>
      </c>
      <c r="G12" t="s">
        <v>206</v>
      </c>
    </row>
    <row r="13" spans="1:7" x14ac:dyDescent="0.55000000000000004">
      <c r="A13" t="s">
        <v>14</v>
      </c>
      <c r="B13" t="s">
        <v>14</v>
      </c>
      <c r="C13" s="18">
        <v>0</v>
      </c>
      <c r="D13" t="s">
        <v>79</v>
      </c>
      <c r="E13" t="s">
        <v>94</v>
      </c>
      <c r="F13" t="s">
        <v>192</v>
      </c>
      <c r="G13" t="s">
        <v>216</v>
      </c>
    </row>
    <row r="14" spans="1:7" x14ac:dyDescent="0.55000000000000004">
      <c r="A14" t="s">
        <v>15</v>
      </c>
      <c r="B14" t="s">
        <v>15</v>
      </c>
      <c r="C14" s="18">
        <v>0</v>
      </c>
      <c r="D14" t="s">
        <v>79</v>
      </c>
      <c r="E14" t="s">
        <v>103</v>
      </c>
      <c r="F14" t="s">
        <v>192</v>
      </c>
      <c r="G14" t="s">
        <v>207</v>
      </c>
    </row>
    <row r="15" spans="1:7" hidden="1" x14ac:dyDescent="0.55000000000000004">
      <c r="A15" t="s">
        <v>16</v>
      </c>
      <c r="B15" t="s">
        <v>16</v>
      </c>
      <c r="C15" s="20">
        <v>0</v>
      </c>
      <c r="D15" t="s">
        <v>78</v>
      </c>
      <c r="E15" t="s">
        <v>84</v>
      </c>
      <c r="F15" t="str">
        <f>LEFT(G15,4)</f>
        <v>Drop</v>
      </c>
      <c r="G15" t="s">
        <v>191</v>
      </c>
    </row>
    <row r="16" spans="1:7" x14ac:dyDescent="0.55000000000000004">
      <c r="A16" t="s">
        <v>17</v>
      </c>
      <c r="B16" t="s">
        <v>17</v>
      </c>
      <c r="C16" s="18">
        <v>0</v>
      </c>
      <c r="D16" t="s">
        <v>79</v>
      </c>
      <c r="E16" t="e">
        <v>#N/A</v>
      </c>
      <c r="F16" t="s">
        <v>192</v>
      </c>
    </row>
    <row r="17" spans="1:7" hidden="1" x14ac:dyDescent="0.55000000000000004">
      <c r="A17" t="s">
        <v>18</v>
      </c>
      <c r="B17" t="s">
        <v>18</v>
      </c>
      <c r="C17" s="18">
        <v>0</v>
      </c>
      <c r="D17" t="s">
        <v>80</v>
      </c>
      <c r="E17" t="s">
        <v>111</v>
      </c>
      <c r="F17" t="s">
        <v>191</v>
      </c>
      <c r="G17" t="s">
        <v>219</v>
      </c>
    </row>
    <row r="18" spans="1:7" x14ac:dyDescent="0.55000000000000004">
      <c r="A18" t="s">
        <v>19</v>
      </c>
      <c r="B18" t="s">
        <v>19</v>
      </c>
      <c r="C18" s="18">
        <v>0</v>
      </c>
      <c r="D18" t="s">
        <v>79</v>
      </c>
      <c r="E18" t="s">
        <v>120</v>
      </c>
      <c r="F18" s="25" t="s">
        <v>192</v>
      </c>
      <c r="G18" s="25" t="s">
        <v>208</v>
      </c>
    </row>
    <row r="19" spans="1:7" hidden="1" x14ac:dyDescent="0.55000000000000004">
      <c r="A19" t="s">
        <v>20</v>
      </c>
      <c r="B19" t="s">
        <v>20</v>
      </c>
      <c r="C19" s="18">
        <v>0</v>
      </c>
      <c r="D19" t="s">
        <v>79</v>
      </c>
      <c r="E19" t="s">
        <v>132</v>
      </c>
      <c r="F19" t="s">
        <v>191</v>
      </c>
      <c r="G19" t="s">
        <v>193</v>
      </c>
    </row>
    <row r="20" spans="1:7" hidden="1" x14ac:dyDescent="0.55000000000000004">
      <c r="A20" t="s">
        <v>21</v>
      </c>
      <c r="B20" t="s">
        <v>21</v>
      </c>
      <c r="C20" s="18">
        <v>0</v>
      </c>
      <c r="D20" t="s">
        <v>79</v>
      </c>
      <c r="E20" t="s">
        <v>145</v>
      </c>
      <c r="F20" t="s">
        <v>191</v>
      </c>
      <c r="G20" t="s">
        <v>193</v>
      </c>
    </row>
    <row r="21" spans="1:7" hidden="1" x14ac:dyDescent="0.55000000000000004">
      <c r="A21" t="s">
        <v>22</v>
      </c>
      <c r="B21" t="s">
        <v>22</v>
      </c>
      <c r="C21" s="18">
        <v>0</v>
      </c>
      <c r="D21" t="s">
        <v>79</v>
      </c>
      <c r="E21" t="s">
        <v>90</v>
      </c>
      <c r="F21" t="s">
        <v>191</v>
      </c>
      <c r="G21" t="s">
        <v>193</v>
      </c>
    </row>
    <row r="22" spans="1:7" x14ac:dyDescent="0.55000000000000004">
      <c r="A22" t="s">
        <v>23</v>
      </c>
      <c r="B22" t="s">
        <v>23</v>
      </c>
      <c r="C22" s="18">
        <v>0</v>
      </c>
      <c r="D22" t="s">
        <v>79</v>
      </c>
      <c r="E22" t="s">
        <v>131</v>
      </c>
      <c r="F22" t="s">
        <v>192</v>
      </c>
      <c r="G22" t="s">
        <v>209</v>
      </c>
    </row>
    <row r="23" spans="1:7" hidden="1" x14ac:dyDescent="0.55000000000000004">
      <c r="A23" t="s">
        <v>24</v>
      </c>
      <c r="B23" t="s">
        <v>24</v>
      </c>
      <c r="C23" s="18">
        <v>0</v>
      </c>
      <c r="D23" t="s">
        <v>79</v>
      </c>
      <c r="E23" t="s">
        <v>138</v>
      </c>
      <c r="F23" t="s">
        <v>191</v>
      </c>
      <c r="G23" t="s">
        <v>193</v>
      </c>
    </row>
    <row r="24" spans="1:7" hidden="1" x14ac:dyDescent="0.55000000000000004">
      <c r="A24" t="s">
        <v>25</v>
      </c>
      <c r="B24" t="s">
        <v>25</v>
      </c>
      <c r="C24" s="18">
        <v>0</v>
      </c>
      <c r="D24" t="s">
        <v>79</v>
      </c>
      <c r="E24" t="s">
        <v>148</v>
      </c>
      <c r="F24" t="s">
        <v>191</v>
      </c>
      <c r="G24" t="s">
        <v>210</v>
      </c>
    </row>
    <row r="25" spans="1:7" x14ac:dyDescent="0.55000000000000004">
      <c r="A25" t="s">
        <v>26</v>
      </c>
      <c r="B25" t="s">
        <v>26</v>
      </c>
      <c r="C25" s="18">
        <v>0</v>
      </c>
      <c r="D25" t="s">
        <v>79</v>
      </c>
      <c r="E25" t="s">
        <v>83</v>
      </c>
      <c r="F25" t="s">
        <v>192</v>
      </c>
      <c r="G25" t="s">
        <v>211</v>
      </c>
    </row>
    <row r="26" spans="1:7" hidden="1" x14ac:dyDescent="0.55000000000000004">
      <c r="A26" t="s">
        <v>27</v>
      </c>
      <c r="B26" t="s">
        <v>27</v>
      </c>
      <c r="C26" s="18">
        <v>0</v>
      </c>
      <c r="D26" t="s">
        <v>78</v>
      </c>
      <c r="E26" t="s">
        <v>91</v>
      </c>
      <c r="F26" t="str">
        <f t="shared" ref="F26:F27" si="2">LEFT(G26,4)</f>
        <v>Keep</v>
      </c>
      <c r="G26" t="s">
        <v>194</v>
      </c>
    </row>
    <row r="27" spans="1:7" hidden="1" x14ac:dyDescent="0.55000000000000004">
      <c r="A27" t="s">
        <v>28</v>
      </c>
      <c r="B27" t="s">
        <v>28</v>
      </c>
      <c r="C27" s="18">
        <v>0</v>
      </c>
      <c r="D27" t="s">
        <v>78</v>
      </c>
      <c r="E27" t="s">
        <v>89</v>
      </c>
      <c r="F27" t="str">
        <f t="shared" si="2"/>
        <v>Keep</v>
      </c>
      <c r="G27" t="s">
        <v>195</v>
      </c>
    </row>
    <row r="28" spans="1:7" hidden="1" x14ac:dyDescent="0.55000000000000004">
      <c r="A28" t="s">
        <v>29</v>
      </c>
      <c r="B28" t="s">
        <v>29</v>
      </c>
      <c r="C28" s="18">
        <v>0</v>
      </c>
      <c r="D28" t="s">
        <v>79</v>
      </c>
      <c r="E28" t="s">
        <v>93</v>
      </c>
      <c r="F28" t="s">
        <v>191</v>
      </c>
      <c r="G28" t="s">
        <v>215</v>
      </c>
    </row>
    <row r="29" spans="1:7" hidden="1" x14ac:dyDescent="0.55000000000000004">
      <c r="A29" t="s">
        <v>30</v>
      </c>
      <c r="B29" t="s">
        <v>30</v>
      </c>
      <c r="C29" s="18">
        <v>0</v>
      </c>
      <c r="D29" t="s">
        <v>78</v>
      </c>
      <c r="E29" t="s">
        <v>106</v>
      </c>
      <c r="F29" t="str">
        <f t="shared" ref="F29:F36" si="3">LEFT(G29,4)</f>
        <v>Keep</v>
      </c>
      <c r="G29" t="s">
        <v>195</v>
      </c>
    </row>
    <row r="30" spans="1:7" hidden="1" x14ac:dyDescent="0.55000000000000004">
      <c r="A30" t="s">
        <v>31</v>
      </c>
      <c r="B30" t="s">
        <v>31</v>
      </c>
      <c r="C30" s="18">
        <v>0.51200000000000001</v>
      </c>
      <c r="D30" t="s">
        <v>78</v>
      </c>
      <c r="E30" t="s">
        <v>122</v>
      </c>
      <c r="F30" t="str">
        <f t="shared" si="3"/>
        <v>Keep</v>
      </c>
      <c r="G30" t="s">
        <v>196</v>
      </c>
    </row>
    <row r="31" spans="1:7" hidden="1" x14ac:dyDescent="0.55000000000000004">
      <c r="A31" t="s">
        <v>32</v>
      </c>
      <c r="B31" t="s">
        <v>32</v>
      </c>
      <c r="C31" s="18">
        <v>0.84560000000000002</v>
      </c>
      <c r="D31" t="s">
        <v>78</v>
      </c>
      <c r="E31" t="s">
        <v>124</v>
      </c>
      <c r="F31" t="str">
        <f t="shared" si="3"/>
        <v>Keep</v>
      </c>
      <c r="G31" t="s">
        <v>196</v>
      </c>
    </row>
    <row r="32" spans="1:7" hidden="1" x14ac:dyDescent="0.55000000000000004">
      <c r="A32" t="s">
        <v>33</v>
      </c>
      <c r="B32" t="s">
        <v>33</v>
      </c>
      <c r="C32" s="20">
        <v>0</v>
      </c>
      <c r="D32" t="s">
        <v>78</v>
      </c>
      <c r="E32" t="s">
        <v>126</v>
      </c>
      <c r="F32" t="str">
        <f t="shared" si="3"/>
        <v>Keep</v>
      </c>
      <c r="G32" t="s">
        <v>197</v>
      </c>
    </row>
    <row r="33" spans="1:7" hidden="1" x14ac:dyDescent="0.55000000000000004">
      <c r="A33" t="s">
        <v>34</v>
      </c>
      <c r="B33" t="s">
        <v>34</v>
      </c>
      <c r="C33" s="18">
        <v>0</v>
      </c>
      <c r="D33" t="s">
        <v>78</v>
      </c>
      <c r="E33" t="s">
        <v>130</v>
      </c>
      <c r="F33" t="str">
        <f t="shared" si="3"/>
        <v>Keep</v>
      </c>
      <c r="G33" t="s">
        <v>198</v>
      </c>
    </row>
    <row r="34" spans="1:7" hidden="1" x14ac:dyDescent="0.55000000000000004">
      <c r="A34" t="s">
        <v>35</v>
      </c>
      <c r="B34" t="s">
        <v>35</v>
      </c>
      <c r="C34" s="18">
        <v>0</v>
      </c>
      <c r="D34" t="s">
        <v>78</v>
      </c>
      <c r="E34" t="s">
        <v>134</v>
      </c>
      <c r="F34" t="str">
        <f t="shared" si="3"/>
        <v>Drop</v>
      </c>
      <c r="G34" t="s">
        <v>191</v>
      </c>
    </row>
    <row r="35" spans="1:7" hidden="1" x14ac:dyDescent="0.55000000000000004">
      <c r="A35" t="s">
        <v>36</v>
      </c>
      <c r="B35" t="s">
        <v>36</v>
      </c>
      <c r="C35" s="18">
        <v>5.9999999999999995E-4</v>
      </c>
      <c r="D35" t="s">
        <v>78</v>
      </c>
      <c r="E35" t="s">
        <v>135</v>
      </c>
      <c r="F35" t="str">
        <f t="shared" si="3"/>
        <v>Keep</v>
      </c>
      <c r="G35" t="s">
        <v>199</v>
      </c>
    </row>
    <row r="36" spans="1:7" hidden="1" x14ac:dyDescent="0.55000000000000004">
      <c r="A36" t="s">
        <v>37</v>
      </c>
      <c r="B36" t="s">
        <v>37</v>
      </c>
      <c r="C36" s="18">
        <v>0</v>
      </c>
      <c r="D36" t="s">
        <v>78</v>
      </c>
      <c r="E36" t="s">
        <v>139</v>
      </c>
      <c r="F36" t="str">
        <f t="shared" si="3"/>
        <v>Keep</v>
      </c>
      <c r="G36" t="s">
        <v>200</v>
      </c>
    </row>
    <row r="37" spans="1:7" hidden="1" x14ac:dyDescent="0.55000000000000004">
      <c r="A37" t="s">
        <v>38</v>
      </c>
      <c r="B37" t="s">
        <v>38</v>
      </c>
      <c r="C37" s="18">
        <v>0</v>
      </c>
      <c r="D37" t="s">
        <v>79</v>
      </c>
      <c r="E37" t="s">
        <v>105</v>
      </c>
      <c r="F37" t="s">
        <v>191</v>
      </c>
      <c r="G37" t="s">
        <v>193</v>
      </c>
    </row>
    <row r="38" spans="1:7" hidden="1" x14ac:dyDescent="0.55000000000000004">
      <c r="A38" t="s">
        <v>39</v>
      </c>
      <c r="B38" t="s">
        <v>39</v>
      </c>
      <c r="C38" s="18">
        <v>0</v>
      </c>
      <c r="D38" t="s">
        <v>78</v>
      </c>
      <c r="E38" t="s">
        <v>127</v>
      </c>
      <c r="F38" t="s">
        <v>191</v>
      </c>
      <c r="G38" t="s">
        <v>225</v>
      </c>
    </row>
    <row r="39" spans="1:7" hidden="1" x14ac:dyDescent="0.55000000000000004">
      <c r="A39" t="s">
        <v>40</v>
      </c>
      <c r="B39" t="s">
        <v>40</v>
      </c>
      <c r="C39" s="18">
        <v>0</v>
      </c>
      <c r="D39" t="s">
        <v>78</v>
      </c>
      <c r="E39" t="s">
        <v>128</v>
      </c>
      <c r="F39" t="s">
        <v>191</v>
      </c>
      <c r="G39" t="s">
        <v>222</v>
      </c>
    </row>
    <row r="40" spans="1:7" hidden="1" x14ac:dyDescent="0.55000000000000004">
      <c r="A40" t="s">
        <v>41</v>
      </c>
      <c r="B40" t="s">
        <v>41</v>
      </c>
      <c r="C40" s="18">
        <v>0</v>
      </c>
      <c r="D40" t="s">
        <v>78</v>
      </c>
      <c r="E40" t="s">
        <v>140</v>
      </c>
      <c r="F40" t="s">
        <v>191</v>
      </c>
      <c r="G40" t="s">
        <v>226</v>
      </c>
    </row>
    <row r="41" spans="1:7" hidden="1" x14ac:dyDescent="0.55000000000000004">
      <c r="A41" t="s">
        <v>42</v>
      </c>
      <c r="B41" t="s">
        <v>42</v>
      </c>
      <c r="C41" s="18">
        <v>0</v>
      </c>
      <c r="D41" t="s">
        <v>78</v>
      </c>
      <c r="E41" t="s">
        <v>141</v>
      </c>
      <c r="F41" t="s">
        <v>191</v>
      </c>
      <c r="G41" t="s">
        <v>223</v>
      </c>
    </row>
    <row r="42" spans="1:7" hidden="1" x14ac:dyDescent="0.55000000000000004">
      <c r="A42" t="s">
        <v>43</v>
      </c>
      <c r="B42" t="s">
        <v>43</v>
      </c>
      <c r="C42" s="18">
        <v>0</v>
      </c>
      <c r="D42" t="s">
        <v>78</v>
      </c>
      <c r="E42" t="s">
        <v>144</v>
      </c>
      <c r="F42" t="s">
        <v>191</v>
      </c>
      <c r="G42" t="s">
        <v>224</v>
      </c>
    </row>
    <row r="43" spans="1:7" hidden="1" x14ac:dyDescent="0.55000000000000004">
      <c r="A43" t="s">
        <v>44</v>
      </c>
      <c r="B43" t="s">
        <v>44</v>
      </c>
      <c r="C43" s="18">
        <v>0</v>
      </c>
      <c r="D43" t="s">
        <v>78</v>
      </c>
      <c r="E43" t="s">
        <v>142</v>
      </c>
      <c r="F43" t="str">
        <f t="shared" ref="F38:F46" si="4">LEFT(G43,4)</f>
        <v>Drop</v>
      </c>
      <c r="G43" t="s">
        <v>224</v>
      </c>
    </row>
    <row r="44" spans="1:7" hidden="1" x14ac:dyDescent="0.55000000000000004">
      <c r="A44" t="s">
        <v>45</v>
      </c>
      <c r="B44" t="s">
        <v>45</v>
      </c>
      <c r="C44" s="18">
        <v>0</v>
      </c>
      <c r="D44" t="s">
        <v>78</v>
      </c>
      <c r="E44" t="s">
        <v>143</v>
      </c>
      <c r="F44" t="str">
        <f t="shared" si="4"/>
        <v>Drop</v>
      </c>
      <c r="G44" t="s">
        <v>224</v>
      </c>
    </row>
    <row r="45" spans="1:7" hidden="1" x14ac:dyDescent="0.55000000000000004">
      <c r="A45" t="s">
        <v>46</v>
      </c>
      <c r="B45" t="s">
        <v>46</v>
      </c>
      <c r="C45" s="18">
        <v>0</v>
      </c>
      <c r="D45" t="s">
        <v>78</v>
      </c>
      <c r="E45" t="s">
        <v>133</v>
      </c>
      <c r="F45" t="str">
        <f t="shared" si="4"/>
        <v>Drop</v>
      </c>
      <c r="G45" t="s">
        <v>224</v>
      </c>
    </row>
    <row r="46" spans="1:7" hidden="1" x14ac:dyDescent="0.55000000000000004">
      <c r="A46" t="s">
        <v>47</v>
      </c>
      <c r="B46" t="s">
        <v>47</v>
      </c>
      <c r="C46" s="18">
        <v>0</v>
      </c>
      <c r="D46" t="s">
        <v>78</v>
      </c>
      <c r="E46" t="s">
        <v>87</v>
      </c>
      <c r="F46" t="str">
        <f t="shared" si="4"/>
        <v>Drop</v>
      </c>
      <c r="G46" t="s">
        <v>224</v>
      </c>
    </row>
    <row r="47" spans="1:7" hidden="1" x14ac:dyDescent="0.55000000000000004">
      <c r="A47" t="s">
        <v>48</v>
      </c>
      <c r="B47" t="s">
        <v>48</v>
      </c>
      <c r="C47" s="18">
        <v>0</v>
      </c>
      <c r="D47" t="s">
        <v>79</v>
      </c>
      <c r="E47" t="s">
        <v>118</v>
      </c>
      <c r="F47" t="s">
        <v>191</v>
      </c>
      <c r="G47" t="s">
        <v>193</v>
      </c>
    </row>
    <row r="48" spans="1:7" hidden="1" x14ac:dyDescent="0.55000000000000004">
      <c r="A48" t="s">
        <v>49</v>
      </c>
      <c r="B48" t="s">
        <v>49</v>
      </c>
      <c r="C48" s="18">
        <v>0</v>
      </c>
      <c r="D48" t="s">
        <v>78</v>
      </c>
      <c r="E48" t="s">
        <v>117</v>
      </c>
      <c r="F48" t="str">
        <f>LEFT(G48,4)</f>
        <v>Drop</v>
      </c>
      <c r="G48" t="s">
        <v>191</v>
      </c>
    </row>
    <row r="49" spans="1:12" hidden="1" x14ac:dyDescent="0.55000000000000004">
      <c r="A49" t="s">
        <v>50</v>
      </c>
      <c r="B49" t="s">
        <v>50</v>
      </c>
      <c r="C49" s="18">
        <v>0</v>
      </c>
      <c r="D49" t="s">
        <v>79</v>
      </c>
      <c r="E49" t="s">
        <v>125</v>
      </c>
      <c r="F49" t="s">
        <v>191</v>
      </c>
      <c r="G49" t="s">
        <v>193</v>
      </c>
    </row>
    <row r="50" spans="1:12" hidden="1" x14ac:dyDescent="0.55000000000000004">
      <c r="A50" t="s">
        <v>51</v>
      </c>
      <c r="B50" t="s">
        <v>51</v>
      </c>
      <c r="C50" s="18">
        <v>0</v>
      </c>
      <c r="D50" t="s">
        <v>79</v>
      </c>
      <c r="E50" t="s">
        <v>112</v>
      </c>
      <c r="F50" t="s">
        <v>191</v>
      </c>
      <c r="G50" t="s">
        <v>193</v>
      </c>
    </row>
    <row r="51" spans="1:12" hidden="1" x14ac:dyDescent="0.55000000000000004">
      <c r="A51" t="s">
        <v>52</v>
      </c>
      <c r="B51" t="s">
        <v>52</v>
      </c>
      <c r="C51" s="18">
        <v>2.0000000000000001E-4</v>
      </c>
      <c r="D51" t="s">
        <v>78</v>
      </c>
      <c r="E51" t="s">
        <v>88</v>
      </c>
      <c r="F51" t="str">
        <f t="shared" ref="F51:F53" si="5">LEFT(G51,4)</f>
        <v>Drop</v>
      </c>
      <c r="G51" t="s">
        <v>191</v>
      </c>
    </row>
    <row r="52" spans="1:12" hidden="1" x14ac:dyDescent="0.55000000000000004">
      <c r="A52" t="s">
        <v>53</v>
      </c>
      <c r="B52" t="s">
        <v>53</v>
      </c>
      <c r="C52" s="18">
        <v>0.75019999999999998</v>
      </c>
      <c r="D52" t="s">
        <v>78</v>
      </c>
      <c r="E52" t="s">
        <v>123</v>
      </c>
      <c r="F52" t="str">
        <f t="shared" si="5"/>
        <v>Keep</v>
      </c>
      <c r="G52" t="s">
        <v>201</v>
      </c>
    </row>
    <row r="53" spans="1:12" hidden="1" x14ac:dyDescent="0.55000000000000004">
      <c r="A53" t="s">
        <v>54</v>
      </c>
      <c r="B53" t="s">
        <v>54</v>
      </c>
      <c r="C53" s="18">
        <v>0</v>
      </c>
      <c r="D53" t="s">
        <v>78</v>
      </c>
      <c r="E53" t="s">
        <v>129</v>
      </c>
      <c r="F53" t="str">
        <f t="shared" si="5"/>
        <v>Drop</v>
      </c>
      <c r="G53" t="s">
        <v>191</v>
      </c>
    </row>
    <row r="54" spans="1:12" hidden="1" x14ac:dyDescent="0.55000000000000004">
      <c r="A54" t="s">
        <v>55</v>
      </c>
      <c r="B54" t="s">
        <v>55</v>
      </c>
      <c r="C54" s="18">
        <v>0</v>
      </c>
      <c r="D54" t="s">
        <v>79</v>
      </c>
      <c r="E54" t="s">
        <v>86</v>
      </c>
      <c r="F54" t="s">
        <v>191</v>
      </c>
      <c r="G54" t="s">
        <v>193</v>
      </c>
    </row>
    <row r="55" spans="1:12" hidden="1" x14ac:dyDescent="0.55000000000000004">
      <c r="A55" t="s">
        <v>56</v>
      </c>
      <c r="B55" t="s">
        <v>56</v>
      </c>
      <c r="C55" s="18">
        <v>0.99939999999999996</v>
      </c>
      <c r="D55" t="s">
        <v>78</v>
      </c>
      <c r="E55" t="s">
        <v>85</v>
      </c>
      <c r="F55" t="str">
        <f t="shared" ref="F55:F56" si="6">LEFT(G55,4)</f>
        <v>Drop</v>
      </c>
      <c r="G55" t="s">
        <v>191</v>
      </c>
    </row>
    <row r="56" spans="1:12" hidden="1" x14ac:dyDescent="0.55000000000000004">
      <c r="A56" t="s">
        <v>57</v>
      </c>
      <c r="B56" t="s">
        <v>57</v>
      </c>
      <c r="C56" s="18">
        <v>0.99939999999999996</v>
      </c>
      <c r="D56" t="s">
        <v>78</v>
      </c>
      <c r="E56" t="s">
        <v>92</v>
      </c>
      <c r="F56" t="str">
        <f t="shared" si="6"/>
        <v>Drop</v>
      </c>
      <c r="G56" t="s">
        <v>191</v>
      </c>
    </row>
    <row r="57" spans="1:12" hidden="1" x14ac:dyDescent="0.55000000000000004">
      <c r="A57" t="s">
        <v>58</v>
      </c>
      <c r="B57" t="s">
        <v>58</v>
      </c>
      <c r="C57" s="18">
        <v>0</v>
      </c>
      <c r="D57" t="s">
        <v>79</v>
      </c>
      <c r="E57" t="e">
        <v>#N/A</v>
      </c>
      <c r="F57" t="s">
        <v>191</v>
      </c>
    </row>
    <row r="58" spans="1:12" hidden="1" x14ac:dyDescent="0.55000000000000004">
      <c r="A58" t="s">
        <v>59</v>
      </c>
      <c r="B58" t="s">
        <v>59</v>
      </c>
      <c r="C58" s="18">
        <v>0</v>
      </c>
      <c r="D58" t="s">
        <v>78</v>
      </c>
      <c r="E58" t="s">
        <v>165</v>
      </c>
      <c r="F58" t="str">
        <f t="shared" ref="F58:F75" si="7">LEFT(G58,4)</f>
        <v>Drop</v>
      </c>
      <c r="G58" t="s">
        <v>191</v>
      </c>
    </row>
    <row r="59" spans="1:12" hidden="1" x14ac:dyDescent="0.55000000000000004">
      <c r="A59" t="s">
        <v>60</v>
      </c>
      <c r="B59" t="s">
        <v>60</v>
      </c>
      <c r="C59" s="18">
        <v>7.9200000000000007E-2</v>
      </c>
      <c r="D59" t="s">
        <v>78</v>
      </c>
      <c r="E59" t="s">
        <v>166</v>
      </c>
      <c r="F59" t="str">
        <f t="shared" si="7"/>
        <v>Drop</v>
      </c>
      <c r="G59" t="s">
        <v>191</v>
      </c>
      <c r="L59" t="str">
        <f t="shared" ref="L59:L71" si="8">" ' "&amp;B59&amp;" ' "&amp;": "&amp;E59</f>
        <v xml:space="preserve"> ' tot_coll_amt ' : Total collection amounts ever owed</v>
      </c>
    </row>
    <row r="60" spans="1:12" hidden="1" x14ac:dyDescent="0.55000000000000004">
      <c r="A60" t="s">
        <v>61</v>
      </c>
      <c r="B60" t="s">
        <v>61</v>
      </c>
      <c r="C60" s="18">
        <v>7.9200000000000007E-2</v>
      </c>
      <c r="D60" t="s">
        <v>78</v>
      </c>
      <c r="E60" t="s">
        <v>167</v>
      </c>
      <c r="F60" t="str">
        <f t="shared" si="7"/>
        <v>Drop</v>
      </c>
      <c r="G60" t="s">
        <v>191</v>
      </c>
      <c r="L60" t="str">
        <f t="shared" si="8"/>
        <v xml:space="preserve"> ' tot_cur_bal ' : Total current balance of all accounts</v>
      </c>
    </row>
    <row r="61" spans="1:12" hidden="1" x14ac:dyDescent="0.55000000000000004">
      <c r="A61" t="s">
        <v>62</v>
      </c>
      <c r="B61" t="s">
        <v>62</v>
      </c>
      <c r="C61" s="18">
        <v>0.97589999999999999</v>
      </c>
      <c r="D61" t="s">
        <v>78</v>
      </c>
      <c r="E61" t="s">
        <v>149</v>
      </c>
      <c r="F61" t="str">
        <f t="shared" si="7"/>
        <v>Drop</v>
      </c>
      <c r="G61" t="s">
        <v>191</v>
      </c>
      <c r="L61" t="str">
        <f t="shared" si="8"/>
        <v xml:space="preserve"> ' open_acc_6m ' : Number of open trades in last 6 months</v>
      </c>
    </row>
    <row r="62" spans="1:12" hidden="1" x14ac:dyDescent="0.55000000000000004">
      <c r="A62" t="s">
        <v>63</v>
      </c>
      <c r="B62" t="s">
        <v>63</v>
      </c>
      <c r="C62" s="18">
        <v>0.97589999999999999</v>
      </c>
      <c r="D62" t="s">
        <v>78</v>
      </c>
      <c r="E62" t="s">
        <v>150</v>
      </c>
      <c r="F62" t="str">
        <f t="shared" si="7"/>
        <v>Drop</v>
      </c>
      <c r="G62" t="s">
        <v>191</v>
      </c>
      <c r="L62" t="str">
        <f t="shared" si="8"/>
        <v xml:space="preserve"> ' open_il_6m ' : Number of currently active installment trades</v>
      </c>
    </row>
    <row r="63" spans="1:12" hidden="1" x14ac:dyDescent="0.55000000000000004">
      <c r="A63" t="s">
        <v>64</v>
      </c>
      <c r="B63" t="s">
        <v>64</v>
      </c>
      <c r="C63" s="18">
        <v>0.97589999999999999</v>
      </c>
      <c r="D63" t="s">
        <v>78</v>
      </c>
      <c r="E63" t="s">
        <v>151</v>
      </c>
      <c r="F63" t="str">
        <f t="shared" si="7"/>
        <v>Drop</v>
      </c>
      <c r="G63" t="s">
        <v>191</v>
      </c>
      <c r="L63" t="str">
        <f t="shared" si="8"/>
        <v xml:space="preserve"> ' open_il_12m ' : Number of installment accounts opened in past 12 months</v>
      </c>
    </row>
    <row r="64" spans="1:12" hidden="1" x14ac:dyDescent="0.55000000000000004">
      <c r="A64" t="s">
        <v>65</v>
      </c>
      <c r="B64" t="s">
        <v>65</v>
      </c>
      <c r="C64" s="18">
        <v>0.97589999999999999</v>
      </c>
      <c r="D64" t="s">
        <v>78</v>
      </c>
      <c r="E64" t="s">
        <v>152</v>
      </c>
      <c r="F64" t="str">
        <f t="shared" si="7"/>
        <v>Drop</v>
      </c>
      <c r="G64" t="s">
        <v>191</v>
      </c>
      <c r="L64" t="str">
        <f t="shared" si="8"/>
        <v xml:space="preserve"> ' open_il_24m ' : Number of installment accounts opened in past 24 months</v>
      </c>
    </row>
    <row r="65" spans="1:12" hidden="1" x14ac:dyDescent="0.55000000000000004">
      <c r="A65" t="s">
        <v>66</v>
      </c>
      <c r="B65" t="s">
        <v>66</v>
      </c>
      <c r="C65" s="18">
        <v>0.97650000000000003</v>
      </c>
      <c r="D65" t="s">
        <v>78</v>
      </c>
      <c r="E65" t="s">
        <v>153</v>
      </c>
      <c r="F65" t="str">
        <f t="shared" si="7"/>
        <v>Drop</v>
      </c>
      <c r="G65" t="s">
        <v>191</v>
      </c>
      <c r="L65" t="str">
        <f t="shared" si="8"/>
        <v xml:space="preserve"> ' mths_since_rcnt_il ' : Months since most recent installment accounts opened</v>
      </c>
    </row>
    <row r="66" spans="1:12" hidden="1" x14ac:dyDescent="0.55000000000000004">
      <c r="A66" t="s">
        <v>67</v>
      </c>
      <c r="B66" t="s">
        <v>67</v>
      </c>
      <c r="C66" s="18">
        <v>0.97589999999999999</v>
      </c>
      <c r="D66" t="s">
        <v>78</v>
      </c>
      <c r="E66" t="s">
        <v>154</v>
      </c>
      <c r="F66" t="str">
        <f t="shared" si="7"/>
        <v>Drop</v>
      </c>
      <c r="G66" t="s">
        <v>191</v>
      </c>
      <c r="L66" t="str">
        <f t="shared" si="8"/>
        <v xml:space="preserve"> ' total_bal_il ' : Total current balance of all installment accounts</v>
      </c>
    </row>
    <row r="67" spans="1:12" hidden="1" x14ac:dyDescent="0.55000000000000004">
      <c r="A67" t="s">
        <v>68</v>
      </c>
      <c r="B67" t="s">
        <v>68</v>
      </c>
      <c r="C67" s="18">
        <v>0.97899999999999998</v>
      </c>
      <c r="D67" t="s">
        <v>78</v>
      </c>
      <c r="E67" t="s">
        <v>155</v>
      </c>
      <c r="F67" t="str">
        <f t="shared" si="7"/>
        <v>Drop</v>
      </c>
      <c r="G67" t="s">
        <v>191</v>
      </c>
      <c r="L67" t="str">
        <f t="shared" si="8"/>
        <v xml:space="preserve"> ' il_util ' : Ratio of total current balance to high credit/credit limit on all install acct</v>
      </c>
    </row>
    <row r="68" spans="1:12" hidden="1" x14ac:dyDescent="0.55000000000000004">
      <c r="A68" t="s">
        <v>69</v>
      </c>
      <c r="B68" t="s">
        <v>69</v>
      </c>
      <c r="C68" s="18">
        <v>0.97589999999999999</v>
      </c>
      <c r="D68" t="s">
        <v>78</v>
      </c>
      <c r="E68" t="s">
        <v>156</v>
      </c>
      <c r="F68" t="str">
        <f t="shared" si="7"/>
        <v>Drop</v>
      </c>
      <c r="G68" t="s">
        <v>191</v>
      </c>
      <c r="L68" t="str">
        <f t="shared" si="8"/>
        <v xml:space="preserve"> ' open_rv_12m ' : Number of revolving trades opened in past 12 months</v>
      </c>
    </row>
    <row r="69" spans="1:12" hidden="1" x14ac:dyDescent="0.55000000000000004">
      <c r="A69" t="s">
        <v>70</v>
      </c>
      <c r="B69" t="s">
        <v>70</v>
      </c>
      <c r="C69" s="18">
        <v>0.97589999999999999</v>
      </c>
      <c r="D69" t="s">
        <v>78</v>
      </c>
      <c r="E69" t="s">
        <v>157</v>
      </c>
      <c r="F69" t="str">
        <f t="shared" si="7"/>
        <v>Drop</v>
      </c>
      <c r="G69" t="s">
        <v>191</v>
      </c>
      <c r="L69" t="str">
        <f t="shared" si="8"/>
        <v xml:space="preserve"> ' open_rv_24m ' : Number of revolving trades opened in past 24 months</v>
      </c>
    </row>
    <row r="70" spans="1:12" hidden="1" x14ac:dyDescent="0.55000000000000004">
      <c r="A70" t="s">
        <v>71</v>
      </c>
      <c r="B70" t="s">
        <v>71</v>
      </c>
      <c r="C70" s="18">
        <v>0.97589999999999999</v>
      </c>
      <c r="D70" t="s">
        <v>78</v>
      </c>
      <c r="E70" t="s">
        <v>158</v>
      </c>
      <c r="F70" t="str">
        <f t="shared" si="7"/>
        <v>Drop</v>
      </c>
      <c r="G70" t="s">
        <v>191</v>
      </c>
      <c r="L70" t="str">
        <f t="shared" si="8"/>
        <v xml:space="preserve"> ' max_bal_bc ' : Maximum current balance owed on all revolving accounts</v>
      </c>
    </row>
    <row r="71" spans="1:12" hidden="1" x14ac:dyDescent="0.55000000000000004">
      <c r="A71" t="s">
        <v>72</v>
      </c>
      <c r="B71" t="s">
        <v>72</v>
      </c>
      <c r="C71" s="18">
        <v>0.97589999999999999</v>
      </c>
      <c r="D71" t="s">
        <v>78</v>
      </c>
      <c r="E71" t="s">
        <v>159</v>
      </c>
      <c r="F71" t="str">
        <f t="shared" si="7"/>
        <v>Drop</v>
      </c>
      <c r="G71" t="s">
        <v>191</v>
      </c>
      <c r="L71" t="str">
        <f t="shared" si="8"/>
        <v xml:space="preserve"> ' all_util ' : Balance to credit limit on all trades</v>
      </c>
    </row>
    <row r="72" spans="1:12" hidden="1" x14ac:dyDescent="0.55000000000000004">
      <c r="A72" t="s">
        <v>73</v>
      </c>
      <c r="B72" t="s">
        <v>73</v>
      </c>
      <c r="C72" s="18">
        <v>7.9200000000000007E-2</v>
      </c>
      <c r="D72" t="s">
        <v>78</v>
      </c>
      <c r="E72" t="e">
        <v>#N/A</v>
      </c>
      <c r="F72" t="str">
        <f t="shared" si="7"/>
        <v>Drop</v>
      </c>
      <c r="G72" t="s">
        <v>191</v>
      </c>
      <c r="L72" t="str">
        <f>" ' "&amp;B72&amp;" ' "&amp;": ""?"</f>
        <v xml:space="preserve"> ' total_rev_hi_lim ' : "?</v>
      </c>
    </row>
    <row r="73" spans="1:12" hidden="1" x14ac:dyDescent="0.55000000000000004">
      <c r="A73" t="s">
        <v>74</v>
      </c>
      <c r="B73" t="s">
        <v>74</v>
      </c>
      <c r="C73" s="18">
        <v>0.97589999999999999</v>
      </c>
      <c r="D73" t="s">
        <v>78</v>
      </c>
      <c r="E73" t="s">
        <v>162</v>
      </c>
      <c r="F73" t="str">
        <f t="shared" si="7"/>
        <v>Drop</v>
      </c>
      <c r="G73" t="s">
        <v>191</v>
      </c>
      <c r="L73" t="str">
        <f>" ' "&amp;B73&amp;" ' "&amp;": "&amp;E73</f>
        <v xml:space="preserve"> ' inq_fi ' : Number of personal finance inquiries</v>
      </c>
    </row>
    <row r="74" spans="1:12" hidden="1" x14ac:dyDescent="0.55000000000000004">
      <c r="A74" t="s">
        <v>75</v>
      </c>
      <c r="B74" t="s">
        <v>75</v>
      </c>
      <c r="C74" s="18">
        <v>0.97589999999999999</v>
      </c>
      <c r="D74" t="s">
        <v>78</v>
      </c>
      <c r="E74" t="s">
        <v>163</v>
      </c>
      <c r="F74" t="str">
        <f t="shared" si="7"/>
        <v>Drop</v>
      </c>
      <c r="G74" t="s">
        <v>191</v>
      </c>
      <c r="L74" t="str">
        <f>" ' "&amp;B74&amp;" ' "&amp;": "&amp;E74</f>
        <v xml:space="preserve"> ' total_cu_tl ' : Number of finance trades</v>
      </c>
    </row>
    <row r="75" spans="1:12" hidden="1" x14ac:dyDescent="0.55000000000000004">
      <c r="A75" t="s">
        <v>76</v>
      </c>
      <c r="B75" t="s">
        <v>76</v>
      </c>
      <c r="C75" s="18">
        <v>0.97589999999999999</v>
      </c>
      <c r="D75" t="s">
        <v>78</v>
      </c>
      <c r="E75" t="s">
        <v>164</v>
      </c>
      <c r="F75" t="str">
        <f t="shared" si="7"/>
        <v>Drop</v>
      </c>
      <c r="G75" t="s">
        <v>191</v>
      </c>
      <c r="L75" t="str">
        <f>" ' "&amp;B75&amp;" ' "&amp;": "&amp;E75</f>
        <v xml:space="preserve"> ' inq_last_12m ' : Number of credit inquiries in past 12 months</v>
      </c>
    </row>
    <row r="76" spans="1:12" hidden="1" x14ac:dyDescent="0.55000000000000004">
      <c r="B76" s="26" t="s">
        <v>212</v>
      </c>
      <c r="C76" s="27">
        <v>0</v>
      </c>
      <c r="D76" s="26" t="s">
        <v>78</v>
      </c>
      <c r="E76" s="26" t="s">
        <v>213</v>
      </c>
      <c r="F76" s="26" t="s">
        <v>192</v>
      </c>
      <c r="G76" s="26" t="s">
        <v>214</v>
      </c>
    </row>
    <row r="77" spans="1:12" x14ac:dyDescent="0.55000000000000004">
      <c r="B77" s="26" t="s">
        <v>220</v>
      </c>
      <c r="C77" s="26" t="s">
        <v>221</v>
      </c>
      <c r="D77" s="26" t="s">
        <v>79</v>
      </c>
      <c r="E77" s="26" t="s">
        <v>217</v>
      </c>
      <c r="F77" s="26" t="s">
        <v>192</v>
      </c>
      <c r="G77" s="26" t="s">
        <v>218</v>
      </c>
    </row>
  </sheetData>
  <autoFilter ref="A1:L77" xr:uid="{63362D89-CEB3-4AC8-BE93-7FE271295F15}">
    <filterColumn colId="3">
      <filters>
        <filter val="factor"/>
      </filters>
    </filterColumn>
    <filterColumn colId="5">
      <filters>
        <filter val="Keep"/>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1B62-D44D-42AE-992E-5C1B27C8C057}">
  <dimension ref="B3:L42"/>
  <sheetViews>
    <sheetView showGridLines="0" workbookViewId="0">
      <selection activeCell="B13" sqref="B13:L33"/>
    </sheetView>
  </sheetViews>
  <sheetFormatPr baseColWidth="10" defaultRowHeight="14.4" x14ac:dyDescent="0.55000000000000004"/>
  <sheetData>
    <row r="3" spans="2:12" x14ac:dyDescent="0.55000000000000004">
      <c r="B3" s="21" t="s">
        <v>169</v>
      </c>
    </row>
    <row r="4" spans="2:12" x14ac:dyDescent="0.55000000000000004">
      <c r="B4" s="22" t="s">
        <v>170</v>
      </c>
    </row>
    <row r="5" spans="2:12" x14ac:dyDescent="0.55000000000000004">
      <c r="B5" s="22" t="s">
        <v>171</v>
      </c>
    </row>
    <row r="6" spans="2:12" x14ac:dyDescent="0.55000000000000004">
      <c r="B6" s="22" t="s">
        <v>172</v>
      </c>
    </row>
    <row r="7" spans="2:12" x14ac:dyDescent="0.55000000000000004">
      <c r="B7" s="22" t="s">
        <v>173</v>
      </c>
    </row>
    <row r="8" spans="2:12" x14ac:dyDescent="0.55000000000000004">
      <c r="B8" s="22" t="s">
        <v>174</v>
      </c>
    </row>
    <row r="9" spans="2:12" x14ac:dyDescent="0.55000000000000004">
      <c r="B9" s="22" t="s">
        <v>175</v>
      </c>
    </row>
    <row r="10" spans="2:12" x14ac:dyDescent="0.55000000000000004">
      <c r="B10" s="22" t="s">
        <v>176</v>
      </c>
    </row>
    <row r="11" spans="2:12" x14ac:dyDescent="0.55000000000000004">
      <c r="B11" s="23" t="s">
        <v>177</v>
      </c>
    </row>
    <row r="13" spans="2:12" x14ac:dyDescent="0.55000000000000004">
      <c r="B13" s="22" t="s">
        <v>178</v>
      </c>
    </row>
    <row r="14" spans="2:12" x14ac:dyDescent="0.55000000000000004">
      <c r="B14" s="22" t="s">
        <v>59</v>
      </c>
      <c r="C14" t="s">
        <v>182</v>
      </c>
      <c r="D14" t="s">
        <v>179</v>
      </c>
      <c r="E14" t="s">
        <v>180</v>
      </c>
      <c r="F14" t="s">
        <v>181</v>
      </c>
      <c r="G14" t="s">
        <v>183</v>
      </c>
      <c r="H14" t="s">
        <v>184</v>
      </c>
      <c r="I14" t="s">
        <v>185</v>
      </c>
      <c r="J14" t="s">
        <v>186</v>
      </c>
      <c r="K14" t="s">
        <v>187</v>
      </c>
      <c r="L14" t="s">
        <v>188</v>
      </c>
    </row>
    <row r="15" spans="2:12" x14ac:dyDescent="0.55000000000000004">
      <c r="B15" s="22">
        <v>0</v>
      </c>
      <c r="C15">
        <v>45088</v>
      </c>
      <c r="D15">
        <v>598590</v>
      </c>
      <c r="E15">
        <v>1213</v>
      </c>
      <c r="F15">
        <v>758</v>
      </c>
      <c r="G15">
        <v>1958</v>
      </c>
      <c r="H15">
        <v>207148</v>
      </c>
      <c r="I15">
        <v>6223</v>
      </c>
      <c r="J15">
        <v>8422</v>
      </c>
      <c r="K15">
        <v>2337</v>
      </c>
      <c r="L15">
        <v>11499</v>
      </c>
    </row>
    <row r="16" spans="2:12" x14ac:dyDescent="0.55000000000000004">
      <c r="B16" s="22">
        <v>1</v>
      </c>
      <c r="C16">
        <v>148</v>
      </c>
      <c r="D16">
        <v>2994</v>
      </c>
      <c r="E16">
        <v>6</v>
      </c>
      <c r="F16">
        <v>0</v>
      </c>
      <c r="G16">
        <v>4</v>
      </c>
      <c r="H16">
        <v>545</v>
      </c>
      <c r="I16">
        <v>29</v>
      </c>
      <c r="J16">
        <v>36</v>
      </c>
      <c r="K16">
        <v>20</v>
      </c>
      <c r="L16">
        <v>84</v>
      </c>
    </row>
    <row r="17" spans="2:12" x14ac:dyDescent="0.55000000000000004">
      <c r="B17" s="22">
        <v>2</v>
      </c>
      <c r="C17">
        <v>9</v>
      </c>
      <c r="D17">
        <v>162</v>
      </c>
      <c r="E17">
        <v>0</v>
      </c>
      <c r="F17">
        <v>0</v>
      </c>
      <c r="G17">
        <v>0</v>
      </c>
      <c r="H17">
        <v>27</v>
      </c>
      <c r="I17">
        <v>1</v>
      </c>
      <c r="J17">
        <v>2</v>
      </c>
      <c r="K17">
        <v>0</v>
      </c>
      <c r="L17">
        <v>7</v>
      </c>
    </row>
    <row r="18" spans="2:12" x14ac:dyDescent="0.55000000000000004">
      <c r="B18" s="22">
        <v>3</v>
      </c>
      <c r="C18">
        <v>2</v>
      </c>
      <c r="D18">
        <v>25</v>
      </c>
      <c r="E18">
        <v>0</v>
      </c>
      <c r="F18">
        <v>0</v>
      </c>
      <c r="G18">
        <v>0</v>
      </c>
      <c r="H18">
        <v>1</v>
      </c>
      <c r="I18">
        <v>0</v>
      </c>
      <c r="J18">
        <v>0</v>
      </c>
      <c r="K18">
        <v>0</v>
      </c>
      <c r="L18">
        <v>0</v>
      </c>
    </row>
    <row r="19" spans="2:12" x14ac:dyDescent="0.55000000000000004">
      <c r="B19" s="22">
        <v>4</v>
      </c>
      <c r="C19">
        <v>0</v>
      </c>
      <c r="D19">
        <v>5</v>
      </c>
      <c r="E19">
        <v>0</v>
      </c>
      <c r="F19">
        <v>0</v>
      </c>
      <c r="G19">
        <v>0</v>
      </c>
      <c r="H19">
        <v>1</v>
      </c>
      <c r="I19">
        <v>0</v>
      </c>
      <c r="J19">
        <v>0</v>
      </c>
      <c r="K19">
        <v>0</v>
      </c>
      <c r="L19">
        <v>1</v>
      </c>
    </row>
    <row r="20" spans="2:12" x14ac:dyDescent="0.55000000000000004">
      <c r="B20" s="22">
        <v>5</v>
      </c>
      <c r="C20">
        <v>1</v>
      </c>
      <c r="D20">
        <v>1</v>
      </c>
      <c r="E20">
        <v>0</v>
      </c>
      <c r="F20">
        <v>0</v>
      </c>
      <c r="G20">
        <v>0</v>
      </c>
      <c r="H20">
        <v>1</v>
      </c>
      <c r="I20">
        <v>0</v>
      </c>
      <c r="J20">
        <v>0</v>
      </c>
      <c r="K20">
        <v>0</v>
      </c>
      <c r="L20">
        <v>0</v>
      </c>
    </row>
    <row r="21" spans="2:12" x14ac:dyDescent="0.55000000000000004">
      <c r="B21" s="22">
        <v>6</v>
      </c>
      <c r="C21">
        <v>0</v>
      </c>
      <c r="D21">
        <v>1</v>
      </c>
      <c r="E21">
        <v>0</v>
      </c>
      <c r="F21">
        <v>0</v>
      </c>
      <c r="G21">
        <v>0</v>
      </c>
      <c r="H21">
        <v>0</v>
      </c>
      <c r="I21">
        <v>0</v>
      </c>
      <c r="J21">
        <v>0</v>
      </c>
      <c r="K21">
        <v>0</v>
      </c>
      <c r="L21">
        <v>0</v>
      </c>
    </row>
    <row r="22" spans="2:12" x14ac:dyDescent="0.55000000000000004">
      <c r="B22" s="22">
        <v>14</v>
      </c>
      <c r="C22">
        <v>0</v>
      </c>
      <c r="D22">
        <v>1</v>
      </c>
      <c r="E22">
        <v>0</v>
      </c>
      <c r="F22">
        <v>0</v>
      </c>
      <c r="G22">
        <v>0</v>
      </c>
      <c r="H22">
        <v>0</v>
      </c>
      <c r="I22">
        <v>0</v>
      </c>
      <c r="J22">
        <v>0</v>
      </c>
      <c r="K22">
        <v>0</v>
      </c>
      <c r="L22">
        <v>0</v>
      </c>
    </row>
    <row r="23" spans="2:12" x14ac:dyDescent="0.55000000000000004">
      <c r="B23" s="22"/>
      <c r="C23">
        <f>SUM(C15:C22)</f>
        <v>45248</v>
      </c>
      <c r="D23">
        <f t="shared" ref="D23:L23" si="0">SUM(D15:D22)</f>
        <v>601779</v>
      </c>
      <c r="E23">
        <f t="shared" si="0"/>
        <v>1219</v>
      </c>
      <c r="F23">
        <f t="shared" si="0"/>
        <v>758</v>
      </c>
      <c r="G23">
        <f t="shared" si="0"/>
        <v>1962</v>
      </c>
      <c r="H23">
        <f t="shared" si="0"/>
        <v>207723</v>
      </c>
      <c r="I23">
        <f t="shared" si="0"/>
        <v>6253</v>
      </c>
      <c r="J23">
        <f t="shared" si="0"/>
        <v>8460</v>
      </c>
      <c r="K23">
        <f t="shared" si="0"/>
        <v>2357</v>
      </c>
      <c r="L23">
        <f t="shared" si="0"/>
        <v>11591</v>
      </c>
    </row>
    <row r="24" spans="2:12" x14ac:dyDescent="0.55000000000000004">
      <c r="B24" s="22"/>
    </row>
    <row r="25" spans="2:12" x14ac:dyDescent="0.55000000000000004">
      <c r="B25" s="22">
        <v>0</v>
      </c>
      <c r="C25" s="24">
        <f>C15/C$23</f>
        <v>0.99646393210749651</v>
      </c>
      <c r="D25" s="24">
        <f t="shared" ref="D25:L25" si="1">D15/D$23</f>
        <v>0.99470071238777025</v>
      </c>
      <c r="E25" s="24">
        <f t="shared" si="1"/>
        <v>0.99507793273174738</v>
      </c>
      <c r="F25" s="24">
        <f t="shared" si="1"/>
        <v>1</v>
      </c>
      <c r="G25" s="24">
        <f t="shared" si="1"/>
        <v>0.99796126401630991</v>
      </c>
      <c r="H25" s="24">
        <f t="shared" si="1"/>
        <v>0.99723189054654515</v>
      </c>
      <c r="I25" s="24">
        <f t="shared" si="1"/>
        <v>0.99520230289461054</v>
      </c>
      <c r="J25" s="24">
        <f t="shared" si="1"/>
        <v>0.99550827423167854</v>
      </c>
      <c r="K25" s="24">
        <f t="shared" si="1"/>
        <v>0.99151463725074251</v>
      </c>
      <c r="L25" s="24">
        <f t="shared" si="1"/>
        <v>0.99206280735053054</v>
      </c>
    </row>
    <row r="26" spans="2:12" x14ac:dyDescent="0.55000000000000004">
      <c r="B26" s="22">
        <v>1</v>
      </c>
      <c r="C26" s="24">
        <f t="shared" ref="C26:L26" si="2">C16/C$23</f>
        <v>3.270862800565771E-3</v>
      </c>
      <c r="D26" s="24">
        <f t="shared" si="2"/>
        <v>4.9752483885280143E-3</v>
      </c>
      <c r="E26" s="24">
        <f t="shared" si="2"/>
        <v>4.9220672682526662E-3</v>
      </c>
      <c r="F26" s="24">
        <f t="shared" si="2"/>
        <v>0</v>
      </c>
      <c r="G26" s="24">
        <f t="shared" si="2"/>
        <v>2.0387359836901123E-3</v>
      </c>
      <c r="H26" s="24">
        <f t="shared" si="2"/>
        <v>2.6236863515354584E-3</v>
      </c>
      <c r="I26" s="24">
        <f t="shared" si="2"/>
        <v>4.637773868543099E-3</v>
      </c>
      <c r="J26" s="24">
        <f t="shared" si="2"/>
        <v>4.2553191489361703E-3</v>
      </c>
      <c r="K26" s="24">
        <f t="shared" si="2"/>
        <v>8.4853627492575308E-3</v>
      </c>
      <c r="L26" s="24">
        <f t="shared" si="2"/>
        <v>7.2470019842981624E-3</v>
      </c>
    </row>
    <row r="27" spans="2:12" x14ac:dyDescent="0.55000000000000004">
      <c r="B27" s="22">
        <v>2</v>
      </c>
      <c r="C27" s="24">
        <f t="shared" ref="C27:L27" si="3">C17/C$23</f>
        <v>1.9890381895332391E-4</v>
      </c>
      <c r="D27" s="24">
        <f t="shared" si="3"/>
        <v>2.6920181661374028E-4</v>
      </c>
      <c r="E27" s="24">
        <f t="shared" si="3"/>
        <v>0</v>
      </c>
      <c r="F27" s="24">
        <f t="shared" si="3"/>
        <v>0</v>
      </c>
      <c r="G27" s="24">
        <f t="shared" si="3"/>
        <v>0</v>
      </c>
      <c r="H27" s="24">
        <f t="shared" si="3"/>
        <v>1.2998079172744473E-4</v>
      </c>
      <c r="I27" s="24">
        <f t="shared" si="3"/>
        <v>1.5992323684631377E-4</v>
      </c>
      <c r="J27" s="24">
        <f t="shared" si="3"/>
        <v>2.3640661938534278E-4</v>
      </c>
      <c r="K27" s="24">
        <f t="shared" si="3"/>
        <v>0</v>
      </c>
      <c r="L27" s="24">
        <f t="shared" si="3"/>
        <v>6.0391683202484683E-4</v>
      </c>
    </row>
    <row r="28" spans="2:12" x14ac:dyDescent="0.55000000000000004">
      <c r="B28" s="22">
        <v>3</v>
      </c>
      <c r="C28" s="24">
        <f t="shared" ref="C28:L28" si="4">C18/C$23</f>
        <v>4.4200848656294202E-5</v>
      </c>
      <c r="D28" s="24">
        <f t="shared" si="4"/>
        <v>4.1543490218169794E-5</v>
      </c>
      <c r="E28" s="24">
        <f t="shared" si="4"/>
        <v>0</v>
      </c>
      <c r="F28" s="24">
        <f t="shared" si="4"/>
        <v>0</v>
      </c>
      <c r="G28" s="24">
        <f t="shared" si="4"/>
        <v>0</v>
      </c>
      <c r="H28" s="24">
        <f t="shared" si="4"/>
        <v>4.8141033973127675E-6</v>
      </c>
      <c r="I28" s="24">
        <f t="shared" si="4"/>
        <v>0</v>
      </c>
      <c r="J28" s="24">
        <f t="shared" si="4"/>
        <v>0</v>
      </c>
      <c r="K28" s="24">
        <f t="shared" si="4"/>
        <v>0</v>
      </c>
      <c r="L28" s="24">
        <f t="shared" si="4"/>
        <v>0</v>
      </c>
    </row>
    <row r="29" spans="2:12" x14ac:dyDescent="0.55000000000000004">
      <c r="B29" s="22">
        <v>4</v>
      </c>
      <c r="C29" s="24">
        <f t="shared" ref="C29:L29" si="5">C19/C$23</f>
        <v>0</v>
      </c>
      <c r="D29" s="24">
        <f t="shared" si="5"/>
        <v>8.3086980436339588E-6</v>
      </c>
      <c r="E29" s="24">
        <f t="shared" si="5"/>
        <v>0</v>
      </c>
      <c r="F29" s="24">
        <f t="shared" si="5"/>
        <v>0</v>
      </c>
      <c r="G29" s="24">
        <f t="shared" si="5"/>
        <v>0</v>
      </c>
      <c r="H29" s="24">
        <f t="shared" si="5"/>
        <v>4.8141033973127675E-6</v>
      </c>
      <c r="I29" s="24">
        <f t="shared" si="5"/>
        <v>0</v>
      </c>
      <c r="J29" s="24">
        <f t="shared" si="5"/>
        <v>0</v>
      </c>
      <c r="K29" s="24">
        <f t="shared" si="5"/>
        <v>0</v>
      </c>
      <c r="L29" s="24">
        <f t="shared" si="5"/>
        <v>8.6273833146406702E-5</v>
      </c>
    </row>
    <row r="30" spans="2:12" x14ac:dyDescent="0.55000000000000004">
      <c r="B30" s="22">
        <v>5</v>
      </c>
      <c r="C30" s="24">
        <f>C20/C$23</f>
        <v>2.2100424328147101E-5</v>
      </c>
      <c r="D30" s="24">
        <f t="shared" ref="D30:L30" si="6">D20/D$23</f>
        <v>1.6617396087267918E-6</v>
      </c>
      <c r="E30" s="24">
        <f t="shared" si="6"/>
        <v>0</v>
      </c>
      <c r="F30" s="24">
        <f t="shared" si="6"/>
        <v>0</v>
      </c>
      <c r="G30" s="24">
        <f t="shared" si="6"/>
        <v>0</v>
      </c>
      <c r="H30" s="24">
        <f t="shared" si="6"/>
        <v>4.8141033973127675E-6</v>
      </c>
      <c r="I30" s="24">
        <f t="shared" si="6"/>
        <v>0</v>
      </c>
      <c r="J30" s="24">
        <f t="shared" si="6"/>
        <v>0</v>
      </c>
      <c r="K30" s="24">
        <f t="shared" si="6"/>
        <v>0</v>
      </c>
      <c r="L30" s="24">
        <f t="shared" si="6"/>
        <v>0</v>
      </c>
    </row>
    <row r="31" spans="2:12" x14ac:dyDescent="0.55000000000000004">
      <c r="B31" s="22">
        <v>6</v>
      </c>
      <c r="C31" s="24">
        <f t="shared" ref="C31:L31" si="7">C21/C$23</f>
        <v>0</v>
      </c>
      <c r="D31" s="24">
        <f t="shared" si="7"/>
        <v>1.6617396087267918E-6</v>
      </c>
      <c r="E31" s="24">
        <f t="shared" si="7"/>
        <v>0</v>
      </c>
      <c r="F31" s="24">
        <f t="shared" si="7"/>
        <v>0</v>
      </c>
      <c r="G31" s="24">
        <f t="shared" si="7"/>
        <v>0</v>
      </c>
      <c r="H31" s="24">
        <f t="shared" si="7"/>
        <v>0</v>
      </c>
      <c r="I31" s="24">
        <f t="shared" si="7"/>
        <v>0</v>
      </c>
      <c r="J31" s="24">
        <f t="shared" si="7"/>
        <v>0</v>
      </c>
      <c r="K31" s="24">
        <f t="shared" si="7"/>
        <v>0</v>
      </c>
      <c r="L31" s="24">
        <f t="shared" si="7"/>
        <v>0</v>
      </c>
    </row>
    <row r="32" spans="2:12" x14ac:dyDescent="0.55000000000000004">
      <c r="B32" s="22">
        <v>14</v>
      </c>
      <c r="C32" s="24">
        <f t="shared" ref="C32:L32" si="8">C22/C$23</f>
        <v>0</v>
      </c>
      <c r="D32" s="24">
        <f t="shared" si="8"/>
        <v>1.6617396087267918E-6</v>
      </c>
      <c r="E32" s="24">
        <f t="shared" si="8"/>
        <v>0</v>
      </c>
      <c r="F32" s="24">
        <f t="shared" si="8"/>
        <v>0</v>
      </c>
      <c r="G32" s="24">
        <f t="shared" si="8"/>
        <v>0</v>
      </c>
      <c r="H32" s="24">
        <f t="shared" si="8"/>
        <v>0</v>
      </c>
      <c r="I32" s="24">
        <f t="shared" si="8"/>
        <v>0</v>
      </c>
      <c r="J32" s="24">
        <f t="shared" si="8"/>
        <v>0</v>
      </c>
      <c r="K32" s="24">
        <f t="shared" si="8"/>
        <v>0</v>
      </c>
      <c r="L32" s="24">
        <f t="shared" si="8"/>
        <v>0</v>
      </c>
    </row>
    <row r="33" spans="2:12" x14ac:dyDescent="0.55000000000000004">
      <c r="B33" s="22"/>
      <c r="C33" s="24">
        <f t="shared" ref="C33:L33" si="9">C23/C$23</f>
        <v>1</v>
      </c>
      <c r="D33" s="24">
        <f t="shared" si="9"/>
        <v>1</v>
      </c>
      <c r="E33" s="24">
        <f t="shared" si="9"/>
        <v>1</v>
      </c>
      <c r="F33" s="24">
        <f t="shared" si="9"/>
        <v>1</v>
      </c>
      <c r="G33" s="24">
        <f t="shared" si="9"/>
        <v>1</v>
      </c>
      <c r="H33" s="24">
        <f t="shared" si="9"/>
        <v>1</v>
      </c>
      <c r="I33" s="24">
        <f t="shared" si="9"/>
        <v>1</v>
      </c>
      <c r="J33" s="24">
        <f t="shared" si="9"/>
        <v>1</v>
      </c>
      <c r="K33" s="24">
        <f t="shared" si="9"/>
        <v>1</v>
      </c>
      <c r="L33" s="24">
        <f t="shared" si="9"/>
        <v>1</v>
      </c>
    </row>
    <row r="34" spans="2:12" x14ac:dyDescent="0.55000000000000004">
      <c r="B34" s="22"/>
    </row>
    <row r="35" spans="2:12" x14ac:dyDescent="0.55000000000000004">
      <c r="B35" s="22"/>
    </row>
    <row r="36" spans="2:12" x14ac:dyDescent="0.55000000000000004">
      <c r="B36" s="22"/>
    </row>
    <row r="37" spans="2:12" x14ac:dyDescent="0.55000000000000004">
      <c r="B37" s="22"/>
    </row>
    <row r="38" spans="2:12" x14ac:dyDescent="0.55000000000000004">
      <c r="B38" s="22"/>
    </row>
    <row r="39" spans="2:12" x14ac:dyDescent="0.55000000000000004">
      <c r="B39" s="22"/>
    </row>
    <row r="40" spans="2:12" x14ac:dyDescent="0.55000000000000004">
      <c r="B40" s="22"/>
    </row>
    <row r="41" spans="2:12" x14ac:dyDescent="0.55000000000000004">
      <c r="B41" s="22"/>
    </row>
    <row r="42" spans="2:12" x14ac:dyDescent="0.55000000000000004">
      <c r="B42"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B7F3-E8FA-4587-8793-36A76E28E130}">
  <dimension ref="B5:E27"/>
  <sheetViews>
    <sheetView workbookViewId="0">
      <selection activeCell="E6" sqref="E6"/>
    </sheetView>
  </sheetViews>
  <sheetFormatPr baseColWidth="10" defaultRowHeight="14.4" x14ac:dyDescent="0.55000000000000004"/>
  <sheetData>
    <row r="5" spans="2:5" x14ac:dyDescent="0.55000000000000004">
      <c r="B5" t="s">
        <v>6</v>
      </c>
      <c r="D5" t="s">
        <v>204</v>
      </c>
      <c r="E5" t="str">
        <f>B5&amp;", "&amp;B6&amp;", "&amp;B7&amp;", "&amp;B8&amp;", "&amp;B9&amp;", "&amp;B10&amp;", "&amp;B11&amp;", "&amp;B12&amp;", "&amp;B13&amp;", "&amp;B14&amp;", "&amp;B15&amp;", "&amp;B16&amp;", "&amp;B17&amp;", "&amp;B18&amp;", "&amp;B19&amp;", "&amp;B20&amp;", "&amp;B21&amp;", "&amp;B22&amp;", "&amp;B23&amp;", "&amp;B24&amp;", "&amp;B25&amp;", "&amp;B26&amp;", "&amp;B27</f>
        <v>funded_amnt, int_rate, dti, delinq_2yrs, inq_last_6mths, mths_since_last_delinq, mths_since_last_record, open_acc, pub_rec, revol_util, total_acc, out_prncp, out_prncp_inv, total_pymnt, total_pymnt_inv, total_rec_prncp, total_rec_int, total_rec_late_fee, recoveries, collection_recovery_fee, last_pymnt_amnt, collections_12_mths_ex_med, mths_since_last_major_derog</v>
      </c>
    </row>
    <row r="6" spans="2:5" x14ac:dyDescent="0.55000000000000004">
      <c r="B6" t="s">
        <v>9</v>
      </c>
      <c r="D6" t="s">
        <v>205</v>
      </c>
      <c r="E6" t="s">
        <v>203</v>
      </c>
    </row>
    <row r="7" spans="2:5" x14ac:dyDescent="0.55000000000000004">
      <c r="B7" t="s">
        <v>27</v>
      </c>
    </row>
    <row r="8" spans="2:5" x14ac:dyDescent="0.55000000000000004">
      <c r="B8" t="s">
        <v>28</v>
      </c>
    </row>
    <row r="9" spans="2:5" x14ac:dyDescent="0.55000000000000004">
      <c r="B9" t="s">
        <v>30</v>
      </c>
    </row>
    <row r="10" spans="2:5" x14ac:dyDescent="0.55000000000000004">
      <c r="B10" t="s">
        <v>31</v>
      </c>
    </row>
    <row r="11" spans="2:5" x14ac:dyDescent="0.55000000000000004">
      <c r="B11" t="s">
        <v>32</v>
      </c>
    </row>
    <row r="12" spans="2:5" x14ac:dyDescent="0.55000000000000004">
      <c r="B12" t="s">
        <v>33</v>
      </c>
    </row>
    <row r="13" spans="2:5" x14ac:dyDescent="0.55000000000000004">
      <c r="B13" t="s">
        <v>34</v>
      </c>
    </row>
    <row r="14" spans="2:5" x14ac:dyDescent="0.55000000000000004">
      <c r="B14" t="s">
        <v>36</v>
      </c>
    </row>
    <row r="15" spans="2:5" x14ac:dyDescent="0.55000000000000004">
      <c r="B15" t="s">
        <v>37</v>
      </c>
    </row>
    <row r="16" spans="2:5" x14ac:dyDescent="0.55000000000000004">
      <c r="B16" t="s">
        <v>39</v>
      </c>
    </row>
    <row r="17" spans="2:2" x14ac:dyDescent="0.55000000000000004">
      <c r="B17" t="s">
        <v>40</v>
      </c>
    </row>
    <row r="18" spans="2:2" x14ac:dyDescent="0.55000000000000004">
      <c r="B18" t="s">
        <v>41</v>
      </c>
    </row>
    <row r="19" spans="2:2" x14ac:dyDescent="0.55000000000000004">
      <c r="B19" t="s">
        <v>42</v>
      </c>
    </row>
    <row r="20" spans="2:2" x14ac:dyDescent="0.55000000000000004">
      <c r="B20" t="s">
        <v>43</v>
      </c>
    </row>
    <row r="21" spans="2:2" x14ac:dyDescent="0.55000000000000004">
      <c r="B21" t="s">
        <v>44</v>
      </c>
    </row>
    <row r="22" spans="2:2" x14ac:dyDescent="0.55000000000000004">
      <c r="B22" t="s">
        <v>45</v>
      </c>
    </row>
    <row r="23" spans="2:2" x14ac:dyDescent="0.55000000000000004">
      <c r="B23" t="s">
        <v>46</v>
      </c>
    </row>
    <row r="24" spans="2:2" x14ac:dyDescent="0.55000000000000004">
      <c r="B24" t="s">
        <v>47</v>
      </c>
    </row>
    <row r="25" spans="2:2" x14ac:dyDescent="0.55000000000000004">
      <c r="B25" t="s">
        <v>49</v>
      </c>
    </row>
    <row r="26" spans="2:2" x14ac:dyDescent="0.55000000000000004">
      <c r="B26" t="s">
        <v>52</v>
      </c>
    </row>
    <row r="27" spans="2:2" x14ac:dyDescent="0.55000000000000004">
      <c r="B27"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LoanStats</vt:lpstr>
      <vt:lpstr>Summary</vt: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Eric</cp:lastModifiedBy>
  <dcterms:created xsi:type="dcterms:W3CDTF">2018-04-24T10:55:02Z</dcterms:created>
  <dcterms:modified xsi:type="dcterms:W3CDTF">2018-05-07T19:46:05Z</dcterms:modified>
</cp:coreProperties>
</file>