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FCEB7908-C5CA-44BF-8E8C-418E8BB93FDA}" xr6:coauthVersionLast="46" xr6:coauthVersionMax="46" xr10:uidLastSave="{00000000-0000-0000-0000-000000000000}"/>
  <bookViews>
    <workbookView xWindow="-120" yWindow="-120" windowWidth="29040" windowHeight="15840" xr2:uid="{0D0B1DDB-C07E-48EA-8572-EA39B44DB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I9" i="1"/>
  <c r="I8" i="1"/>
  <c r="H8" i="1"/>
  <c r="F8" i="1"/>
  <c r="E8" i="1"/>
  <c r="E7" i="1"/>
  <c r="H7" i="1" s="1"/>
  <c r="E3" i="1"/>
  <c r="H3" i="1" s="1"/>
  <c r="F3" i="1"/>
  <c r="I3" i="1" s="1"/>
  <c r="F5" i="1"/>
  <c r="I5" i="1" s="1"/>
  <c r="E5" i="1"/>
  <c r="H5" i="1" s="1"/>
  <c r="F7" i="1"/>
  <c r="I7" i="1" s="1"/>
  <c r="F6" i="1"/>
  <c r="I6" i="1" s="1"/>
  <c r="F4" i="1"/>
  <c r="I4" i="1" s="1"/>
  <c r="E6" i="1"/>
  <c r="H6" i="1" s="1"/>
  <c r="E4" i="1"/>
  <c r="H4" i="1" s="1"/>
  <c r="S35" i="1"/>
  <c r="S34" i="1"/>
  <c r="S33" i="1"/>
  <c r="R32" i="1"/>
  <c r="S32" i="1" s="1"/>
  <c r="R31" i="1"/>
  <c r="S31" i="1" s="1"/>
  <c r="S36" i="1" l="1"/>
</calcChain>
</file>

<file path=xl/sharedStrings.xml><?xml version="1.0" encoding="utf-8"?>
<sst xmlns="http://schemas.openxmlformats.org/spreadsheetml/2006/main" count="71" uniqueCount="57">
  <si>
    <t>Component</t>
  </si>
  <si>
    <t>Quantity</t>
  </si>
  <si>
    <t>Raspberry Pi</t>
  </si>
  <si>
    <t>Pi camera</t>
  </si>
  <si>
    <t>MG966r</t>
  </si>
  <si>
    <t>GPS</t>
  </si>
  <si>
    <t>Duty Cycle</t>
  </si>
  <si>
    <t>Power Consumption (Wh)</t>
  </si>
  <si>
    <t>MMA8451</t>
  </si>
  <si>
    <t>https://www.raspberrypi.org/forums/viewtopic.php?t=152864</t>
  </si>
  <si>
    <t>https://www.google.com/search?q=9v+battery+continous+current&amp;oq=9v+battery+continous+current&amp;aqs=chrome..69i57.7189j0j7&amp;sourceid=chrome&amp;ie=UTF-8</t>
  </si>
  <si>
    <t>https://www.raspberrypi.org/documentation/hardware/raspberrypi/power/README.md</t>
  </si>
  <si>
    <t xml:space="preserve">Uncertanty </t>
  </si>
  <si>
    <t>https://www.nxp.com/docs/en/application-note/AN4072.pdf</t>
  </si>
  <si>
    <t>https://sciencing.com/do-convert-8-ns-hertz-6901986.html</t>
  </si>
  <si>
    <t>D=PW/T</t>
  </si>
  <si>
    <t>mAh*V/1000=Wh</t>
  </si>
  <si>
    <t>6 microA - 165 microA</t>
  </si>
  <si>
    <t>total Power</t>
  </si>
  <si>
    <t>voltage</t>
  </si>
  <si>
    <t>miliamps</t>
  </si>
  <si>
    <t>miliamphour</t>
  </si>
  <si>
    <t>200-250</t>
  </si>
  <si>
    <t>400-600</t>
  </si>
  <si>
    <t>9v battery</t>
  </si>
  <si>
    <t>watts</t>
  </si>
  <si>
    <t>3.4-7.6</t>
  </si>
  <si>
    <t>Lipo Battery</t>
  </si>
  <si>
    <t>Total Power Consumption (Wh)</t>
  </si>
  <si>
    <t>1-10Hz</t>
  </si>
  <si>
    <t>0.006-0.165</t>
  </si>
  <si>
    <t>1.56-800Hz</t>
  </si>
  <si>
    <t>50Hz</t>
  </si>
  <si>
    <t>update frequency</t>
  </si>
  <si>
    <t>Pulse width</t>
  </si>
  <si>
    <t>1-2ms</t>
  </si>
  <si>
    <t>0.1s</t>
  </si>
  <si>
    <t>LSM303</t>
  </si>
  <si>
    <t>Raspberry Pi 4B</t>
  </si>
  <si>
    <t>Max TPC</t>
  </si>
  <si>
    <t>Min T P C</t>
  </si>
  <si>
    <t>W=Wh</t>
  </si>
  <si>
    <t>max 50mA out of 3.3v gpio pins</t>
  </si>
  <si>
    <t>max current from 5v pin is 1A minus other components</t>
  </si>
  <si>
    <t>500-900</t>
  </si>
  <si>
    <t>Uncertantity</t>
  </si>
  <si>
    <t>50 mA</t>
  </si>
  <si>
    <t>400 mA</t>
  </si>
  <si>
    <t>2.35 W</t>
  </si>
  <si>
    <t>5 mA</t>
  </si>
  <si>
    <t>Connect2-pi</t>
  </si>
  <si>
    <t>5v</t>
  </si>
  <si>
    <t>25mA</t>
  </si>
  <si>
    <t>30mA</t>
  </si>
  <si>
    <t>adafruit breakout GPS</t>
  </si>
  <si>
    <t>Min P C (Wh)</t>
  </si>
  <si>
    <t>Max P C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</si>
</sst>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0" applyNumberFormat="1"/>
    <xf numFmtId="0" fontId="1" fillId="0" borderId="0" xfId="1"/>
    <xf numFmtId="0" fontId="0" fillId="0" borderId="0" xfId="0" applyFill="1"/>
    <xf numFmtId="9" fontId="0" fillId="0" borderId="0" xfId="0" applyNumberFormat="1" applyFill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9" fontId="0" fillId="0" borderId="2" xfId="0" applyNumberFormat="1" applyFill="1" applyBorder="1"/>
    <xf numFmtId="9" fontId="0" fillId="0" borderId="2" xfId="0" applyNumberFormat="1" applyBorder="1"/>
    <xf numFmtId="0" fontId="0" fillId="0" borderId="4" xfId="0" applyBorder="1"/>
    <xf numFmtId="9" fontId="0" fillId="0" borderId="4" xfId="0" applyNumberForma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4" xfId="0" applyNumberFormat="1" applyFill="1" applyBorder="1"/>
    <xf numFmtId="0" fontId="0" fillId="0" borderId="3" xfId="0" applyFill="1" applyBorder="1"/>
    <xf numFmtId="0" fontId="0" fillId="0" borderId="4" xfId="0" applyNumberFormat="1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9" fontId="0" fillId="0" borderId="0" xfId="0" applyNumberFormat="1" applyFill="1" applyBorder="1"/>
    <xf numFmtId="0" fontId="0" fillId="0" borderId="19" xfId="0" applyBorder="1"/>
    <xf numFmtId="0" fontId="0" fillId="0" borderId="19" xfId="0" applyFill="1" applyBorder="1"/>
    <xf numFmtId="0" fontId="0" fillId="0" borderId="2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spberrypi.org/documentation/hardware/raspberrypi/power/README.md" TargetMode="External"/><Relationship Id="rId2" Type="http://schemas.openxmlformats.org/officeDocument/2006/relationships/hyperlink" Target="https://www.raspberrypi.org/forums/viewtopic.php?t=152864" TargetMode="External"/><Relationship Id="rId1" Type="http://schemas.openxmlformats.org/officeDocument/2006/relationships/hyperlink" Target="https://www.google.com/search?q=9v+battery+continous+current&amp;oq=9v+battery+continous+current&amp;aqs=chrome..69i57.7189j0j7&amp;sourceid=chrome&amp;ie=UTF-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4C20-BA86-4C5C-8E69-FC02B6975134}">
  <dimension ref="A2:U39"/>
  <sheetViews>
    <sheetView tabSelected="1" workbookViewId="0">
      <selection activeCell="I11" sqref="I11"/>
    </sheetView>
  </sheetViews>
  <sheetFormatPr defaultRowHeight="15" x14ac:dyDescent="0.25"/>
  <cols>
    <col min="2" max="2" width="20.5703125" bestFit="1" customWidth="1"/>
    <col min="3" max="3" width="8.7109375" bestFit="1" customWidth="1"/>
    <col min="4" max="4" width="10.28515625" bestFit="1" customWidth="1"/>
    <col min="5" max="5" width="15" bestFit="1" customWidth="1"/>
    <col min="6" max="6" width="15.28515625" bestFit="1" customWidth="1"/>
    <col min="7" max="7" width="15.5703125" bestFit="1" customWidth="1"/>
    <col min="8" max="8" width="9" bestFit="1" customWidth="1"/>
    <col min="9" max="9" width="11.140625" bestFit="1" customWidth="1"/>
    <col min="12" max="12" width="10.85546875" bestFit="1" customWidth="1"/>
    <col min="13" max="13" width="12.42578125" bestFit="1" customWidth="1"/>
    <col min="15" max="15" width="21" bestFit="1" customWidth="1"/>
    <col min="16" max="16" width="11.42578125" bestFit="1" customWidth="1"/>
    <col min="17" max="17" width="10.28515625" bestFit="1" customWidth="1"/>
    <col min="18" max="18" width="24.28515625" bestFit="1" customWidth="1"/>
    <col min="19" max="19" width="29.28515625" bestFit="1" customWidth="1"/>
    <col min="20" max="20" width="11.140625" bestFit="1" customWidth="1"/>
  </cols>
  <sheetData>
    <row r="2" spans="2:21" ht="15.75" thickBot="1" x14ac:dyDescent="0.3">
      <c r="B2" s="18" t="s">
        <v>0</v>
      </c>
      <c r="C2" s="15" t="s">
        <v>1</v>
      </c>
      <c r="D2" s="12" t="s">
        <v>6</v>
      </c>
      <c r="E2" s="12" t="s">
        <v>55</v>
      </c>
      <c r="F2" s="12" t="s">
        <v>56</v>
      </c>
      <c r="G2" s="12" t="s">
        <v>45</v>
      </c>
      <c r="H2" s="12" t="s">
        <v>40</v>
      </c>
      <c r="I2" s="23" t="s">
        <v>39</v>
      </c>
    </row>
    <row r="3" spans="2:21" x14ac:dyDescent="0.25">
      <c r="B3" s="17" t="s">
        <v>38</v>
      </c>
      <c r="C3" s="13">
        <v>1</v>
      </c>
      <c r="D3" s="11">
        <v>1</v>
      </c>
      <c r="E3" s="22">
        <f>5*540/1000</f>
        <v>2.7</v>
      </c>
      <c r="F3" s="22">
        <f>5*1010/1000</f>
        <v>5.05</v>
      </c>
      <c r="G3" s="10" t="s">
        <v>48</v>
      </c>
      <c r="H3" s="10">
        <f t="shared" ref="H3:H8" si="0">E3*C3*D3</f>
        <v>2.7</v>
      </c>
      <c r="I3" s="24">
        <f t="shared" ref="I3:I8" si="1">C3*F3*D3</f>
        <v>5.05</v>
      </c>
      <c r="T3" s="2" t="s">
        <v>9</v>
      </c>
    </row>
    <row r="4" spans="2:21" x14ac:dyDescent="0.25">
      <c r="B4" s="16" t="s">
        <v>3</v>
      </c>
      <c r="C4" s="14">
        <v>2</v>
      </c>
      <c r="D4" s="8">
        <v>1</v>
      </c>
      <c r="E4" s="22">
        <f>3.3*200/1000</f>
        <v>0.66</v>
      </c>
      <c r="F4" s="22">
        <f>3.3*250/1000</f>
        <v>0.82499999999999996</v>
      </c>
      <c r="G4" s="7" t="s">
        <v>46</v>
      </c>
      <c r="H4" s="10">
        <f t="shared" si="0"/>
        <v>1.32</v>
      </c>
      <c r="I4" s="24">
        <f t="shared" si="1"/>
        <v>1.65</v>
      </c>
      <c r="T4" s="2" t="s">
        <v>10</v>
      </c>
    </row>
    <row r="5" spans="2:21" x14ac:dyDescent="0.25">
      <c r="B5" s="16" t="s">
        <v>4</v>
      </c>
      <c r="C5" s="14">
        <v>2</v>
      </c>
      <c r="D5" s="9">
        <v>0.1</v>
      </c>
      <c r="E5" s="22">
        <f>5*500/1000</f>
        <v>2.5</v>
      </c>
      <c r="F5" s="22">
        <f>5*900/1000</f>
        <v>4.5</v>
      </c>
      <c r="G5" s="7" t="s">
        <v>47</v>
      </c>
      <c r="H5" s="10">
        <f t="shared" si="0"/>
        <v>0.5</v>
      </c>
      <c r="I5" s="24">
        <f t="shared" si="1"/>
        <v>0.9</v>
      </c>
      <c r="T5" s="2" t="s">
        <v>11</v>
      </c>
    </row>
    <row r="6" spans="2:21" x14ac:dyDescent="0.25">
      <c r="B6" s="16" t="s">
        <v>37</v>
      </c>
      <c r="C6" s="14">
        <v>1</v>
      </c>
      <c r="D6" s="8">
        <v>1</v>
      </c>
      <c r="E6" s="22">
        <f>3.3*10/1000</f>
        <v>3.3000000000000002E-2</v>
      </c>
      <c r="F6" s="22">
        <f>3.3*10/1000</f>
        <v>3.3000000000000002E-2</v>
      </c>
      <c r="G6" s="7"/>
      <c r="H6" s="10">
        <f t="shared" si="0"/>
        <v>3.3000000000000002E-2</v>
      </c>
      <c r="I6" s="24">
        <f t="shared" si="1"/>
        <v>3.3000000000000002E-2</v>
      </c>
      <c r="T6" s="2"/>
    </row>
    <row r="7" spans="2:21" x14ac:dyDescent="0.25">
      <c r="B7" s="16" t="s">
        <v>54</v>
      </c>
      <c r="C7" s="14">
        <v>1</v>
      </c>
      <c r="D7" s="8">
        <v>1</v>
      </c>
      <c r="E7" s="31">
        <f>3.3*20/1000</f>
        <v>6.6000000000000003E-2</v>
      </c>
      <c r="F7" s="31">
        <f>3.3*25/1000</f>
        <v>8.2500000000000004E-2</v>
      </c>
      <c r="G7" s="7" t="s">
        <v>49</v>
      </c>
      <c r="H7" s="7">
        <f t="shared" si="0"/>
        <v>6.6000000000000003E-2</v>
      </c>
      <c r="I7" s="24">
        <f t="shared" si="1"/>
        <v>8.2500000000000004E-2</v>
      </c>
      <c r="J7" s="26"/>
      <c r="T7" t="s">
        <v>13</v>
      </c>
    </row>
    <row r="8" spans="2:21" ht="15.75" thickBot="1" x14ac:dyDescent="0.3">
      <c r="B8" s="27" t="s">
        <v>50</v>
      </c>
      <c r="C8" s="30">
        <v>1</v>
      </c>
      <c r="D8" s="28">
        <v>1</v>
      </c>
      <c r="E8" s="22">
        <f>5*25/1000</f>
        <v>0.125</v>
      </c>
      <c r="F8" s="22">
        <f>5*35/1000</f>
        <v>0.17499999999999999</v>
      </c>
      <c r="G8" s="29"/>
      <c r="H8" s="10">
        <f t="shared" si="0"/>
        <v>0.125</v>
      </c>
      <c r="I8" s="24">
        <f t="shared" si="1"/>
        <v>0.17499999999999999</v>
      </c>
      <c r="J8" s="25"/>
      <c r="M8" t="s">
        <v>51</v>
      </c>
      <c r="N8" t="s">
        <v>52</v>
      </c>
      <c r="O8" t="s">
        <v>53</v>
      </c>
    </row>
    <row r="9" spans="2:21" x14ac:dyDescent="0.25">
      <c r="B9" s="20" t="s">
        <v>18</v>
      </c>
      <c r="C9" s="32"/>
      <c r="D9" s="33"/>
      <c r="E9" s="33"/>
      <c r="F9" s="33"/>
      <c r="G9" s="34"/>
      <c r="H9" s="21">
        <f>SUM(H3:H8)</f>
        <v>4.7440000000000007</v>
      </c>
      <c r="I9" s="21">
        <f>SUM(I3:I8)</f>
        <v>7.8904999999999994</v>
      </c>
      <c r="K9" s="25"/>
      <c r="T9" t="s">
        <v>14</v>
      </c>
    </row>
    <row r="11" spans="2:21" x14ac:dyDescent="0.25">
      <c r="B11" t="s">
        <v>24</v>
      </c>
      <c r="C11">
        <v>1</v>
      </c>
      <c r="H11">
        <v>4.5</v>
      </c>
    </row>
    <row r="12" spans="2:21" x14ac:dyDescent="0.25">
      <c r="B12" t="s">
        <v>27</v>
      </c>
      <c r="C12">
        <v>1</v>
      </c>
      <c r="H12">
        <v>7.4</v>
      </c>
    </row>
    <row r="13" spans="2:21" x14ac:dyDescent="0.25">
      <c r="U13" t="s">
        <v>15</v>
      </c>
    </row>
    <row r="15" spans="2:21" x14ac:dyDescent="0.25">
      <c r="U15" t="s">
        <v>16</v>
      </c>
    </row>
    <row r="17" spans="1:21" x14ac:dyDescent="0.25">
      <c r="H17" s="2"/>
    </row>
    <row r="18" spans="1:21" x14ac:dyDescent="0.25">
      <c r="F18" t="s">
        <v>41</v>
      </c>
      <c r="G18" s="35" t="s">
        <v>42</v>
      </c>
      <c r="H18" s="35"/>
      <c r="I18" s="35"/>
    </row>
    <row r="19" spans="1:21" x14ac:dyDescent="0.25">
      <c r="G19" s="35" t="s">
        <v>43</v>
      </c>
      <c r="H19" s="35"/>
      <c r="I19" s="35"/>
      <c r="J19" s="35"/>
      <c r="K19" s="35"/>
    </row>
    <row r="20" spans="1:21" x14ac:dyDescent="0.25">
      <c r="U20" t="s">
        <v>17</v>
      </c>
    </row>
    <row r="25" spans="1:21" x14ac:dyDescent="0.25">
      <c r="B25" t="s">
        <v>19</v>
      </c>
      <c r="C25" t="s">
        <v>20</v>
      </c>
      <c r="D25" t="s">
        <v>21</v>
      </c>
      <c r="E25" t="s">
        <v>25</v>
      </c>
      <c r="F25" t="s">
        <v>33</v>
      </c>
      <c r="G25" t="s">
        <v>34</v>
      </c>
    </row>
    <row r="26" spans="1:21" x14ac:dyDescent="0.25">
      <c r="A26" s="17" t="s">
        <v>38</v>
      </c>
      <c r="B26">
        <v>5</v>
      </c>
      <c r="C26">
        <v>600</v>
      </c>
      <c r="E26" t="s">
        <v>26</v>
      </c>
    </row>
    <row r="27" spans="1:21" x14ac:dyDescent="0.25">
      <c r="A27" s="16" t="s">
        <v>3</v>
      </c>
      <c r="B27">
        <v>3.3</v>
      </c>
      <c r="C27" t="s">
        <v>22</v>
      </c>
    </row>
    <row r="28" spans="1:21" x14ac:dyDescent="0.25">
      <c r="A28" s="16" t="s">
        <v>4</v>
      </c>
      <c r="B28">
        <v>5</v>
      </c>
      <c r="C28" t="s">
        <v>44</v>
      </c>
      <c r="F28" t="s">
        <v>32</v>
      </c>
      <c r="G28" t="s">
        <v>35</v>
      </c>
    </row>
    <row r="29" spans="1:21" x14ac:dyDescent="0.25">
      <c r="A29" s="16" t="s">
        <v>8</v>
      </c>
      <c r="B29">
        <v>3.3</v>
      </c>
      <c r="C29" t="s">
        <v>30</v>
      </c>
      <c r="F29" t="s">
        <v>31</v>
      </c>
      <c r="G29" t="s">
        <v>36</v>
      </c>
    </row>
    <row r="30" spans="1:21" x14ac:dyDescent="0.25">
      <c r="A30" s="16" t="s">
        <v>37</v>
      </c>
      <c r="B30">
        <v>3.3</v>
      </c>
      <c r="C30">
        <v>10</v>
      </c>
      <c r="O30" t="s">
        <v>0</v>
      </c>
      <c r="P30" t="s">
        <v>1</v>
      </c>
      <c r="Q30" t="s">
        <v>6</v>
      </c>
      <c r="R30" t="s">
        <v>7</v>
      </c>
      <c r="S30" t="s">
        <v>28</v>
      </c>
      <c r="T30" t="s">
        <v>12</v>
      </c>
    </row>
    <row r="31" spans="1:21" ht="15.75" thickBot="1" x14ac:dyDescent="0.3">
      <c r="A31" s="19" t="s">
        <v>5</v>
      </c>
      <c r="B31" s="5">
        <v>3.3</v>
      </c>
      <c r="C31" s="5">
        <v>25</v>
      </c>
      <c r="D31" s="5"/>
      <c r="E31" s="5"/>
      <c r="F31" s="6" t="s">
        <v>29</v>
      </c>
      <c r="O31" t="s">
        <v>2</v>
      </c>
      <c r="P31">
        <v>1</v>
      </c>
      <c r="Q31" s="4"/>
      <c r="R31">
        <f>(600*5)/1000</f>
        <v>3</v>
      </c>
      <c r="S31">
        <f>R31*P31</f>
        <v>3</v>
      </c>
      <c r="T31" s="1"/>
    </row>
    <row r="32" spans="1:21" x14ac:dyDescent="0.25">
      <c r="O32" t="s">
        <v>3</v>
      </c>
      <c r="P32">
        <v>4</v>
      </c>
      <c r="Q32" s="4"/>
      <c r="R32">
        <f>(250*3.3)/1000</f>
        <v>0.82499999999999996</v>
      </c>
      <c r="S32">
        <f t="shared" ref="S32:S34" si="2">R32*P32</f>
        <v>3.3</v>
      </c>
    </row>
    <row r="33" spans="2:20" x14ac:dyDescent="0.25">
      <c r="O33" t="s">
        <v>4</v>
      </c>
      <c r="P33">
        <v>2</v>
      </c>
      <c r="Q33" s="1">
        <v>0.1</v>
      </c>
      <c r="S33">
        <f t="shared" si="2"/>
        <v>0</v>
      </c>
      <c r="T33" s="1"/>
    </row>
    <row r="34" spans="2:20" x14ac:dyDescent="0.25">
      <c r="B34">
        <v>9</v>
      </c>
      <c r="D34" t="s">
        <v>23</v>
      </c>
      <c r="O34" t="s">
        <v>8</v>
      </c>
      <c r="P34">
        <v>1</v>
      </c>
      <c r="Q34" s="3"/>
      <c r="R34">
        <v>4.95E-4</v>
      </c>
      <c r="S34">
        <f t="shared" si="2"/>
        <v>4.95E-4</v>
      </c>
    </row>
    <row r="35" spans="2:20" x14ac:dyDescent="0.25">
      <c r="B35">
        <v>3.7</v>
      </c>
      <c r="D35">
        <v>2000</v>
      </c>
      <c r="O35" t="s">
        <v>5</v>
      </c>
      <c r="P35">
        <v>1</v>
      </c>
      <c r="Q35" s="3"/>
      <c r="R35">
        <v>0.1</v>
      </c>
      <c r="S35">
        <f>R35*P35</f>
        <v>0.1</v>
      </c>
    </row>
    <row r="36" spans="2:20" x14ac:dyDescent="0.25">
      <c r="O36" t="s">
        <v>18</v>
      </c>
      <c r="S36">
        <f>SUM(S31:S35)</f>
        <v>6.4004949999999994</v>
      </c>
    </row>
    <row r="38" spans="2:20" x14ac:dyDescent="0.25">
      <c r="O38" t="s">
        <v>24</v>
      </c>
      <c r="R38">
        <v>4.5</v>
      </c>
    </row>
    <row r="39" spans="2:20" x14ac:dyDescent="0.25">
      <c r="O39" t="s">
        <v>27</v>
      </c>
      <c r="R39">
        <v>7.4</v>
      </c>
    </row>
  </sheetData>
  <mergeCells count="3">
    <mergeCell ref="C9:G9"/>
    <mergeCell ref="G18:I18"/>
    <mergeCell ref="G19:K19"/>
  </mergeCells>
  <hyperlinks>
    <hyperlink ref="T4" r:id="rId1" xr:uid="{4067E874-2420-41EF-A5F6-F6DDA837700F}"/>
    <hyperlink ref="T3" r:id="rId2" xr:uid="{BACAD6A5-B4C1-4DD4-B20B-F1CE9B2EDA9F}"/>
    <hyperlink ref="T5" r:id="rId3" xr:uid="{28633D82-F481-479E-885A-96C3CAFE422B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lindqvist</dc:creator>
  <cp:lastModifiedBy>sebastien lindqvist</cp:lastModifiedBy>
  <dcterms:created xsi:type="dcterms:W3CDTF">2021-04-17T17:52:17Z</dcterms:created>
  <dcterms:modified xsi:type="dcterms:W3CDTF">2021-04-21T13:08:35Z</dcterms:modified>
</cp:coreProperties>
</file>