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goharriz\Dropbox (Comision Nacional Energia)\energia_abierta\catalago_estadisticas\balances_energeticos\"/>
    </mc:Choice>
  </mc:AlternateContent>
  <bookViews>
    <workbookView xWindow="240" yWindow="15" windowWidth="9720" windowHeight="6540" firstSheet="17" activeTab="18"/>
  </bookViews>
  <sheets>
    <sheet name="CUADROA3" sheetId="27" r:id="rId1"/>
    <sheet name="CUADROA2" sheetId="26" r:id="rId2"/>
    <sheet name="BALANCE_ELECT 97" sheetId="25" r:id="rId3"/>
    <sheet name="SECT_U.FIS." sheetId="24" r:id="rId4"/>
    <sheet name="SECT_TERAC." sheetId="29" r:id="rId5"/>
    <sheet name="CUADRO18" sheetId="21" r:id="rId6"/>
    <sheet name="CUADRO17" sheetId="20" r:id="rId7"/>
    <sheet name="CUADRO16" sheetId="19" r:id="rId8"/>
    <sheet name="CUADRO15" sheetId="18" r:id="rId9"/>
    <sheet name="CUADRO14" sheetId="17" r:id="rId10"/>
    <sheet name="CUADRO13" sheetId="16" r:id="rId11"/>
    <sheet name="CUADRO12" sheetId="15" r:id="rId12"/>
    <sheet name="CUADRO11" sheetId="14" r:id="rId13"/>
    <sheet name="CUADRO10" sheetId="13" r:id="rId14"/>
    <sheet name="CUADRO9" sheetId="12" r:id="rId15"/>
    <sheet name="CUADRO8" sheetId="11" r:id="rId16"/>
    <sheet name="CUADRO7" sheetId="10" r:id="rId17"/>
    <sheet name="CUADRO6" sheetId="9" r:id="rId18"/>
    <sheet name="CUADRO5 " sheetId="28" r:id="rId19"/>
    <sheet name="CUADRO4" sheetId="7" r:id="rId20"/>
    <sheet name="CUADRO3" sheetId="6" r:id="rId21"/>
    <sheet name="CUADRO2" sheetId="5" r:id="rId22"/>
    <sheet name="CUADRO1" sheetId="4" r:id="rId23"/>
  </sheets>
  <definedNames>
    <definedName name="a" localSheetId="4">SECT_TERAC.!$Y$1:$AS$48</definedName>
    <definedName name="A" localSheetId="3">SECT_U.FIS.!$X$1:$AR$48</definedName>
    <definedName name="a">#REF!</definedName>
    <definedName name="_xlnm.Print_Area" localSheetId="2">'BALANCE_ELECT 97'!$A$1:$D$56</definedName>
    <definedName name="_xlnm.Print_Area" localSheetId="22">CUADRO1!$A$1:$D$22</definedName>
    <definedName name="_xlnm.Print_Area" localSheetId="12">CUADRO11!$A$1:$F$44</definedName>
    <definedName name="_xlnm.Print_Area" localSheetId="11">CUADRO12!$A$1:$H$50</definedName>
    <definedName name="_xlnm.Print_Area" localSheetId="10">CUADRO13!$A$1:$G$47</definedName>
    <definedName name="_xlnm.Print_Area" localSheetId="9">CUADRO14!$A$1:$F$27</definedName>
    <definedName name="_xlnm.Print_Area" localSheetId="8">CUADRO15!$A$1:$M$38</definedName>
    <definedName name="_xlnm.Print_Area" localSheetId="6">CUADRO17!$A$1:$G$36</definedName>
    <definedName name="_xlnm.Print_Area" localSheetId="21">CUADRO2!$A$1:$D$30</definedName>
    <definedName name="_xlnm.Print_Area" localSheetId="20">CUADRO3!$A$1:$F$22</definedName>
    <definedName name="_xlnm.Print_Area" localSheetId="19">CUADRO4!$A$1:$H$54</definedName>
    <definedName name="_xlnm.Print_Area" localSheetId="18">'CUADRO5 '!$B$1:$I$52</definedName>
    <definedName name="_xlnm.Print_Area" localSheetId="17">CUADRO6!$A$1:$F$30</definedName>
    <definedName name="_xlnm.Print_Area" localSheetId="16">CUADRO7!$A$1:$M$41</definedName>
    <definedName name="_xlnm.Print_Area" localSheetId="14">CUADRO9!$A$1:$G$37</definedName>
    <definedName name="_xlnm.Print_Area" localSheetId="1">CUADROA2!$A$1:$E$30</definedName>
    <definedName name="_xlnm.Print_Area" localSheetId="4">SECT_TERAC.!$A$1:$W$48</definedName>
    <definedName name="_xlnm.Print_Area" localSheetId="3">SECT_U.FIS.!$A$1:$V$48</definedName>
    <definedName name="_xlnm.Print_Area">#REF!</definedName>
    <definedName name="CANTIDAD">CUADRO14!$B$2:$B$427</definedName>
    <definedName name="SEUSA">CUADRO14!$M$2:$M$427</definedName>
    <definedName name="SSS">SECT_U.FIS.!$X$1:$AR$48</definedName>
    <definedName name="TRANSPORTE">CUADRO14!$E$2:$E$427</definedName>
    <definedName name="zzz">SECT_TERAC.!$Y$1:$AS$48</definedName>
  </definedNames>
  <calcPr calcId="162913"/>
</workbook>
</file>

<file path=xl/calcChain.xml><?xml version="1.0" encoding="utf-8"?>
<calcChain xmlns="http://schemas.openxmlformats.org/spreadsheetml/2006/main">
  <c r="B9" i="25" l="1"/>
  <c r="D10" i="25"/>
  <c r="B14" i="25"/>
  <c r="D15" i="25"/>
  <c r="D16" i="25"/>
  <c r="B20" i="25"/>
  <c r="D21" i="25" s="1"/>
  <c r="B25" i="25"/>
  <c r="D27" i="25"/>
  <c r="D26" i="25"/>
  <c r="B33" i="25"/>
  <c r="B30" i="25"/>
  <c r="C35" i="25" s="1"/>
  <c r="B35" i="25"/>
  <c r="B40" i="25"/>
  <c r="C47" i="25" s="1"/>
  <c r="C41" i="25"/>
  <c r="C42" i="25"/>
  <c r="C43" i="25"/>
  <c r="C44" i="25"/>
  <c r="C48" i="25"/>
  <c r="C49" i="25"/>
  <c r="C51" i="25"/>
  <c r="C55" i="25"/>
  <c r="B41" i="10"/>
  <c r="M41" i="10" s="1"/>
  <c r="C41" i="10"/>
  <c r="D41" i="10"/>
  <c r="E41" i="10"/>
  <c r="F41" i="10"/>
  <c r="G41" i="10"/>
  <c r="H41" i="10"/>
  <c r="I41" i="10"/>
  <c r="J41" i="10"/>
  <c r="K41" i="10"/>
  <c r="L41" i="10"/>
  <c r="H36" i="12"/>
  <c r="B6" i="25"/>
  <c r="C9" i="25" s="1"/>
  <c r="D12" i="25"/>
  <c r="C46" i="25"/>
  <c r="D11" i="25"/>
  <c r="C14" i="25"/>
  <c r="B18" i="25" l="1"/>
  <c r="C34" i="25"/>
  <c r="C32" i="25"/>
  <c r="C50" i="25"/>
  <c r="C45" i="25"/>
  <c r="C40" i="25" s="1"/>
  <c r="C36" i="25"/>
  <c r="D23" i="25"/>
  <c r="C33" i="25"/>
  <c r="C20" i="25"/>
  <c r="D22" i="25"/>
  <c r="C30" i="25" l="1"/>
  <c r="C25" i="25"/>
  <c r="B55" i="25"/>
</calcChain>
</file>

<file path=xl/sharedStrings.xml><?xml version="1.0" encoding="utf-8"?>
<sst xmlns="http://schemas.openxmlformats.org/spreadsheetml/2006/main" count="1593" uniqueCount="403">
  <si>
    <t xml:space="preserve">              VARIACION CONSUMO BRUTO ENERGIA PRIMARIA</t>
  </si>
  <si>
    <t xml:space="preserve">         (TERACALORIAS)</t>
  </si>
  <si>
    <t>AÑOS</t>
  </si>
  <si>
    <t>VARIACION</t>
  </si>
  <si>
    <t>ENERGETICO</t>
  </si>
  <si>
    <t>%</t>
  </si>
  <si>
    <t>PETROLEO CRUDO</t>
  </si>
  <si>
    <t>GAS NATURAL</t>
  </si>
  <si>
    <t>CARBON</t>
  </si>
  <si>
    <t>HIDROELECTRICIDAD</t>
  </si>
  <si>
    <t>LEÑA</t>
  </si>
  <si>
    <t>BIOGAS</t>
  </si>
  <si>
    <t>TOTAL</t>
  </si>
  <si>
    <t xml:space="preserve">      VARIACION CONSUMO TOTAL ENERGIA SECUNDARIA</t>
  </si>
  <si>
    <t xml:space="preserve">    (TERACALORIAS)</t>
  </si>
  <si>
    <t>TOTAL DER. PETROLEO</t>
  </si>
  <si>
    <t>Y GAS NATURAL</t>
  </si>
  <si>
    <t>ELECTRICIDAD</t>
  </si>
  <si>
    <t>COKE Y ALQUITRAN</t>
  </si>
  <si>
    <t>GAS CORRIENTE</t>
  </si>
  <si>
    <t>GAS ALTOS HORNOS</t>
  </si>
  <si>
    <t>METANOL</t>
  </si>
  <si>
    <t>LEÑA Y OTROS</t>
  </si>
  <si>
    <t xml:space="preserve"> BALANCE ENERGIA PRIMARIA</t>
  </si>
  <si>
    <t xml:space="preserve">         AÑO 1997</t>
  </si>
  <si>
    <t>PRODUCCION</t>
  </si>
  <si>
    <t>IMPORTACION</t>
  </si>
  <si>
    <t>EXPORTACION</t>
  </si>
  <si>
    <t>V. STOCK +</t>
  </si>
  <si>
    <t>CONSUMO</t>
  </si>
  <si>
    <t>BRUTA</t>
  </si>
  <si>
    <t xml:space="preserve">PERD+CIERRE </t>
  </si>
  <si>
    <t>BRUTO</t>
  </si>
  <si>
    <t xml:space="preserve">                        BALANCE      ENERGIA      SECUNDARIA</t>
  </si>
  <si>
    <t xml:space="preserve">                    (TERACALORIAS)</t>
  </si>
  <si>
    <t xml:space="preserve">                     AÑO 1997</t>
  </si>
  <si>
    <t>PERD Y CIERRE</t>
  </si>
  <si>
    <t>PETROLEO COMBUSTIBLE</t>
  </si>
  <si>
    <t>DIESEL</t>
  </si>
  <si>
    <t>GAS 93 S/P (*)</t>
  </si>
  <si>
    <t>GAS 93 (**)</t>
  </si>
  <si>
    <t>KEROSENE</t>
  </si>
  <si>
    <t>GAS LICUADO</t>
  </si>
  <si>
    <t>GASOLINA AVIACION</t>
  </si>
  <si>
    <t>KEROSENE AVIACION</t>
  </si>
  <si>
    <t>NAFTA</t>
  </si>
  <si>
    <t>GAS REFINERIA</t>
  </si>
  <si>
    <t>TOTAL DERIVADOS</t>
  </si>
  <si>
    <t>CARBON (***)</t>
  </si>
  <si>
    <t xml:space="preserve">COKE </t>
  </si>
  <si>
    <t>ALQUITRAN</t>
  </si>
  <si>
    <t>GAS CORRIENTE.</t>
  </si>
  <si>
    <t>GAS ALTO HORNO</t>
  </si>
  <si>
    <t>GAS NATURAL (***)</t>
  </si>
  <si>
    <t>% c/cons. tot.</t>
  </si>
  <si>
    <t>(*) Se incluye la Gasolinas 95 y 97 que aportan aproximadamente 6000 TCal ( 47%)</t>
  </si>
  <si>
    <t>(**) Se incluye la Gasolinas 81 y 87 que aportan aproximadamente 150 TCal (1.3%)</t>
  </si>
  <si>
    <t>(***) Las Importaciones-Exportaciones y Var. Stock, Perdidas se consideran en etapa de energético primario</t>
  </si>
  <si>
    <t>EVOLUCION SECTORIAL DEL CONSUMO</t>
  </si>
  <si>
    <t>(TERACALORIAS)</t>
  </si>
  <si>
    <t>AÑO 1997</t>
  </si>
  <si>
    <t>Sector</t>
  </si>
  <si>
    <t>Consumo</t>
  </si>
  <si>
    <t>Centros de</t>
  </si>
  <si>
    <t xml:space="preserve">Consumo </t>
  </si>
  <si>
    <t>Transporte</t>
  </si>
  <si>
    <t>Ind. y Min.</t>
  </si>
  <si>
    <t>C.P.R.</t>
  </si>
  <si>
    <t>Final</t>
  </si>
  <si>
    <t>Transf.</t>
  </si>
  <si>
    <t>Total</t>
  </si>
  <si>
    <t>GAS 93 S/P</t>
  </si>
  <si>
    <t>GAS 93</t>
  </si>
  <si>
    <t xml:space="preserve">GAS NATURAL </t>
  </si>
  <si>
    <t xml:space="preserve">          EVOLUCION SECTORIAL DEL CONSUMO</t>
  </si>
  <si>
    <t xml:space="preserve">     (TERACALORIAS)</t>
  </si>
  <si>
    <t xml:space="preserve">   AÑO 1997</t>
  </si>
  <si>
    <t xml:space="preserve">   SECTOR TRANSPORTE</t>
  </si>
  <si>
    <t>TERRESTRE</t>
  </si>
  <si>
    <t>FERROVIARIO</t>
  </si>
  <si>
    <t>MARITIMO</t>
  </si>
  <si>
    <t>AEREO</t>
  </si>
  <si>
    <t>GAS 93 C/P</t>
  </si>
  <si>
    <t xml:space="preserve">      EVOLUCION SECTORIAL DEL CONSUMO</t>
  </si>
  <si>
    <t xml:space="preserve">             SECTOR INDUSTRIAL Y MINERO</t>
  </si>
  <si>
    <t>COBRE</t>
  </si>
  <si>
    <t>SALITRE</t>
  </si>
  <si>
    <t>HIERRO</t>
  </si>
  <si>
    <t xml:space="preserve">PAPEL Y </t>
  </si>
  <si>
    <t>SIDE_</t>
  </si>
  <si>
    <t>PETRO_</t>
  </si>
  <si>
    <t>CEMENTO</t>
  </si>
  <si>
    <t>AZUCAR</t>
  </si>
  <si>
    <t>PESCA</t>
  </si>
  <si>
    <t>INDUSTRIAS</t>
  </si>
  <si>
    <t>MINAS</t>
  </si>
  <si>
    <t>CELULOSA</t>
  </si>
  <si>
    <t>RURGIA</t>
  </si>
  <si>
    <t>QUIMICA</t>
  </si>
  <si>
    <t>VARIAS</t>
  </si>
  <si>
    <t>COKE</t>
  </si>
  <si>
    <t xml:space="preserve">       EVOLUCION SECTORIAL DEL CONSUMO</t>
  </si>
  <si>
    <t xml:space="preserve">                            (TERACALORIAS)</t>
  </si>
  <si>
    <t xml:space="preserve">                                                         SECTOR COMERCIAL </t>
  </si>
  <si>
    <t xml:space="preserve">                   PUBLICO RESIDENCIAL (CPR)</t>
  </si>
  <si>
    <t>COMERCIAL</t>
  </si>
  <si>
    <t>PUBLICO</t>
  </si>
  <si>
    <t>RESIDENCIAL</t>
  </si>
  <si>
    <t>TOTAL(%)</t>
  </si>
  <si>
    <t>PETROLEO  COMBUSTIBLE</t>
  </si>
  <si>
    <t xml:space="preserve"> DIESEL</t>
  </si>
  <si>
    <t xml:space="preserve">  (TERACALORIAS)</t>
  </si>
  <si>
    <t xml:space="preserve">        AÑO 1997</t>
  </si>
  <si>
    <t xml:space="preserve">             SECTOR CENTROS DE TRANSFORMACION</t>
  </si>
  <si>
    <t>GAS Y COKE</t>
  </si>
  <si>
    <t>PETROLEO Y</t>
  </si>
  <si>
    <t xml:space="preserve">CARBON </t>
  </si>
  <si>
    <t>Y LEÑA</t>
  </si>
  <si>
    <t xml:space="preserve">      PRODUCCION BRUTA DERIVADOS</t>
  </si>
  <si>
    <t xml:space="preserve">     INDUSTRIALES DEL PETROLEO</t>
  </si>
  <si>
    <t xml:space="preserve">                   (TERACALORIAS)</t>
  </si>
  <si>
    <t>NO ENERGETICOS</t>
  </si>
  <si>
    <t>PROD.BRUTA</t>
  </si>
  <si>
    <t>Gasolina Blanca</t>
  </si>
  <si>
    <t>Aguarrás</t>
  </si>
  <si>
    <t>Solventes</t>
  </si>
  <si>
    <t>Fuel Fondo Vacío</t>
  </si>
  <si>
    <t>Asfalto</t>
  </si>
  <si>
    <t>Etileno</t>
  </si>
  <si>
    <t>Gas Oil</t>
  </si>
  <si>
    <t xml:space="preserve">                                             BALANCE DE ENERGIA PRIMARIA</t>
  </si>
  <si>
    <t xml:space="preserve">                                                       (Unidades Físicas)</t>
  </si>
  <si>
    <t xml:space="preserve">                                                           AÑO 1997</t>
  </si>
  <si>
    <t xml:space="preserve">V. STOCK + </t>
  </si>
  <si>
    <t>PERD.Y CIERRE</t>
  </si>
  <si>
    <t>PETROLEO  CRUDO (a)</t>
  </si>
  <si>
    <t xml:space="preserve"> (Miles m3)</t>
  </si>
  <si>
    <t>GAS NATURAL (b,c y d)</t>
  </si>
  <si>
    <t xml:space="preserve"> (Mill. m3)</t>
  </si>
  <si>
    <t xml:space="preserve"> (Miles ton.)</t>
  </si>
  <si>
    <t xml:space="preserve"> (Gwh)</t>
  </si>
  <si>
    <t xml:space="preserve"> (Mill.m3)</t>
  </si>
  <si>
    <t>a) Producción Bruta : Isla= 94.97 + Continente = 18.57 + Costa afuera=213.74</t>
  </si>
  <si>
    <t>b) Producción Bruta : Produccion total = 3211 - Reinyecciones = 984</t>
  </si>
  <si>
    <t>c) Cierre : Gas lift = 149 + Gas quemado =156</t>
  </si>
  <si>
    <t>e) Ajuste CNE por tipo gas primario-secundario: -2.99</t>
  </si>
  <si>
    <t xml:space="preserve">         DERIVADOS DEL GAS NATURAL</t>
  </si>
  <si>
    <t xml:space="preserve">                                  (Miles m3)</t>
  </si>
  <si>
    <t xml:space="preserve">PRODUCCION GASOLINA NATURAL </t>
  </si>
  <si>
    <t xml:space="preserve">PRODUCCION PROPANO                 </t>
  </si>
  <si>
    <t xml:space="preserve">PRODUCCION BUTANO                   </t>
  </si>
  <si>
    <t>BALANCE      ENERGIA      SECUNDARIA</t>
  </si>
  <si>
    <t xml:space="preserve">             (UNIDADES FISICAS)</t>
  </si>
  <si>
    <t>V. STOCK</t>
  </si>
  <si>
    <t>PERD.CIERRE</t>
  </si>
  <si>
    <t>FINAL</t>
  </si>
  <si>
    <t>C.TRANSF.</t>
  </si>
  <si>
    <t>(Miles Ton)</t>
  </si>
  <si>
    <t>(Miles m3)</t>
  </si>
  <si>
    <t>(Millones m3)</t>
  </si>
  <si>
    <t>(GWh)</t>
  </si>
  <si>
    <t>(UNIDADES FISICAS)</t>
  </si>
  <si>
    <t>Transform.</t>
  </si>
  <si>
    <t>GAS 93 C/P (*)</t>
  </si>
  <si>
    <t xml:space="preserve">  </t>
  </si>
  <si>
    <t xml:space="preserve"> (Unidades Físicas)</t>
  </si>
  <si>
    <t xml:space="preserve">    SECTOR TRANSPORTE</t>
  </si>
  <si>
    <t>PETROLEOS  COMBUSTIBLE</t>
  </si>
  <si>
    <t>GASOLINA  AVIACION</t>
  </si>
  <si>
    <t xml:space="preserve">                            (UNIDADES FISICAS)</t>
  </si>
  <si>
    <t xml:space="preserve">                                                                    AÑO 1997</t>
  </si>
  <si>
    <t xml:space="preserve">                       SECTOR INDUSTRIAL Y MINERO</t>
  </si>
  <si>
    <t>DURGIA</t>
  </si>
  <si>
    <t xml:space="preserve">                                                  SECTOR COMERCIAL </t>
  </si>
  <si>
    <t xml:space="preserve"> PUBLICO RESIDENCIAL(CPR)</t>
  </si>
  <si>
    <t xml:space="preserve"> EVOLUCION SECTORIAL DEL CONSUMO</t>
  </si>
  <si>
    <t xml:space="preserve">            AÑO 1997</t>
  </si>
  <si>
    <t xml:space="preserve">       (Unidades Físicas)</t>
  </si>
  <si>
    <t xml:space="preserve"> SECTOR CENTROS DE TRANSFORMACION</t>
  </si>
  <si>
    <t>PETROLEO</t>
  </si>
  <si>
    <t>CARBON Y</t>
  </si>
  <si>
    <t>GAS</t>
  </si>
  <si>
    <t xml:space="preserve">AUTOPRODORES Y </t>
  </si>
  <si>
    <t xml:space="preserve">Y GAS </t>
  </si>
  <si>
    <t>NATURAL</t>
  </si>
  <si>
    <t>SECTOR PUBLICO</t>
  </si>
  <si>
    <t>(Miles ton.)</t>
  </si>
  <si>
    <t>GAS REFINERÍA</t>
  </si>
  <si>
    <t>(Mill. m3)</t>
  </si>
  <si>
    <t>(Gwh)</t>
  </si>
  <si>
    <t xml:space="preserve">  PRODUCCION BRUTA DERIVADOS</t>
  </si>
  <si>
    <t xml:space="preserve">   INDUSTRIALES DEL PETROLEO</t>
  </si>
  <si>
    <t xml:space="preserve">                       (Miles m3)</t>
  </si>
  <si>
    <t>Año 1997 (Teracalorías)</t>
  </si>
  <si>
    <t>Consumo Sectorial de Productos Secundarios</t>
  </si>
  <si>
    <t>Petróleo</t>
  </si>
  <si>
    <t>Petróleos</t>
  </si>
  <si>
    <t>Gasolina</t>
  </si>
  <si>
    <t>Kerosene</t>
  </si>
  <si>
    <t>Gas</t>
  </si>
  <si>
    <t>Nafta</t>
  </si>
  <si>
    <t>Gas de</t>
  </si>
  <si>
    <t>Total Derivados</t>
  </si>
  <si>
    <t>Electrici_</t>
  </si>
  <si>
    <t>Carbón</t>
  </si>
  <si>
    <t>Coke y</t>
  </si>
  <si>
    <t>Meta_</t>
  </si>
  <si>
    <t>Biogás</t>
  </si>
  <si>
    <t>Leña y</t>
  </si>
  <si>
    <t>SECTOR</t>
  </si>
  <si>
    <t>Diesel</t>
  </si>
  <si>
    <t>Combustibles</t>
  </si>
  <si>
    <t>93 S/P</t>
  </si>
  <si>
    <t>93 C/P</t>
  </si>
  <si>
    <t>Licuado</t>
  </si>
  <si>
    <t>Aviación</t>
  </si>
  <si>
    <t>Refinería</t>
  </si>
  <si>
    <t>Petróleo,Gas</t>
  </si>
  <si>
    <t>dad</t>
  </si>
  <si>
    <t>Alquitrán</t>
  </si>
  <si>
    <t>Corriente</t>
  </si>
  <si>
    <t>Altos Hornos</t>
  </si>
  <si>
    <t>Natural</t>
  </si>
  <si>
    <t>nol</t>
  </si>
  <si>
    <t>Otros</t>
  </si>
  <si>
    <t>Energéticos</t>
  </si>
  <si>
    <t>Transporte             :</t>
  </si>
  <si>
    <t>Caminero</t>
  </si>
  <si>
    <t>-</t>
  </si>
  <si>
    <t>Ferroviario</t>
  </si>
  <si>
    <t>Marítimo</t>
  </si>
  <si>
    <t>Aéreo</t>
  </si>
  <si>
    <t>Total en Transporte</t>
  </si>
  <si>
    <t>Industrial               :</t>
  </si>
  <si>
    <t>Cobre</t>
  </si>
  <si>
    <t>y Minero</t>
  </si>
  <si>
    <t>Salitre</t>
  </si>
  <si>
    <t>Hierro</t>
  </si>
  <si>
    <t>Papel y Celulosa</t>
  </si>
  <si>
    <t>Siderurgia</t>
  </si>
  <si>
    <t>Petroquímica</t>
  </si>
  <si>
    <t>Cemento</t>
  </si>
  <si>
    <t>Azúcar</t>
  </si>
  <si>
    <t>Pesca</t>
  </si>
  <si>
    <t>Industrias Varias</t>
  </si>
  <si>
    <t>Minas Varias</t>
  </si>
  <si>
    <t>Total Industrial y Minero</t>
  </si>
  <si>
    <t>Comercial, Público :</t>
  </si>
  <si>
    <t>Zona Carbonífera</t>
  </si>
  <si>
    <t>y Residencial</t>
  </si>
  <si>
    <t>Comercial</t>
  </si>
  <si>
    <t>Público</t>
  </si>
  <si>
    <t>Residencial</t>
  </si>
  <si>
    <t>Total Comercial Público, Residencial</t>
  </si>
  <si>
    <t>Consumo Final</t>
  </si>
  <si>
    <t>Centros  de               :</t>
  </si>
  <si>
    <t>Electricidad: Autoproductores</t>
  </si>
  <si>
    <t>Transformaciòn</t>
  </si>
  <si>
    <t>:         Servicio Público</t>
  </si>
  <si>
    <t>Gas,Coke: GasCorriente</t>
  </si>
  <si>
    <t xml:space="preserve">          : Siderurgia</t>
  </si>
  <si>
    <t>Petróleo, Gas Natural</t>
  </si>
  <si>
    <t>Carbón y Leña</t>
  </si>
  <si>
    <t>Gas Natural-Metanol</t>
  </si>
  <si>
    <t>Total en Centros de Transformación</t>
  </si>
  <si>
    <t>Consumo Total</t>
  </si>
  <si>
    <t>Año 1997 (Unidades Físicas)</t>
  </si>
  <si>
    <t>Coke</t>
  </si>
  <si>
    <t>Metanol</t>
  </si>
  <si>
    <t>Miles</t>
  </si>
  <si>
    <t>Alto Horno</t>
  </si>
  <si>
    <t xml:space="preserve">Mill. </t>
  </si>
  <si>
    <t>Miles m3</t>
  </si>
  <si>
    <t>Miles Ton.</t>
  </si>
  <si>
    <t xml:space="preserve"> m3</t>
  </si>
  <si>
    <t>Mill. m3</t>
  </si>
  <si>
    <t>GWh</t>
  </si>
  <si>
    <t>Ton.</t>
  </si>
  <si>
    <t xml:space="preserve"> Ton.</t>
  </si>
  <si>
    <t xml:space="preserve">        :Serv. Público</t>
  </si>
  <si>
    <t>Gas, Coke:GasCorriente</t>
  </si>
  <si>
    <t xml:space="preserve">              :Siderurgia</t>
  </si>
  <si>
    <t xml:space="preserve">  BALANCE DE ENERGIA ELECTRICA</t>
  </si>
  <si>
    <t>Porcentajes</t>
  </si>
  <si>
    <t>cr/Total</t>
  </si>
  <si>
    <t>cr/SubTotal</t>
  </si>
  <si>
    <t>POTENCIA ELECTRICA INSTALADA</t>
  </si>
  <si>
    <t>(Miles de KW)</t>
  </si>
  <si>
    <t>Termoeléctrica</t>
  </si>
  <si>
    <t>Autoproductores</t>
  </si>
  <si>
    <t>Cogeneración</t>
  </si>
  <si>
    <t>Servicios Públicos</t>
  </si>
  <si>
    <t>Hidroeléctrica</t>
  </si>
  <si>
    <t>GENERACION DE ENERGIA</t>
  </si>
  <si>
    <t>(Millones de KWh)</t>
  </si>
  <si>
    <t>CONSUMO DE ENERGIA</t>
  </si>
  <si>
    <t xml:space="preserve">SEGUN FUENTES </t>
  </si>
  <si>
    <t>(Teracalorías)</t>
  </si>
  <si>
    <t>Electricidad</t>
  </si>
  <si>
    <t>Carbón, Coke y Alquitrán</t>
  </si>
  <si>
    <t>Derivados de Petróleo y de Gas Natural</t>
  </si>
  <si>
    <t>Gas(Natural,Corriente,Alto Horno,Metanol)</t>
  </si>
  <si>
    <t>Leña y otros</t>
  </si>
  <si>
    <t>CONSUMO ELECTRICO INDUSTRIAL</t>
  </si>
  <si>
    <t>Y MINERO SEGUN ACTIVIDAD</t>
  </si>
  <si>
    <t>Azucar</t>
  </si>
  <si>
    <t>CONSUMO BRUTO DE ENERGIA</t>
  </si>
  <si>
    <t>ELECTRICA POR HABITANTE</t>
  </si>
  <si>
    <t>Crecimiento Anual</t>
  </si>
  <si>
    <t>(KWh/Año)</t>
  </si>
  <si>
    <t xml:space="preserve">DENSIDADES Y PODERES CALORIFICOS </t>
  </si>
  <si>
    <t>UTILIZADOS EN EL BALANCE</t>
  </si>
  <si>
    <t>PRODUCTO</t>
  </si>
  <si>
    <t>DENSIDAD</t>
  </si>
  <si>
    <t>PODER CALORIF.</t>
  </si>
  <si>
    <t>Ton/m3</t>
  </si>
  <si>
    <t>KCal/Kg</t>
  </si>
  <si>
    <t>PETR. CRUDO NACIONAL</t>
  </si>
  <si>
    <t>(*)</t>
  </si>
  <si>
    <t>PETR. CRUDO  IMPORTADO</t>
  </si>
  <si>
    <t>PETR. COMBUSTIBLE 5</t>
  </si>
  <si>
    <t>PETR. COMBUSTIBLE IFO 180</t>
  </si>
  <si>
    <t>PETR. COMBUSTIBLE  6</t>
  </si>
  <si>
    <t>GASOLINA  AUTOMOVILES</t>
  </si>
  <si>
    <t>GAS NATURAL PROCESADO</t>
  </si>
  <si>
    <t xml:space="preserve">  (**)</t>
  </si>
  <si>
    <t>GAS DE REFINERIA</t>
  </si>
  <si>
    <t xml:space="preserve"> (***)</t>
  </si>
  <si>
    <t>(****)(1)</t>
  </si>
  <si>
    <t>(*)     Promedio Isla, Continente y Costa Afuera</t>
  </si>
  <si>
    <t>(**)    KCal/m3</t>
  </si>
  <si>
    <t>(***)   KCal/Lts</t>
  </si>
  <si>
    <t>(****)  KCal/KWh (Equivelente Calórico Teórico Internacional)</t>
  </si>
  <si>
    <t>(1) Equivalente Calórico práctico para Chile 2.750 KCal/KWh</t>
  </si>
  <si>
    <t>TABLA DE CONVERSION UNIDADES ENERGETICAS</t>
  </si>
  <si>
    <t xml:space="preserve">     INTERNACIONALES   (OLADE)</t>
  </si>
  <si>
    <t xml:space="preserve"> (*)</t>
  </si>
  <si>
    <t>BEEP</t>
  </si>
  <si>
    <t>TEP</t>
  </si>
  <si>
    <t>TCAL</t>
  </si>
  <si>
    <t>TJOULE</t>
  </si>
  <si>
    <t>10E+3BTU</t>
  </si>
  <si>
    <t>MWH</t>
  </si>
  <si>
    <t>KGGLP</t>
  </si>
  <si>
    <t xml:space="preserve">   M3 GAS NAT.</t>
  </si>
  <si>
    <t>PIE3 GAS NAT.</t>
  </si>
  <si>
    <t>M3 GAS NAT.</t>
  </si>
  <si>
    <t>(Nota: E + x = 10 elevado a x )</t>
  </si>
  <si>
    <t xml:space="preserve">                          ABREVIATURAS</t>
  </si>
  <si>
    <t>EQUIVAL.  OLADE</t>
  </si>
  <si>
    <t>EQUIVAL. BALANCE NACIONAL</t>
  </si>
  <si>
    <t>EQUIVALENCIA</t>
  </si>
  <si>
    <t>SIMBOLO</t>
  </si>
  <si>
    <t>1BBL GLP</t>
  </si>
  <si>
    <t>0,670BEP</t>
  </si>
  <si>
    <t>1Bpe</t>
  </si>
  <si>
    <t xml:space="preserve">         1,05 BEEP</t>
  </si>
  <si>
    <t>BARRIL EQUIVAL.  PETROLEO</t>
  </si>
  <si>
    <t>1BBL</t>
  </si>
  <si>
    <t>0,15893M3</t>
  </si>
  <si>
    <t>1 m3 gas nat.          1,13 M3 GAS NAT</t>
  </si>
  <si>
    <t>TON. EQUIV. PETROLEO</t>
  </si>
  <si>
    <t>1M3 GLP</t>
  </si>
  <si>
    <t>552,4 KG</t>
  </si>
  <si>
    <t>(Bpe = Barril de Petroleo Equivalente, Balance)</t>
  </si>
  <si>
    <t>BARRILES</t>
  </si>
  <si>
    <t>BBL</t>
  </si>
  <si>
    <t>1PIE3</t>
  </si>
  <si>
    <t>0,028317 M3</t>
  </si>
  <si>
    <t>METROS CUBICOS</t>
  </si>
  <si>
    <t>M3</t>
  </si>
  <si>
    <t>TERACALORIAS</t>
  </si>
  <si>
    <t>MULTIPLOS</t>
  </si>
  <si>
    <t>TONELADAS METRICAS</t>
  </si>
  <si>
    <t>TON</t>
  </si>
  <si>
    <t>PREFIJO</t>
  </si>
  <si>
    <t>FACTOR</t>
  </si>
  <si>
    <t>GIGAWATTS</t>
  </si>
  <si>
    <t>GW</t>
  </si>
  <si>
    <t>K</t>
  </si>
  <si>
    <t>KILO</t>
  </si>
  <si>
    <t>TERAWATTS-HORA</t>
  </si>
  <si>
    <t>TWH</t>
  </si>
  <si>
    <t>M</t>
  </si>
  <si>
    <t>MEGA</t>
  </si>
  <si>
    <t>GIGAWATTS-HORA</t>
  </si>
  <si>
    <t>GWH</t>
  </si>
  <si>
    <t>G</t>
  </si>
  <si>
    <t>GIGA</t>
  </si>
  <si>
    <t>KILOWATTS-HORA</t>
  </si>
  <si>
    <t>KWH</t>
  </si>
  <si>
    <t>T</t>
  </si>
  <si>
    <t>TERA</t>
  </si>
  <si>
    <t>MEGAWATTS-HORA</t>
  </si>
  <si>
    <t>P</t>
  </si>
  <si>
    <t>PETA</t>
  </si>
  <si>
    <t xml:space="preserve">(*) PARA OBTENER EQUIVALENCIAS INTERNACIONALES, SE DEBEN TENER EN CUENTA LAS EQUIVALENCIAS DEL BALANCE NACIONAL DE ENERGIA , PRINCIPALMENTE </t>
  </si>
  <si>
    <t xml:space="preserve"> RESPECTO A PODERES CALORIFICOS Y DENSIDADES</t>
  </si>
  <si>
    <r>
      <t>(*) Del total de Gasolina 93 s/p , aproximadamente 700 Miles de m</t>
    </r>
    <r>
      <rPr>
        <vertAlign val="superscript"/>
        <sz val="11"/>
        <rFont val="MS Sans Serif"/>
        <family val="2"/>
      </rPr>
      <t>3</t>
    </r>
    <r>
      <rPr>
        <sz val="11"/>
        <rFont val="MS Sans Serif"/>
        <family val="2"/>
      </rPr>
      <t xml:space="preserve"> corresponden a Gasolina s/p 95 y 97.</t>
    </r>
  </si>
  <si>
    <r>
      <t>(**) Del total de Gasolina 93, aproximadamente 19 Miles de m</t>
    </r>
    <r>
      <rPr>
        <vertAlign val="superscript"/>
        <sz val="11"/>
        <rFont val="MS Sans Serif"/>
        <family val="2"/>
      </rPr>
      <t>3</t>
    </r>
    <r>
      <rPr>
        <sz val="11"/>
        <rFont val="MS Sans Serif"/>
        <family val="2"/>
      </rPr>
      <t xml:space="preserve"> corresponden a Gasolina c/p 81 y 87.</t>
    </r>
  </si>
  <si>
    <t xml:space="preserve"> FINAL</t>
  </si>
  <si>
    <t xml:space="preserve"> TOTAL</t>
  </si>
  <si>
    <t>CENT. DE TR.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</si>
</sst>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#,##0.0"/>
    <numFmt numFmtId="166" formatCode="0.0%"/>
    <numFmt numFmtId="167" formatCode="###0"/>
    <numFmt numFmtId="168" formatCode="0.000"/>
  </numFmts>
  <fonts count="41">
    <font>
      <sz val="10"/>
      <name val="Arial"/>
    </font>
    <font>
      <sz val="10"/>
      <name val="Arial"/>
      <family val="2"/>
    </font>
    <font>
      <sz val="10"/>
      <name val="MS Sans Serif"/>
    </font>
    <font>
      <b/>
      <sz val="12"/>
      <color indexed="9"/>
      <name val="MS Sans Serif"/>
    </font>
    <font>
      <sz val="8.5"/>
      <color indexed="9"/>
      <name val="MS Sans Serif"/>
    </font>
    <font>
      <b/>
      <sz val="8.5"/>
      <color indexed="9"/>
      <name val="MS Sans Serif"/>
    </font>
    <font>
      <b/>
      <sz val="10"/>
      <color indexed="18"/>
      <name val="MS Sans Serif"/>
    </font>
    <font>
      <b/>
      <sz val="10"/>
      <color indexed="8"/>
      <name val="MS Sans Serif"/>
    </font>
    <font>
      <b/>
      <sz val="10"/>
      <color indexed="12"/>
      <name val="Geneva"/>
    </font>
    <font>
      <sz val="10"/>
      <color indexed="12"/>
      <name val="MS Sans Serif"/>
    </font>
    <font>
      <sz val="12"/>
      <color indexed="9"/>
      <name val="MS Sans Serif"/>
      <family val="2"/>
    </font>
    <font>
      <b/>
      <sz val="10"/>
      <name val="MS Sans Serif"/>
    </font>
    <font>
      <sz val="8"/>
      <name val="MS Sans Serif"/>
    </font>
    <font>
      <b/>
      <sz val="8.5"/>
      <color indexed="9"/>
      <name val="MS Sans Serif"/>
      <family val="2"/>
    </font>
    <font>
      <sz val="10"/>
      <name val="MS Sans Serif"/>
      <family val="2"/>
    </font>
    <font>
      <b/>
      <i/>
      <sz val="10"/>
      <color indexed="8"/>
      <name val="MS Sans Serif"/>
    </font>
    <font>
      <b/>
      <sz val="10"/>
      <name val="Geneva"/>
    </font>
    <font>
      <b/>
      <sz val="11"/>
      <color indexed="9"/>
      <name val="Arial"/>
      <family val="2"/>
    </font>
    <font>
      <sz val="10"/>
      <color indexed="9"/>
      <name val="Arial"/>
      <family val="2"/>
    </font>
    <font>
      <sz val="9"/>
      <color indexed="9"/>
      <name val="Arial"/>
      <family val="2"/>
    </font>
    <font>
      <b/>
      <sz val="9"/>
      <color indexed="9"/>
      <name val="Arial"/>
      <family val="2"/>
    </font>
    <font>
      <b/>
      <sz val="10"/>
      <color indexed="18"/>
      <name val="Arial"/>
      <family val="2"/>
    </font>
    <font>
      <b/>
      <sz val="10"/>
      <color indexed="8"/>
      <name val="Arial"/>
      <family val="2"/>
    </font>
    <font>
      <sz val="8"/>
      <color indexed="21"/>
      <name val="MS Sans Serif"/>
    </font>
    <font>
      <b/>
      <sz val="12"/>
      <color indexed="9"/>
      <name val="MS Sans Serif"/>
      <family val="2"/>
    </font>
    <font>
      <sz val="10"/>
      <name val="Geneva"/>
    </font>
    <font>
      <sz val="10"/>
      <color indexed="12"/>
      <name val="Geneva"/>
    </font>
    <font>
      <b/>
      <u/>
      <sz val="12"/>
      <color indexed="12"/>
      <name val="Geneva"/>
    </font>
    <font>
      <u/>
      <sz val="10"/>
      <color indexed="12"/>
      <name val="Geneva"/>
    </font>
    <font>
      <b/>
      <sz val="8"/>
      <color indexed="21"/>
      <name val="MS Sans Serif"/>
    </font>
    <font>
      <sz val="8"/>
      <color indexed="8"/>
      <name val="MS Sans Serif"/>
    </font>
    <font>
      <b/>
      <sz val="8"/>
      <color indexed="8"/>
      <name val="MS Sans Serif"/>
    </font>
    <font>
      <b/>
      <i/>
      <sz val="11"/>
      <color indexed="8"/>
      <name val="MS Sans Serif"/>
      <family val="2"/>
    </font>
    <font>
      <b/>
      <sz val="11"/>
      <color indexed="18"/>
      <name val="MS Sans Serif"/>
      <family val="2"/>
    </font>
    <font>
      <sz val="11"/>
      <name val="MS Sans Serif"/>
      <family val="2"/>
    </font>
    <font>
      <vertAlign val="superscript"/>
      <sz val="11"/>
      <name val="MS Sans Serif"/>
      <family val="2"/>
    </font>
    <font>
      <sz val="12"/>
      <name val="MS Sans Serif"/>
      <family val="2"/>
    </font>
    <font>
      <b/>
      <sz val="12"/>
      <color indexed="8"/>
      <name val="MS Sans Serif"/>
      <family val="2"/>
    </font>
    <font>
      <b/>
      <sz val="12"/>
      <color indexed="18"/>
      <name val="MS Sans Serif"/>
      <family val="2"/>
    </font>
    <font>
      <sz val="11"/>
      <color indexed="8"/>
      <name val="MS Sans Serif"/>
      <family val="2"/>
    </font>
    <font>
      <sz val="11"/>
      <color indexed="18"/>
      <name val="MS Sans Serif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mediumGray">
        <fgColor indexed="22"/>
        <bgColor indexed="22"/>
      </patternFill>
    </fill>
    <fill>
      <patternFill patternType="solid">
        <fgColor indexed="22"/>
        <bgColor indexed="22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10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10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64"/>
      </right>
      <top/>
      <bottom style="thin">
        <color indexed="64"/>
      </bottom>
      <diagonal/>
    </border>
    <border>
      <left style="thin">
        <color indexed="1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23"/>
      </top>
      <bottom style="thin">
        <color indexed="9"/>
      </bottom>
      <diagonal/>
    </border>
    <border>
      <left/>
      <right/>
      <top style="thin">
        <color indexed="23"/>
      </top>
      <bottom style="thin">
        <color indexed="9"/>
      </bottom>
      <diagonal/>
    </border>
    <border>
      <left/>
      <right style="thin">
        <color indexed="10"/>
      </right>
      <top style="thin">
        <color indexed="23"/>
      </top>
      <bottom style="thin">
        <color indexed="9"/>
      </bottom>
      <diagonal/>
    </border>
    <border>
      <left style="thin">
        <color indexed="10"/>
      </left>
      <right/>
      <top style="thin">
        <color indexed="23"/>
      </top>
      <bottom style="thin">
        <color indexed="10"/>
      </bottom>
      <diagonal/>
    </border>
    <border>
      <left/>
      <right/>
      <top style="thin">
        <color indexed="23"/>
      </top>
      <bottom style="thin">
        <color indexed="10"/>
      </bottom>
      <diagonal/>
    </border>
    <border>
      <left/>
      <right style="thin">
        <color indexed="10"/>
      </right>
      <top style="thin">
        <color indexed="23"/>
      </top>
      <bottom style="thin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23"/>
      </top>
      <bottom style="thin">
        <color indexed="9"/>
      </bottom>
      <diagonal/>
    </border>
    <border>
      <left style="thin">
        <color indexed="10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10"/>
      </right>
      <top style="thin">
        <color indexed="23"/>
      </top>
      <bottom/>
      <diagonal/>
    </border>
    <border>
      <left style="thin">
        <color indexed="23"/>
      </left>
      <right/>
      <top style="thin">
        <color indexed="23"/>
      </top>
      <bottom style="thin">
        <color indexed="9"/>
      </bottom>
      <diagonal/>
    </border>
    <border>
      <left style="thin">
        <color indexed="64"/>
      </left>
      <right/>
      <top/>
      <bottom/>
      <diagonal/>
    </border>
  </borders>
  <cellStyleXfs count="26">
    <xf numFmtId="0" fontId="0" fillId="0" borderId="0"/>
    <xf numFmtId="38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0" fontId="25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9" fontId="1" fillId="0" borderId="0" applyFont="0" applyFill="0" applyBorder="0" applyAlignment="0" applyProtection="0"/>
  </cellStyleXfs>
  <cellXfs count="686">
    <xf numFmtId="0" fontId="0" fillId="0" borderId="0" xfId="0"/>
    <xf numFmtId="0" fontId="3" fillId="3" borderId="1" xfId="7" applyFont="1" applyFill="1" applyBorder="1" applyAlignment="1">
      <alignment horizontal="left"/>
    </xf>
    <xf numFmtId="0" fontId="4" fillId="3" borderId="2" xfId="7" applyFont="1" applyFill="1" applyBorder="1" applyAlignment="1">
      <alignment horizontal="center"/>
    </xf>
    <xf numFmtId="0" fontId="4" fillId="3" borderId="2" xfId="7" applyFont="1" applyFill="1" applyBorder="1" applyAlignment="1">
      <alignment horizontal="right"/>
    </xf>
    <xf numFmtId="0" fontId="5" fillId="3" borderId="3" xfId="7" applyFont="1" applyFill="1" applyBorder="1" applyAlignment="1">
      <alignment horizontal="right"/>
    </xf>
    <xf numFmtId="0" fontId="2" fillId="0" borderId="0" xfId="7" applyBorder="1"/>
    <xf numFmtId="0" fontId="2" fillId="0" borderId="0" xfId="7"/>
    <xf numFmtId="0" fontId="3" fillId="3" borderId="4" xfId="7" applyFont="1" applyFill="1" applyBorder="1" applyAlignment="1">
      <alignment horizontal="left"/>
    </xf>
    <xf numFmtId="0" fontId="4" fillId="3" borderId="0" xfId="7" applyFont="1" applyFill="1" applyBorder="1" applyAlignment="1">
      <alignment horizontal="right"/>
    </xf>
    <xf numFmtId="0" fontId="5" fillId="3" borderId="5" xfId="7" applyFont="1" applyFill="1" applyBorder="1" applyAlignment="1">
      <alignment horizontal="right"/>
    </xf>
    <xf numFmtId="0" fontId="4" fillId="3" borderId="0" xfId="7" applyFont="1" applyFill="1" applyBorder="1" applyAlignment="1">
      <alignment horizontal="left"/>
    </xf>
    <xf numFmtId="0" fontId="3" fillId="3" borderId="6" xfId="7" applyFont="1" applyFill="1" applyBorder="1" applyAlignment="1">
      <alignment horizontal="left"/>
    </xf>
    <xf numFmtId="0" fontId="4" fillId="3" borderId="7" xfId="7" applyFont="1" applyFill="1" applyBorder="1" applyAlignment="1">
      <alignment horizontal="right"/>
    </xf>
    <xf numFmtId="0" fontId="5" fillId="3" borderId="8" xfId="7" applyFont="1" applyFill="1" applyBorder="1" applyAlignment="1">
      <alignment horizontal="right"/>
    </xf>
    <xf numFmtId="0" fontId="6" fillId="4" borderId="4" xfId="7" applyFont="1" applyFill="1" applyBorder="1" applyAlignment="1">
      <alignment horizontal="left"/>
    </xf>
    <xf numFmtId="0" fontId="2" fillId="0" borderId="0" xfId="7" applyFill="1" applyBorder="1" applyAlignment="1"/>
    <xf numFmtId="0" fontId="2" fillId="0" borderId="5" xfId="7" applyFill="1" applyBorder="1" applyAlignment="1"/>
    <xf numFmtId="0" fontId="7" fillId="4" borderId="4" xfId="7" applyFont="1" applyFill="1" applyBorder="1" applyAlignment="1">
      <alignment horizontal="left"/>
    </xf>
    <xf numFmtId="3" fontId="2" fillId="0" borderId="0" xfId="1" applyNumberFormat="1" applyFont="1" applyFill="1" applyBorder="1" applyAlignment="1"/>
    <xf numFmtId="165" fontId="2" fillId="0" borderId="5" xfId="1" applyNumberFormat="1" applyFont="1" applyFill="1" applyBorder="1" applyAlignment="1"/>
    <xf numFmtId="3" fontId="2" fillId="0" borderId="5" xfId="1" applyNumberFormat="1" applyFont="1" applyFill="1" applyBorder="1" applyAlignment="1"/>
    <xf numFmtId="0" fontId="6" fillId="4" borderId="9" xfId="7" applyFont="1" applyFill="1" applyBorder="1" applyAlignment="1">
      <alignment horizontal="left"/>
    </xf>
    <xf numFmtId="3" fontId="2" fillId="0" borderId="10" xfId="1" applyNumberFormat="1" applyFont="1" applyFill="1" applyBorder="1" applyAlignment="1"/>
    <xf numFmtId="165" fontId="2" fillId="0" borderId="11" xfId="1" applyNumberFormat="1" applyFont="1" applyFill="1" applyBorder="1" applyAlignment="1"/>
    <xf numFmtId="0" fontId="6" fillId="4" borderId="12" xfId="7" applyFont="1" applyFill="1" applyBorder="1" applyAlignment="1">
      <alignment horizontal="left"/>
    </xf>
    <xf numFmtId="0" fontId="2" fillId="0" borderId="13" xfId="7" applyFill="1" applyBorder="1" applyAlignment="1"/>
    <xf numFmtId="3" fontId="2" fillId="0" borderId="13" xfId="7" applyNumberFormat="1" applyFill="1" applyBorder="1" applyAlignment="1"/>
    <xf numFmtId="0" fontId="2" fillId="0" borderId="14" xfId="7" applyFill="1" applyBorder="1" applyAlignment="1"/>
    <xf numFmtId="0" fontId="8" fillId="0" borderId="0" xfId="7" applyFont="1" applyBorder="1"/>
    <xf numFmtId="0" fontId="2" fillId="0" borderId="0" xfId="7" applyBorder="1" applyAlignment="1">
      <alignment horizontal="center"/>
    </xf>
    <xf numFmtId="0" fontId="9" fillId="0" borderId="0" xfId="7" applyFont="1"/>
    <xf numFmtId="0" fontId="2" fillId="3" borderId="1" xfId="17" applyFill="1" applyBorder="1" applyAlignment="1"/>
    <xf numFmtId="0" fontId="4" fillId="3" borderId="2" xfId="17" applyFont="1" applyFill="1" applyBorder="1" applyAlignment="1">
      <alignment horizontal="center"/>
    </xf>
    <xf numFmtId="0" fontId="4" fillId="3" borderId="2" xfId="17" applyFont="1" applyFill="1" applyBorder="1" applyAlignment="1">
      <alignment horizontal="right"/>
    </xf>
    <xf numFmtId="0" fontId="5" fillId="3" borderId="3" xfId="17" applyFont="1" applyFill="1" applyBorder="1" applyAlignment="1">
      <alignment horizontal="right"/>
    </xf>
    <xf numFmtId="0" fontId="2" fillId="0" borderId="0" xfId="17"/>
    <xf numFmtId="0" fontId="2" fillId="3" borderId="4" xfId="17" applyFill="1" applyBorder="1" applyAlignment="1"/>
    <xf numFmtId="0" fontId="4" fillId="3" borderId="0" xfId="17" applyFont="1" applyFill="1" applyBorder="1" applyAlignment="1">
      <alignment horizontal="center"/>
    </xf>
    <xf numFmtId="0" fontId="4" fillId="3" borderId="0" xfId="17" applyFont="1" applyFill="1" applyBorder="1" applyAlignment="1">
      <alignment horizontal="right"/>
    </xf>
    <xf numFmtId="0" fontId="5" fillId="3" borderId="5" xfId="17" applyFont="1" applyFill="1" applyBorder="1" applyAlignment="1">
      <alignment horizontal="right"/>
    </xf>
    <xf numFmtId="0" fontId="4" fillId="3" borderId="0" xfId="17" applyFont="1" applyFill="1" applyBorder="1" applyAlignment="1">
      <alignment horizontal="centerContinuous"/>
    </xf>
    <xf numFmtId="0" fontId="5" fillId="3" borderId="5" xfId="17" applyFont="1" applyFill="1" applyBorder="1" applyAlignment="1">
      <alignment horizontal="center"/>
    </xf>
    <xf numFmtId="0" fontId="10" fillId="3" borderId="4" xfId="17" applyFont="1" applyFill="1" applyBorder="1" applyAlignment="1">
      <alignment horizontal="left"/>
    </xf>
    <xf numFmtId="0" fontId="6" fillId="4" borderId="4" xfId="17" applyFont="1" applyFill="1" applyBorder="1" applyAlignment="1">
      <alignment horizontal="left"/>
    </xf>
    <xf numFmtId="0" fontId="2" fillId="0" borderId="0" xfId="17" applyFill="1" applyBorder="1" applyAlignment="1"/>
    <xf numFmtId="0" fontId="2" fillId="0" borderId="5" xfId="17" applyFill="1" applyBorder="1" applyAlignment="1"/>
    <xf numFmtId="3" fontId="2" fillId="0" borderId="0" xfId="17" applyNumberFormat="1" applyFill="1" applyBorder="1" applyAlignment="1"/>
    <xf numFmtId="164" fontId="2" fillId="0" borderId="5" xfId="17" applyNumberFormat="1" applyFill="1" applyBorder="1" applyAlignment="1"/>
    <xf numFmtId="0" fontId="7" fillId="4" borderId="4" xfId="17" applyFont="1" applyFill="1" applyBorder="1" applyAlignment="1">
      <alignment horizontal="left"/>
    </xf>
    <xf numFmtId="165" fontId="2" fillId="0" borderId="5" xfId="17" applyNumberFormat="1" applyFill="1" applyBorder="1" applyAlignment="1"/>
    <xf numFmtId="3" fontId="2" fillId="0" borderId="10" xfId="17" applyNumberFormat="1" applyFill="1" applyBorder="1" applyAlignment="1"/>
    <xf numFmtId="164" fontId="2" fillId="0" borderId="11" xfId="17" applyNumberFormat="1" applyFill="1" applyBorder="1" applyAlignment="1"/>
    <xf numFmtId="0" fontId="6" fillId="4" borderId="12" xfId="17" applyFont="1" applyFill="1" applyBorder="1" applyAlignment="1">
      <alignment horizontal="left"/>
    </xf>
    <xf numFmtId="3" fontId="2" fillId="0" borderId="13" xfId="17" applyNumberFormat="1" applyFill="1" applyBorder="1" applyAlignment="1"/>
    <xf numFmtId="0" fontId="2" fillId="0" borderId="14" xfId="17" applyFill="1" applyBorder="1" applyAlignment="1"/>
    <xf numFmtId="1" fontId="3" fillId="3" borderId="1" xfId="3" applyNumberFormat="1" applyFont="1" applyFill="1" applyBorder="1" applyAlignment="1">
      <alignment horizontal="left"/>
    </xf>
    <xf numFmtId="1" fontId="4" fillId="3" borderId="2" xfId="3" applyNumberFormat="1" applyFont="1" applyFill="1" applyBorder="1" applyAlignment="1">
      <alignment horizontal="right"/>
    </xf>
    <xf numFmtId="1" fontId="4" fillId="3" borderId="2" xfId="3" applyNumberFormat="1" applyFont="1" applyFill="1" applyBorder="1" applyAlignment="1">
      <alignment horizontal="center"/>
    </xf>
    <xf numFmtId="1" fontId="5" fillId="3" borderId="3" xfId="3" applyNumberFormat="1" applyFont="1" applyFill="1" applyBorder="1" applyAlignment="1">
      <alignment horizontal="right"/>
    </xf>
    <xf numFmtId="1" fontId="11" fillId="0" borderId="0" xfId="3" applyNumberFormat="1" applyFont="1"/>
    <xf numFmtId="1" fontId="3" fillId="3" borderId="4" xfId="3" applyNumberFormat="1" applyFont="1" applyFill="1" applyBorder="1" applyAlignment="1">
      <alignment horizontal="left"/>
    </xf>
    <xf numFmtId="1" fontId="4" fillId="3" borderId="0" xfId="3" applyNumberFormat="1" applyFont="1" applyFill="1" applyBorder="1" applyAlignment="1">
      <alignment horizontal="right"/>
    </xf>
    <xf numFmtId="1" fontId="4" fillId="3" borderId="0" xfId="3" applyNumberFormat="1" applyFont="1" applyFill="1" applyBorder="1" applyAlignment="1">
      <alignment horizontal="center"/>
    </xf>
    <xf numFmtId="1" fontId="5" fillId="3" borderId="5" xfId="3" applyNumberFormat="1" applyFont="1" applyFill="1" applyBorder="1" applyAlignment="1">
      <alignment horizontal="right"/>
    </xf>
    <xf numFmtId="1" fontId="3" fillId="3" borderId="6" xfId="3" applyNumberFormat="1" applyFont="1" applyFill="1" applyBorder="1" applyAlignment="1">
      <alignment horizontal="left"/>
    </xf>
    <xf numFmtId="1" fontId="4" fillId="3" borderId="7" xfId="3" applyNumberFormat="1" applyFont="1" applyFill="1" applyBorder="1" applyAlignment="1">
      <alignment horizontal="right"/>
    </xf>
    <xf numFmtId="1" fontId="5" fillId="3" borderId="8" xfId="3" applyNumberFormat="1" applyFont="1" applyFill="1" applyBorder="1" applyAlignment="1">
      <alignment horizontal="right"/>
    </xf>
    <xf numFmtId="1" fontId="6" fillId="4" borderId="4" xfId="3" applyNumberFormat="1" applyFont="1" applyFill="1" applyBorder="1" applyAlignment="1">
      <alignment horizontal="left"/>
    </xf>
    <xf numFmtId="1" fontId="2" fillId="0" borderId="0" xfId="3" applyNumberFormat="1" applyFont="1" applyFill="1" applyBorder="1" applyAlignment="1"/>
    <xf numFmtId="1" fontId="2" fillId="0" borderId="5" xfId="3" applyNumberFormat="1" applyFont="1" applyFill="1" applyBorder="1" applyAlignment="1"/>
    <xf numFmtId="1" fontId="7" fillId="4" borderId="4" xfId="3" applyNumberFormat="1" applyFont="1" applyFill="1" applyBorder="1" applyAlignment="1">
      <alignment horizontal="left"/>
    </xf>
    <xf numFmtId="3" fontId="2" fillId="0" borderId="0" xfId="3" applyNumberFormat="1" applyFont="1" applyFill="1" applyBorder="1" applyAlignment="1"/>
    <xf numFmtId="3" fontId="2" fillId="0" borderId="5" xfId="3" applyNumberFormat="1" applyFont="1" applyFill="1" applyBorder="1" applyAlignment="1"/>
    <xf numFmtId="1" fontId="6" fillId="4" borderId="9" xfId="3" applyNumberFormat="1" applyFont="1" applyFill="1" applyBorder="1" applyAlignment="1">
      <alignment horizontal="left"/>
    </xf>
    <xf numFmtId="3" fontId="2" fillId="0" borderId="10" xfId="3" applyNumberFormat="1" applyFont="1" applyFill="1" applyBorder="1" applyAlignment="1"/>
    <xf numFmtId="3" fontId="2" fillId="0" borderId="11" xfId="3" applyNumberFormat="1" applyFont="1" applyFill="1" applyBorder="1" applyAlignment="1"/>
    <xf numFmtId="1" fontId="6" fillId="4" borderId="15" xfId="3" applyNumberFormat="1" applyFont="1" applyFill="1" applyBorder="1" applyAlignment="1">
      <alignment horizontal="left"/>
    </xf>
    <xf numFmtId="166" fontId="2" fillId="0" borderId="16" xfId="3" applyNumberFormat="1" applyFont="1" applyFill="1" applyBorder="1" applyAlignment="1"/>
    <xf numFmtId="3" fontId="2" fillId="0" borderId="17" xfId="3" applyNumberFormat="1" applyFont="1" applyFill="1" applyBorder="1" applyAlignment="1"/>
    <xf numFmtId="9" fontId="11" fillId="0" borderId="0" xfId="25" applyFont="1"/>
    <xf numFmtId="166" fontId="11" fillId="0" borderId="0" xfId="25" applyNumberFormat="1" applyFont="1"/>
    <xf numFmtId="0" fontId="3" fillId="3" borderId="1" xfId="18" applyFont="1" applyFill="1" applyBorder="1" applyAlignment="1">
      <alignment horizontal="left"/>
    </xf>
    <xf numFmtId="0" fontId="5" fillId="3" borderId="2" xfId="18" applyFont="1" applyFill="1" applyBorder="1" applyAlignment="1">
      <alignment horizontal="right"/>
    </xf>
    <xf numFmtId="0" fontId="5" fillId="3" borderId="2" xfId="18" applyFont="1" applyFill="1" applyBorder="1" applyAlignment="1">
      <alignment horizontal="center"/>
    </xf>
    <xf numFmtId="0" fontId="4" fillId="3" borderId="2" xfId="18" applyFont="1" applyFill="1" applyBorder="1" applyAlignment="1">
      <alignment horizontal="right"/>
    </xf>
    <xf numFmtId="0" fontId="5" fillId="3" borderId="3" xfId="18" applyFont="1" applyFill="1" applyBorder="1" applyAlignment="1">
      <alignment horizontal="right"/>
    </xf>
    <xf numFmtId="0" fontId="12" fillId="0" borderId="0" xfId="18" applyFont="1" applyBorder="1"/>
    <xf numFmtId="1" fontId="2" fillId="0" borderId="0" xfId="18" applyNumberFormat="1"/>
    <xf numFmtId="0" fontId="2" fillId="0" borderId="0" xfId="18"/>
    <xf numFmtId="0" fontId="3" fillId="3" borderId="4" xfId="18" applyFont="1" applyFill="1" applyBorder="1" applyAlignment="1">
      <alignment horizontal="left"/>
    </xf>
    <xf numFmtId="0" fontId="5" fillId="3" borderId="0" xfId="18" applyFont="1" applyFill="1" applyBorder="1" applyAlignment="1">
      <alignment horizontal="right"/>
    </xf>
    <xf numFmtId="0" fontId="5" fillId="3" borderId="0" xfId="18" applyFont="1" applyFill="1" applyBorder="1" applyAlignment="1">
      <alignment horizontal="center"/>
    </xf>
    <xf numFmtId="0" fontId="4" fillId="3" borderId="0" xfId="18" applyFont="1" applyFill="1" applyBorder="1" applyAlignment="1">
      <alignment horizontal="right"/>
    </xf>
    <xf numFmtId="0" fontId="5" fillId="3" borderId="5" xfId="18" applyFont="1" applyFill="1" applyBorder="1" applyAlignment="1">
      <alignment horizontal="right"/>
    </xf>
    <xf numFmtId="0" fontId="3" fillId="3" borderId="6" xfId="18" applyFont="1" applyFill="1" applyBorder="1" applyAlignment="1">
      <alignment horizontal="left"/>
    </xf>
    <xf numFmtId="0" fontId="5" fillId="3" borderId="7" xfId="18" applyFont="1" applyFill="1" applyBorder="1" applyAlignment="1">
      <alignment horizontal="center"/>
    </xf>
    <xf numFmtId="0" fontId="5" fillId="3" borderId="7" xfId="18" applyFont="1" applyFill="1" applyBorder="1" applyAlignment="1">
      <alignment horizontal="right"/>
    </xf>
    <xf numFmtId="0" fontId="6" fillId="4" borderId="4" xfId="18" applyFont="1" applyFill="1" applyBorder="1" applyAlignment="1">
      <alignment horizontal="left"/>
    </xf>
    <xf numFmtId="0" fontId="2" fillId="0" borderId="0" xfId="18" applyFill="1" applyBorder="1" applyAlignment="1"/>
    <xf numFmtId="0" fontId="2" fillId="0" borderId="5" xfId="18" applyFill="1" applyBorder="1" applyAlignment="1"/>
    <xf numFmtId="0" fontId="7" fillId="4" borderId="4" xfId="18" applyFont="1" applyFill="1" applyBorder="1" applyAlignment="1">
      <alignment horizontal="left"/>
    </xf>
    <xf numFmtId="3" fontId="2" fillId="0" borderId="0" xfId="18" applyNumberFormat="1" applyFill="1" applyBorder="1" applyAlignment="1"/>
    <xf numFmtId="3" fontId="2" fillId="0" borderId="5" xfId="18" applyNumberFormat="1" applyFill="1" applyBorder="1" applyAlignment="1"/>
    <xf numFmtId="3" fontId="2" fillId="0" borderId="0" xfId="18" applyNumberFormat="1"/>
    <xf numFmtId="1" fontId="14" fillId="0" borderId="0" xfId="18" applyNumberFormat="1" applyFont="1"/>
    <xf numFmtId="0" fontId="14" fillId="0" borderId="0" xfId="18" applyFont="1"/>
    <xf numFmtId="0" fontId="15" fillId="4" borderId="9" xfId="18" applyFont="1" applyFill="1" applyBorder="1" applyAlignment="1">
      <alignment horizontal="left"/>
    </xf>
    <xf numFmtId="3" fontId="2" fillId="0" borderId="10" xfId="18" applyNumberFormat="1" applyFill="1" applyBorder="1" applyAlignment="1"/>
    <xf numFmtId="3" fontId="2" fillId="0" borderId="11" xfId="18" applyNumberFormat="1" applyFill="1" applyBorder="1" applyAlignment="1"/>
    <xf numFmtId="166" fontId="2" fillId="0" borderId="10" xfId="18" applyNumberFormat="1" applyFill="1" applyBorder="1" applyAlignment="1"/>
    <xf numFmtId="9" fontId="2" fillId="0" borderId="0" xfId="18" applyNumberFormat="1" applyFill="1" applyBorder="1" applyAlignment="1"/>
    <xf numFmtId="0" fontId="2" fillId="0" borderId="13" xfId="18" applyFill="1" applyBorder="1" applyAlignment="1"/>
    <xf numFmtId="0" fontId="2" fillId="0" borderId="14" xfId="18" applyFill="1" applyBorder="1" applyAlignment="1"/>
    <xf numFmtId="0" fontId="3" fillId="3" borderId="1" xfId="19" applyFont="1" applyFill="1" applyBorder="1" applyAlignment="1">
      <alignment horizontal="left"/>
    </xf>
    <xf numFmtId="0" fontId="4" fillId="3" borderId="2" xfId="19" applyFont="1" applyFill="1" applyBorder="1" applyAlignment="1">
      <alignment horizontal="right"/>
    </xf>
    <xf numFmtId="0" fontId="4" fillId="3" borderId="2" xfId="19" applyFont="1" applyFill="1" applyBorder="1" applyAlignment="1">
      <alignment horizontal="center"/>
    </xf>
    <xf numFmtId="0" fontId="4" fillId="3" borderId="3" xfId="19" applyFont="1" applyFill="1" applyBorder="1" applyAlignment="1">
      <alignment horizontal="right"/>
    </xf>
    <xf numFmtId="0" fontId="12" fillId="0" borderId="0" xfId="19" applyFont="1" applyBorder="1"/>
    <xf numFmtId="0" fontId="2" fillId="0" borderId="0" xfId="19"/>
    <xf numFmtId="0" fontId="3" fillId="3" borderId="4" xfId="19" applyFont="1" applyFill="1" applyBorder="1" applyAlignment="1">
      <alignment horizontal="left"/>
    </xf>
    <xf numFmtId="0" fontId="4" fillId="3" borderId="0" xfId="19" applyFont="1" applyFill="1" applyBorder="1" applyAlignment="1">
      <alignment horizontal="right"/>
    </xf>
    <xf numFmtId="0" fontId="4" fillId="3" borderId="0" xfId="19" applyFont="1" applyFill="1" applyBorder="1" applyAlignment="1">
      <alignment horizontal="center"/>
    </xf>
    <xf numFmtId="0" fontId="4" fillId="3" borderId="5" xfId="19" applyFont="1" applyFill="1" applyBorder="1" applyAlignment="1">
      <alignment horizontal="right"/>
    </xf>
    <xf numFmtId="0" fontId="4" fillId="3" borderId="5" xfId="19" applyFont="1" applyFill="1" applyBorder="1" applyAlignment="1">
      <alignment horizontal="center"/>
    </xf>
    <xf numFmtId="0" fontId="3" fillId="3" borderId="6" xfId="19" applyFont="1" applyFill="1" applyBorder="1" applyAlignment="1">
      <alignment horizontal="left"/>
    </xf>
    <xf numFmtId="0" fontId="4" fillId="3" borderId="7" xfId="19" applyFont="1" applyFill="1" applyBorder="1" applyAlignment="1">
      <alignment horizontal="center"/>
    </xf>
    <xf numFmtId="0" fontId="4" fillId="3" borderId="8" xfId="19" applyFont="1" applyFill="1" applyBorder="1" applyAlignment="1">
      <alignment horizontal="center"/>
    </xf>
    <xf numFmtId="0" fontId="6" fillId="4" borderId="4" xfId="19" applyFont="1" applyFill="1" applyBorder="1" applyAlignment="1">
      <alignment horizontal="left"/>
    </xf>
    <xf numFmtId="0" fontId="2" fillId="0" borderId="0" xfId="19" applyFill="1" applyBorder="1" applyAlignment="1"/>
    <xf numFmtId="0" fontId="2" fillId="0" borderId="5" xfId="19" applyFill="1" applyBorder="1" applyAlignment="1"/>
    <xf numFmtId="0" fontId="7" fillId="4" borderId="4" xfId="19" applyFont="1" applyFill="1" applyBorder="1" applyAlignment="1">
      <alignment horizontal="left"/>
    </xf>
    <xf numFmtId="3" fontId="2" fillId="0" borderId="0" xfId="19" applyNumberFormat="1" applyFill="1" applyBorder="1" applyAlignment="1"/>
    <xf numFmtId="166" fontId="2" fillId="0" borderId="5" xfId="19" applyNumberFormat="1" applyFill="1" applyBorder="1" applyAlignment="1"/>
    <xf numFmtId="3" fontId="2" fillId="0" borderId="0" xfId="19" applyNumberFormat="1"/>
    <xf numFmtId="3" fontId="2" fillId="0" borderId="5" xfId="19" applyNumberFormat="1" applyFill="1" applyBorder="1" applyAlignment="1"/>
    <xf numFmtId="3" fontId="14" fillId="0" borderId="0" xfId="19" applyNumberFormat="1" applyFont="1" applyFill="1" applyBorder="1" applyAlignment="1"/>
    <xf numFmtId="0" fontId="6" fillId="4" borderId="9" xfId="19" applyFont="1" applyFill="1" applyBorder="1" applyAlignment="1">
      <alignment horizontal="left"/>
    </xf>
    <xf numFmtId="3" fontId="2" fillId="0" borderId="10" xfId="19" applyNumberFormat="1" applyFill="1" applyBorder="1" applyAlignment="1"/>
    <xf numFmtId="166" fontId="2" fillId="0" borderId="11" xfId="19" applyNumberFormat="1" applyFill="1" applyBorder="1" applyAlignment="1"/>
    <xf numFmtId="0" fontId="6" fillId="4" borderId="15" xfId="19" applyFont="1" applyFill="1" applyBorder="1" applyAlignment="1">
      <alignment horizontal="left"/>
    </xf>
    <xf numFmtId="166" fontId="2" fillId="0" borderId="16" xfId="19" applyNumberFormat="1" applyFill="1" applyBorder="1" applyAlignment="1"/>
    <xf numFmtId="3" fontId="2" fillId="0" borderId="17" xfId="19" applyNumberFormat="1" applyFill="1" applyBorder="1" applyAlignment="1"/>
    <xf numFmtId="9" fontId="2" fillId="0" borderId="0" xfId="19" applyNumberFormat="1"/>
    <xf numFmtId="0" fontId="2" fillId="0" borderId="0" xfId="19" applyFont="1"/>
    <xf numFmtId="0" fontId="3" fillId="3" borderId="1" xfId="20" applyFont="1" applyFill="1" applyBorder="1" applyAlignment="1">
      <alignment horizontal="left"/>
    </xf>
    <xf numFmtId="0" fontId="4" fillId="3" borderId="2" xfId="20" applyFont="1" applyFill="1" applyBorder="1" applyAlignment="1">
      <alignment horizontal="left"/>
    </xf>
    <xf numFmtId="0" fontId="4" fillId="3" borderId="2" xfId="20" applyFont="1" applyFill="1" applyBorder="1" applyAlignment="1">
      <alignment horizontal="right"/>
    </xf>
    <xf numFmtId="0" fontId="4" fillId="3" borderId="3" xfId="20" applyFont="1" applyFill="1" applyBorder="1" applyAlignment="1">
      <alignment horizontal="right"/>
    </xf>
    <xf numFmtId="0" fontId="2" fillId="0" borderId="0" xfId="20" applyFont="1"/>
    <xf numFmtId="0" fontId="2" fillId="0" borderId="0" xfId="20"/>
    <xf numFmtId="0" fontId="3" fillId="3" borderId="4" xfId="20" applyFont="1" applyFill="1" applyBorder="1" applyAlignment="1">
      <alignment horizontal="left"/>
    </xf>
    <xf numFmtId="0" fontId="4" fillId="3" borderId="0" xfId="20" applyFont="1" applyFill="1" applyBorder="1" applyAlignment="1">
      <alignment horizontal="right"/>
    </xf>
    <xf numFmtId="0" fontId="4" fillId="3" borderId="0" xfId="20" applyFont="1" applyFill="1" applyBorder="1" applyAlignment="1">
      <alignment horizontal="center"/>
    </xf>
    <xf numFmtId="0" fontId="4" fillId="3" borderId="5" xfId="20" applyFont="1" applyFill="1" applyBorder="1" applyAlignment="1">
      <alignment horizontal="right"/>
    </xf>
    <xf numFmtId="0" fontId="4" fillId="3" borderId="0" xfId="20" quotePrefix="1" applyFont="1" applyFill="1" applyBorder="1" applyAlignment="1">
      <alignment horizontal="center"/>
    </xf>
    <xf numFmtId="0" fontId="3" fillId="3" borderId="6" xfId="20" applyFont="1" applyFill="1" applyBorder="1" applyAlignment="1">
      <alignment horizontal="left"/>
    </xf>
    <xf numFmtId="0" fontId="4" fillId="3" borderId="7" xfId="20" applyFont="1" applyFill="1" applyBorder="1" applyAlignment="1">
      <alignment horizontal="right"/>
    </xf>
    <xf numFmtId="0" fontId="4" fillId="3" borderId="8" xfId="20" applyFont="1" applyFill="1" applyBorder="1" applyAlignment="1">
      <alignment horizontal="right"/>
    </xf>
    <xf numFmtId="0" fontId="6" fillId="4" borderId="4" xfId="20" applyFont="1" applyFill="1" applyBorder="1" applyAlignment="1">
      <alignment horizontal="left"/>
    </xf>
    <xf numFmtId="0" fontId="2" fillId="0" borderId="0" xfId="20" applyFill="1" applyBorder="1" applyAlignment="1"/>
    <xf numFmtId="0" fontId="2" fillId="0" borderId="5" xfId="20" applyFill="1" applyBorder="1" applyAlignment="1"/>
    <xf numFmtId="0" fontId="7" fillId="4" borderId="4" xfId="20" applyFont="1" applyFill="1" applyBorder="1" applyAlignment="1">
      <alignment horizontal="left"/>
    </xf>
    <xf numFmtId="3" fontId="2" fillId="0" borderId="0" xfId="20" applyNumberFormat="1" applyFill="1" applyBorder="1" applyAlignment="1"/>
    <xf numFmtId="3" fontId="2" fillId="0" borderId="5" xfId="20" applyNumberFormat="1" applyFill="1" applyBorder="1" applyAlignment="1"/>
    <xf numFmtId="3" fontId="2" fillId="0" borderId="0" xfId="20" applyNumberFormat="1"/>
    <xf numFmtId="0" fontId="6" fillId="4" borderId="9" xfId="20" applyFont="1" applyFill="1" applyBorder="1" applyAlignment="1">
      <alignment horizontal="left"/>
    </xf>
    <xf numFmtId="3" fontId="2" fillId="0" borderId="10" xfId="20" applyNumberFormat="1" applyFill="1" applyBorder="1" applyAlignment="1"/>
    <xf numFmtId="3" fontId="2" fillId="0" borderId="11" xfId="20" applyNumberFormat="1" applyFill="1" applyBorder="1" applyAlignment="1"/>
    <xf numFmtId="0" fontId="6" fillId="4" borderId="15" xfId="20" applyFont="1" applyFill="1" applyBorder="1" applyAlignment="1">
      <alignment horizontal="left"/>
    </xf>
    <xf numFmtId="166" fontId="2" fillId="0" borderId="16" xfId="20" applyNumberFormat="1" applyFill="1" applyBorder="1" applyAlignment="1"/>
    <xf numFmtId="166" fontId="2" fillId="0" borderId="17" xfId="20" applyNumberFormat="1" applyFill="1" applyBorder="1" applyAlignment="1"/>
    <xf numFmtId="0" fontId="3" fillId="3" borderId="1" xfId="21" applyFont="1" applyFill="1" applyBorder="1" applyAlignment="1">
      <alignment horizontal="left"/>
    </xf>
    <xf numFmtId="0" fontId="4" fillId="3" borderId="2" xfId="21" applyFont="1" applyFill="1" applyBorder="1" applyAlignment="1">
      <alignment horizontal="right"/>
    </xf>
    <xf numFmtId="0" fontId="4" fillId="3" borderId="2" xfId="21" applyFont="1" applyFill="1" applyBorder="1" applyAlignment="1">
      <alignment horizontal="center"/>
    </xf>
    <xf numFmtId="0" fontId="5" fillId="3" borderId="3" xfId="21" applyFont="1" applyFill="1" applyBorder="1" applyAlignment="1">
      <alignment horizontal="right"/>
    </xf>
    <xf numFmtId="0" fontId="14" fillId="0" borderId="0" xfId="21" applyFont="1"/>
    <xf numFmtId="0" fontId="12" fillId="0" borderId="0" xfId="21" applyFont="1"/>
    <xf numFmtId="0" fontId="3" fillId="3" borderId="4" xfId="21" applyFont="1" applyFill="1" applyBorder="1" applyAlignment="1">
      <alignment horizontal="left"/>
    </xf>
    <xf numFmtId="0" fontId="4" fillId="3" borderId="0" xfId="21" applyFont="1" applyFill="1" applyBorder="1" applyAlignment="1">
      <alignment horizontal="right"/>
    </xf>
    <xf numFmtId="0" fontId="4" fillId="3" borderId="0" xfId="21" applyFont="1" applyFill="1" applyBorder="1" applyAlignment="1">
      <alignment horizontal="center"/>
    </xf>
    <xf numFmtId="0" fontId="5" fillId="3" borderId="5" xfId="21" applyFont="1" applyFill="1" applyBorder="1" applyAlignment="1">
      <alignment horizontal="right"/>
    </xf>
    <xf numFmtId="0" fontId="4" fillId="3" borderId="0" xfId="21" applyFont="1" applyFill="1" applyBorder="1" applyAlignment="1">
      <alignment horizontal="left"/>
    </xf>
    <xf numFmtId="0" fontId="5" fillId="3" borderId="5" xfId="21" applyFont="1" applyFill="1" applyBorder="1" applyAlignment="1">
      <alignment horizontal="center"/>
    </xf>
    <xf numFmtId="0" fontId="3" fillId="3" borderId="6" xfId="21" applyFont="1" applyFill="1" applyBorder="1" applyAlignment="1">
      <alignment horizontal="left"/>
    </xf>
    <xf numFmtId="0" fontId="4" fillId="3" borderId="7" xfId="21" applyFont="1" applyFill="1" applyBorder="1" applyAlignment="1">
      <alignment horizontal="center"/>
    </xf>
    <xf numFmtId="0" fontId="5" fillId="3" borderId="8" xfId="21" applyFont="1" applyFill="1" applyBorder="1" applyAlignment="1">
      <alignment horizontal="center"/>
    </xf>
    <xf numFmtId="0" fontId="6" fillId="4" borderId="4" xfId="21" applyFont="1" applyFill="1" applyBorder="1" applyAlignment="1">
      <alignment horizontal="left"/>
    </xf>
    <xf numFmtId="0" fontId="2" fillId="0" borderId="0" xfId="21" applyFill="1" applyBorder="1" applyAlignment="1"/>
    <xf numFmtId="0" fontId="2" fillId="0" borderId="5" xfId="21" applyFill="1" applyBorder="1" applyAlignment="1"/>
    <xf numFmtId="3" fontId="2" fillId="0" borderId="0" xfId="21" applyNumberFormat="1" applyFill="1" applyBorder="1" applyAlignment="1"/>
    <xf numFmtId="3" fontId="2" fillId="0" borderId="5" xfId="21" applyNumberFormat="1" applyFill="1" applyBorder="1" applyAlignment="1"/>
    <xf numFmtId="0" fontId="7" fillId="4" borderId="4" xfId="21" applyFont="1" applyFill="1" applyBorder="1" applyAlignment="1">
      <alignment horizontal="left"/>
    </xf>
    <xf numFmtId="3" fontId="14" fillId="0" borderId="0" xfId="21" applyNumberFormat="1" applyFont="1"/>
    <xf numFmtId="0" fontId="6" fillId="4" borderId="9" xfId="21" applyFont="1" applyFill="1" applyBorder="1" applyAlignment="1">
      <alignment horizontal="left"/>
    </xf>
    <xf numFmtId="3" fontId="2" fillId="0" borderId="10" xfId="21" applyNumberFormat="1" applyFill="1" applyBorder="1" applyAlignment="1"/>
    <xf numFmtId="3" fontId="2" fillId="0" borderId="11" xfId="21" applyNumberFormat="1" applyFill="1" applyBorder="1" applyAlignment="1"/>
    <xf numFmtId="0" fontId="6" fillId="4" borderId="15" xfId="21" applyFont="1" applyFill="1" applyBorder="1" applyAlignment="1">
      <alignment horizontal="left"/>
    </xf>
    <xf numFmtId="166" fontId="2" fillId="0" borderId="16" xfId="21" applyNumberFormat="1" applyFill="1" applyBorder="1" applyAlignment="1"/>
    <xf numFmtId="3" fontId="12" fillId="0" borderId="0" xfId="21" applyNumberFormat="1" applyFont="1"/>
    <xf numFmtId="0" fontId="3" fillId="3" borderId="1" xfId="22" applyFont="1" applyFill="1" applyBorder="1" applyAlignment="1">
      <alignment horizontal="left"/>
    </xf>
    <xf numFmtId="0" fontId="4" fillId="3" borderId="2" xfId="22" applyFont="1" applyFill="1" applyBorder="1" applyAlignment="1">
      <alignment horizontal="left"/>
    </xf>
    <xf numFmtId="0" fontId="4" fillId="3" borderId="2" xfId="22" applyFont="1" applyFill="1" applyBorder="1" applyAlignment="1">
      <alignment horizontal="right"/>
    </xf>
    <xf numFmtId="0" fontId="5" fillId="3" borderId="2" xfId="22" applyFont="1" applyFill="1" applyBorder="1" applyAlignment="1">
      <alignment horizontal="right"/>
    </xf>
    <xf numFmtId="0" fontId="5" fillId="3" borderId="3" xfId="22" applyFont="1" applyFill="1" applyBorder="1" applyAlignment="1">
      <alignment horizontal="right"/>
    </xf>
    <xf numFmtId="0" fontId="16" fillId="0" borderId="0" xfId="22" applyFont="1"/>
    <xf numFmtId="0" fontId="2" fillId="0" borderId="0" xfId="22"/>
    <xf numFmtId="0" fontId="3" fillId="3" borderId="4" xfId="22" applyFont="1" applyFill="1" applyBorder="1" applyAlignment="1">
      <alignment horizontal="left"/>
    </xf>
    <xf numFmtId="0" fontId="4" fillId="3" borderId="0" xfId="22" applyFont="1" applyFill="1" applyBorder="1" applyAlignment="1">
      <alignment horizontal="right"/>
    </xf>
    <xf numFmtId="0" fontId="4" fillId="3" borderId="0" xfId="22" applyFont="1" applyFill="1" applyBorder="1" applyAlignment="1">
      <alignment horizontal="center"/>
    </xf>
    <xf numFmtId="0" fontId="5" fillId="3" borderId="0" xfId="22" applyFont="1" applyFill="1" applyBorder="1" applyAlignment="1">
      <alignment horizontal="right"/>
    </xf>
    <xf numFmtId="0" fontId="5" fillId="3" borderId="5" xfId="22" applyFont="1" applyFill="1" applyBorder="1" applyAlignment="1">
      <alignment horizontal="right"/>
    </xf>
    <xf numFmtId="0" fontId="4" fillId="3" borderId="0" xfId="22" applyFont="1" applyFill="1" applyBorder="1" applyAlignment="1">
      <alignment horizontal="left"/>
    </xf>
    <xf numFmtId="0" fontId="16" fillId="0" borderId="0" xfId="22" applyFont="1" applyAlignment="1">
      <alignment horizontal="left"/>
    </xf>
    <xf numFmtId="0" fontId="2" fillId="0" borderId="0" xfId="22" applyAlignment="1">
      <alignment horizontal="center"/>
    </xf>
    <xf numFmtId="0" fontId="3" fillId="3" borderId="6" xfId="22" applyFont="1" applyFill="1" applyBorder="1" applyAlignment="1">
      <alignment horizontal="left"/>
    </xf>
    <xf numFmtId="0" fontId="4" fillId="3" borderId="7" xfId="22" applyFont="1" applyFill="1" applyBorder="1" applyAlignment="1">
      <alignment horizontal="center"/>
    </xf>
    <xf numFmtId="0" fontId="5" fillId="3" borderId="7" xfId="22" applyFont="1" applyFill="1" applyBorder="1" applyAlignment="1">
      <alignment horizontal="center"/>
    </xf>
    <xf numFmtId="0" fontId="5" fillId="3" borderId="8" xfId="22" applyFont="1" applyFill="1" applyBorder="1" applyAlignment="1">
      <alignment horizontal="center"/>
    </xf>
    <xf numFmtId="0" fontId="6" fillId="4" borderId="4" xfId="22" applyFont="1" applyFill="1" applyBorder="1" applyAlignment="1">
      <alignment horizontal="left"/>
    </xf>
    <xf numFmtId="0" fontId="2" fillId="0" borderId="0" xfId="22" applyFill="1" applyBorder="1" applyAlignment="1"/>
    <xf numFmtId="0" fontId="2" fillId="0" borderId="5" xfId="22" applyFill="1" applyBorder="1" applyAlignment="1"/>
    <xf numFmtId="0" fontId="7" fillId="4" borderId="4" xfId="22" applyFont="1" applyFill="1" applyBorder="1" applyAlignment="1">
      <alignment horizontal="left"/>
    </xf>
    <xf numFmtId="3" fontId="2" fillId="0" borderId="0" xfId="22" applyNumberFormat="1" applyFill="1" applyBorder="1" applyAlignment="1"/>
    <xf numFmtId="166" fontId="2" fillId="0" borderId="5" xfId="25" applyNumberFormat="1" applyFont="1" applyFill="1" applyBorder="1" applyAlignment="1"/>
    <xf numFmtId="3" fontId="2" fillId="0" borderId="0" xfId="22" applyNumberFormat="1" applyAlignment="1">
      <alignment horizontal="center"/>
    </xf>
    <xf numFmtId="0" fontId="6" fillId="4" borderId="9" xfId="22" applyFont="1" applyFill="1" applyBorder="1" applyAlignment="1">
      <alignment horizontal="left"/>
    </xf>
    <xf numFmtId="3" fontId="2" fillId="0" borderId="10" xfId="22" applyNumberFormat="1" applyFill="1" applyBorder="1" applyAlignment="1"/>
    <xf numFmtId="166" fontId="2" fillId="0" borderId="11" xfId="25" applyNumberFormat="1" applyFont="1" applyFill="1" applyBorder="1" applyAlignment="1"/>
    <xf numFmtId="0" fontId="6" fillId="4" borderId="15" xfId="22" applyFont="1" applyFill="1" applyBorder="1" applyAlignment="1">
      <alignment horizontal="left"/>
    </xf>
    <xf numFmtId="166" fontId="2" fillId="0" borderId="16" xfId="25" applyNumberFormat="1" applyFont="1" applyFill="1" applyBorder="1" applyAlignment="1"/>
    <xf numFmtId="0" fontId="2" fillId="0" borderId="17" xfId="22" applyFill="1" applyBorder="1" applyAlignment="1"/>
    <xf numFmtId="10" fontId="2" fillId="0" borderId="0" xfId="25" applyNumberFormat="1" applyFont="1"/>
    <xf numFmtId="3" fontId="2" fillId="0" borderId="0" xfId="22" applyNumberFormat="1"/>
    <xf numFmtId="0" fontId="17" fillId="3" borderId="1" xfId="0" applyFont="1" applyFill="1" applyBorder="1" applyAlignment="1">
      <alignment horizontal="left"/>
    </xf>
    <xf numFmtId="0" fontId="18" fillId="3" borderId="2" xfId="0" applyFont="1" applyFill="1" applyBorder="1" applyAlignment="1">
      <alignment horizontal="left"/>
    </xf>
    <xf numFmtId="0" fontId="18" fillId="3" borderId="2" xfId="0" applyFont="1" applyFill="1" applyBorder="1" applyAlignment="1">
      <alignment horizontal="center"/>
    </xf>
    <xf numFmtId="0" fontId="18" fillId="3" borderId="2" xfId="0" applyFont="1" applyFill="1" applyBorder="1" applyAlignment="1">
      <alignment horizontal="right"/>
    </xf>
    <xf numFmtId="0" fontId="19" fillId="3" borderId="2" xfId="0" applyFont="1" applyFill="1" applyBorder="1" applyAlignment="1">
      <alignment horizontal="right"/>
    </xf>
    <xf numFmtId="0" fontId="20" fillId="3" borderId="3" xfId="0" applyFont="1" applyFill="1" applyBorder="1" applyAlignment="1">
      <alignment horizontal="right"/>
    </xf>
    <xf numFmtId="0" fontId="17" fillId="3" borderId="4" xfId="0" applyFont="1" applyFill="1" applyBorder="1" applyAlignment="1">
      <alignment horizontal="left"/>
    </xf>
    <xf numFmtId="0" fontId="18" fillId="3" borderId="0" xfId="0" applyFont="1" applyFill="1" applyBorder="1" applyAlignment="1">
      <alignment horizontal="right"/>
    </xf>
    <xf numFmtId="0" fontId="18" fillId="3" borderId="0" xfId="0" applyFont="1" applyFill="1" applyBorder="1" applyAlignment="1">
      <alignment horizontal="center"/>
    </xf>
    <xf numFmtId="0" fontId="19" fillId="3" borderId="0" xfId="0" applyFont="1" applyFill="1" applyBorder="1" applyAlignment="1">
      <alignment horizontal="right"/>
    </xf>
    <xf numFmtId="0" fontId="20" fillId="3" borderId="5" xfId="0" applyFont="1" applyFill="1" applyBorder="1" applyAlignment="1">
      <alignment horizontal="right"/>
    </xf>
    <xf numFmtId="0" fontId="18" fillId="3" borderId="0" xfId="0" applyFont="1" applyFill="1" applyBorder="1" applyAlignment="1">
      <alignment horizontal="left"/>
    </xf>
    <xf numFmtId="0" fontId="19" fillId="3" borderId="0" xfId="0" applyFont="1" applyFill="1" applyBorder="1" applyAlignment="1">
      <alignment horizontal="center"/>
    </xf>
    <xf numFmtId="0" fontId="20" fillId="3" borderId="5" xfId="0" applyFont="1" applyFill="1" applyBorder="1" applyAlignment="1">
      <alignment horizontal="center"/>
    </xf>
    <xf numFmtId="0" fontId="17" fillId="3" borderId="6" xfId="0" applyFont="1" applyFill="1" applyBorder="1" applyAlignment="1">
      <alignment horizontal="left"/>
    </xf>
    <xf numFmtId="0" fontId="19" fillId="3" borderId="7" xfId="0" applyFont="1" applyFill="1" applyBorder="1" applyAlignment="1">
      <alignment horizontal="center"/>
    </xf>
    <xf numFmtId="0" fontId="20" fillId="3" borderId="8" xfId="0" applyFont="1" applyFill="1" applyBorder="1" applyAlignment="1">
      <alignment horizontal="center"/>
    </xf>
    <xf numFmtId="0" fontId="21" fillId="4" borderId="4" xfId="0" applyFont="1" applyFill="1" applyBorder="1" applyAlignment="1">
      <alignment horizontal="left"/>
    </xf>
    <xf numFmtId="0" fontId="0" fillId="0" borderId="0" xfId="0" applyFill="1" applyBorder="1" applyAlignment="1"/>
    <xf numFmtId="0" fontId="0" fillId="0" borderId="5" xfId="0" applyFill="1" applyBorder="1" applyAlignment="1"/>
    <xf numFmtId="0" fontId="22" fillId="4" borderId="4" xfId="0" applyFont="1" applyFill="1" applyBorder="1" applyAlignment="1">
      <alignment horizontal="left"/>
    </xf>
    <xf numFmtId="3" fontId="0" fillId="0" borderId="0" xfId="0" applyNumberFormat="1" applyFill="1" applyBorder="1" applyAlignment="1"/>
    <xf numFmtId="3" fontId="0" fillId="0" borderId="5" xfId="0" applyNumberFormat="1" applyFill="1" applyBorder="1" applyAlignment="1"/>
    <xf numFmtId="0" fontId="21" fillId="4" borderId="9" xfId="0" applyFont="1" applyFill="1" applyBorder="1" applyAlignment="1">
      <alignment horizontal="left"/>
    </xf>
    <xf numFmtId="3" fontId="0" fillId="0" borderId="10" xfId="0" applyNumberFormat="1" applyFill="1" applyBorder="1" applyAlignment="1"/>
    <xf numFmtId="3" fontId="0" fillId="0" borderId="11" xfId="0" applyNumberFormat="1" applyFill="1" applyBorder="1" applyAlignment="1"/>
    <xf numFmtId="3" fontId="0" fillId="0" borderId="0" xfId="0" applyNumberFormat="1"/>
    <xf numFmtId="0" fontId="21" fillId="4" borderId="15" xfId="0" applyFont="1" applyFill="1" applyBorder="1" applyAlignment="1">
      <alignment horizontal="left"/>
    </xf>
    <xf numFmtId="166" fontId="0" fillId="0" borderId="16" xfId="0" applyNumberFormat="1" applyFill="1" applyBorder="1" applyAlignment="1"/>
    <xf numFmtId="0" fontId="0" fillId="0" borderId="17" xfId="0" applyFill="1" applyBorder="1" applyAlignment="1"/>
    <xf numFmtId="0" fontId="3" fillId="3" borderId="1" xfId="8" applyFont="1" applyFill="1" applyBorder="1" applyAlignment="1">
      <alignment horizontal="center"/>
    </xf>
    <xf numFmtId="0" fontId="4" fillId="3" borderId="3" xfId="8" applyFont="1" applyFill="1" applyBorder="1" applyAlignment="1">
      <alignment horizontal="right"/>
    </xf>
    <xf numFmtId="0" fontId="2" fillId="0" borderId="0" xfId="8"/>
    <xf numFmtId="0" fontId="3" fillId="3" borderId="4" xfId="8" applyFont="1" applyFill="1" applyBorder="1" applyAlignment="1">
      <alignment horizontal="center"/>
    </xf>
    <xf numFmtId="0" fontId="4" fillId="3" borderId="5" xfId="8" applyFont="1" applyFill="1" applyBorder="1" applyAlignment="1">
      <alignment horizontal="right"/>
    </xf>
    <xf numFmtId="0" fontId="3" fillId="3" borderId="4" xfId="8" applyFont="1" applyFill="1" applyBorder="1" applyAlignment="1">
      <alignment horizontal="centerContinuous"/>
    </xf>
    <xf numFmtId="0" fontId="4" fillId="3" borderId="5" xfId="8" applyFont="1" applyFill="1" applyBorder="1" applyAlignment="1">
      <alignment horizontal="centerContinuous"/>
    </xf>
    <xf numFmtId="0" fontId="3" fillId="3" borderId="4" xfId="8" applyFont="1" applyFill="1" applyBorder="1" applyAlignment="1">
      <alignment horizontal="left"/>
    </xf>
    <xf numFmtId="0" fontId="3" fillId="3" borderId="6" xfId="8" applyFont="1" applyFill="1" applyBorder="1" applyAlignment="1">
      <alignment horizontal="left"/>
    </xf>
    <xf numFmtId="0" fontId="4" fillId="3" borderId="8" xfId="8" applyFont="1" applyFill="1" applyBorder="1" applyAlignment="1">
      <alignment horizontal="right"/>
    </xf>
    <xf numFmtId="0" fontId="6" fillId="4" borderId="4" xfId="8" applyFont="1" applyFill="1" applyBorder="1" applyAlignment="1">
      <alignment horizontal="left"/>
    </xf>
    <xf numFmtId="0" fontId="2" fillId="0" borderId="5" xfId="8" applyFill="1" applyBorder="1" applyAlignment="1"/>
    <xf numFmtId="0" fontId="7" fillId="4" borderId="4" xfId="8" applyFont="1" applyFill="1" applyBorder="1" applyAlignment="1">
      <alignment horizontal="left"/>
    </xf>
    <xf numFmtId="165" fontId="2" fillId="0" borderId="5" xfId="8" applyNumberFormat="1" applyFill="1" applyBorder="1" applyAlignment="1"/>
    <xf numFmtId="3" fontId="7" fillId="4" borderId="4" xfId="8" applyNumberFormat="1" applyFont="1" applyFill="1" applyBorder="1" applyAlignment="1">
      <alignment horizontal="left"/>
    </xf>
    <xf numFmtId="3" fontId="6" fillId="4" borderId="9" xfId="8" applyNumberFormat="1" applyFont="1" applyFill="1" applyBorder="1" applyAlignment="1">
      <alignment horizontal="left"/>
    </xf>
    <xf numFmtId="165" fontId="2" fillId="0" borderId="11" xfId="8" applyNumberFormat="1" applyFill="1" applyBorder="1" applyAlignment="1"/>
    <xf numFmtId="3" fontId="6" fillId="4" borderId="12" xfId="8" applyNumberFormat="1" applyFont="1" applyFill="1" applyBorder="1" applyAlignment="1">
      <alignment horizontal="left"/>
    </xf>
    <xf numFmtId="165" fontId="2" fillId="0" borderId="14" xfId="8" applyNumberFormat="1" applyFill="1" applyBorder="1" applyAlignment="1"/>
    <xf numFmtId="0" fontId="3" fillId="3" borderId="1" xfId="9" applyFont="1" applyFill="1" applyBorder="1" applyAlignment="1">
      <alignment horizontal="left"/>
    </xf>
    <xf numFmtId="0" fontId="3" fillId="3" borderId="2" xfId="9" applyFont="1" applyFill="1" applyBorder="1" applyAlignment="1"/>
    <xf numFmtId="0" fontId="4" fillId="3" borderId="2" xfId="9" applyFont="1" applyFill="1" applyBorder="1" applyAlignment="1">
      <alignment horizontal="right"/>
    </xf>
    <xf numFmtId="0" fontId="5" fillId="3" borderId="3" xfId="9" applyFont="1" applyFill="1" applyBorder="1" applyAlignment="1">
      <alignment horizontal="right"/>
    </xf>
    <xf numFmtId="0" fontId="2" fillId="0" borderId="0" xfId="9"/>
    <xf numFmtId="0" fontId="3" fillId="3" borderId="4" xfId="9" applyFont="1" applyFill="1" applyBorder="1" applyAlignment="1">
      <alignment horizontal="left"/>
    </xf>
    <xf numFmtId="0" fontId="3" fillId="3" borderId="0" xfId="9" applyFont="1" applyFill="1" applyBorder="1" applyAlignment="1">
      <alignment horizontal="left"/>
    </xf>
    <xf numFmtId="0" fontId="4" fillId="3" borderId="0" xfId="9" applyFont="1" applyFill="1" applyBorder="1" applyAlignment="1">
      <alignment horizontal="right"/>
    </xf>
    <xf numFmtId="0" fontId="5" fillId="3" borderId="5" xfId="9" applyFont="1" applyFill="1" applyBorder="1" applyAlignment="1">
      <alignment horizontal="right"/>
    </xf>
    <xf numFmtId="0" fontId="3" fillId="3" borderId="6" xfId="9" applyFont="1" applyFill="1" applyBorder="1" applyAlignment="1">
      <alignment horizontal="left"/>
    </xf>
    <xf numFmtId="0" fontId="4" fillId="3" borderId="7" xfId="9" applyFont="1" applyFill="1" applyBorder="1" applyAlignment="1">
      <alignment horizontal="right"/>
    </xf>
    <xf numFmtId="0" fontId="5" fillId="3" borderId="8" xfId="9" applyFont="1" applyFill="1" applyBorder="1" applyAlignment="1">
      <alignment horizontal="right"/>
    </xf>
    <xf numFmtId="0" fontId="6" fillId="4" borderId="4" xfId="9" applyFont="1" applyFill="1" applyBorder="1" applyAlignment="1">
      <alignment horizontal="left"/>
    </xf>
    <xf numFmtId="0" fontId="2" fillId="0" borderId="0" xfId="9" applyFill="1" applyBorder="1" applyAlignment="1"/>
    <xf numFmtId="0" fontId="2" fillId="0" borderId="5" xfId="9" applyFill="1" applyBorder="1" applyAlignment="1"/>
    <xf numFmtId="0" fontId="14" fillId="0" borderId="0" xfId="9" applyFont="1"/>
    <xf numFmtId="0" fontId="7" fillId="4" borderId="4" xfId="9" applyFont="1" applyFill="1" applyBorder="1" applyAlignment="1">
      <alignment horizontal="left"/>
    </xf>
    <xf numFmtId="3" fontId="2" fillId="0" borderId="0" xfId="2" applyNumberFormat="1" applyFont="1" applyFill="1" applyBorder="1" applyAlignment="1"/>
    <xf numFmtId="3" fontId="2" fillId="0" borderId="5" xfId="2" applyNumberFormat="1" applyFont="1" applyFill="1" applyBorder="1" applyAlignment="1"/>
    <xf numFmtId="1" fontId="14" fillId="0" borderId="0" xfId="2" applyNumberFormat="1" applyFont="1"/>
    <xf numFmtId="3" fontId="2" fillId="0" borderId="0" xfId="9" applyNumberFormat="1" applyFill="1" applyBorder="1" applyAlignment="1"/>
    <xf numFmtId="3" fontId="2" fillId="0" borderId="5" xfId="9" applyNumberFormat="1" applyFill="1" applyBorder="1" applyAlignment="1"/>
    <xf numFmtId="0" fontId="6" fillId="4" borderId="12" xfId="9" applyFont="1" applyFill="1" applyBorder="1" applyAlignment="1">
      <alignment horizontal="left"/>
    </xf>
    <xf numFmtId="0" fontId="2" fillId="0" borderId="13" xfId="9" applyFill="1" applyBorder="1" applyAlignment="1"/>
    <xf numFmtId="0" fontId="2" fillId="0" borderId="14" xfId="9" applyFill="1" applyBorder="1" applyAlignment="1"/>
    <xf numFmtId="0" fontId="23" fillId="0" borderId="0" xfId="9" applyFont="1"/>
    <xf numFmtId="4" fontId="23" fillId="0" borderId="0" xfId="9" applyNumberFormat="1" applyFont="1" applyAlignment="1">
      <alignment horizontal="left"/>
    </xf>
    <xf numFmtId="0" fontId="16" fillId="0" borderId="0" xfId="9" applyFont="1"/>
    <xf numFmtId="0" fontId="4" fillId="3" borderId="18" xfId="9" applyFont="1" applyFill="1" applyBorder="1" applyAlignment="1">
      <alignment horizontal="right"/>
    </xf>
    <xf numFmtId="0" fontId="4" fillId="3" borderId="19" xfId="9" applyFont="1" applyFill="1" applyBorder="1" applyAlignment="1">
      <alignment horizontal="right"/>
    </xf>
    <xf numFmtId="0" fontId="4" fillId="3" borderId="20" xfId="9" applyFont="1" applyFill="1" applyBorder="1" applyAlignment="1">
      <alignment horizontal="right"/>
    </xf>
    <xf numFmtId="4" fontId="2" fillId="0" borderId="0" xfId="9" applyNumberFormat="1" applyFill="1" applyBorder="1" applyAlignment="1"/>
    <xf numFmtId="4" fontId="2" fillId="0" borderId="13" xfId="9" applyNumberFormat="1" applyFill="1" applyBorder="1" applyAlignment="1"/>
    <xf numFmtId="0" fontId="2" fillId="0" borderId="0" xfId="10"/>
    <xf numFmtId="0" fontId="24" fillId="3" borderId="0" xfId="10" applyFont="1" applyFill="1" applyBorder="1" applyAlignment="1">
      <alignment horizontal="center"/>
    </xf>
    <xf numFmtId="0" fontId="24" fillId="3" borderId="5" xfId="10" applyFont="1" applyFill="1" applyBorder="1" applyAlignment="1">
      <alignment horizontal="center"/>
    </xf>
    <xf numFmtId="0" fontId="24" fillId="3" borderId="7" xfId="10" applyFont="1" applyFill="1" applyBorder="1" applyAlignment="1">
      <alignment horizontal="center"/>
    </xf>
    <xf numFmtId="0" fontId="24" fillId="3" borderId="8" xfId="10" applyFont="1" applyFill="1" applyBorder="1" applyAlignment="1">
      <alignment horizontal="center"/>
    </xf>
    <xf numFmtId="3" fontId="2" fillId="0" borderId="0" xfId="10" applyNumberFormat="1"/>
    <xf numFmtId="9" fontId="2" fillId="0" borderId="0" xfId="10" applyNumberFormat="1"/>
    <xf numFmtId="0" fontId="4" fillId="3" borderId="1" xfId="11" applyFont="1" applyFill="1" applyBorder="1" applyAlignment="1">
      <alignment horizontal="right"/>
    </xf>
    <xf numFmtId="0" fontId="4" fillId="3" borderId="2" xfId="11" applyFont="1" applyFill="1" applyBorder="1" applyAlignment="1">
      <alignment horizontal="right"/>
    </xf>
    <xf numFmtId="0" fontId="4" fillId="3" borderId="2" xfId="11" applyFont="1" applyFill="1" applyBorder="1" applyAlignment="1">
      <alignment horizontal="center"/>
    </xf>
    <xf numFmtId="3" fontId="4" fillId="3" borderId="3" xfId="11" applyNumberFormat="1" applyFont="1" applyFill="1" applyBorder="1" applyAlignment="1">
      <alignment horizontal="right"/>
    </xf>
    <xf numFmtId="0" fontId="12" fillId="0" borderId="0" xfId="11" applyFont="1" applyBorder="1"/>
    <xf numFmtId="0" fontId="2" fillId="0" borderId="0" xfId="11"/>
    <xf numFmtId="0" fontId="4" fillId="3" borderId="4" xfId="11" applyFont="1" applyFill="1" applyBorder="1" applyAlignment="1">
      <alignment horizontal="right"/>
    </xf>
    <xf numFmtId="0" fontId="4" fillId="3" borderId="0" xfId="11" applyFont="1" applyFill="1" applyBorder="1" applyAlignment="1">
      <alignment horizontal="right"/>
    </xf>
    <xf numFmtId="0" fontId="4" fillId="3" borderId="0" xfId="11" applyFont="1" applyFill="1" applyBorder="1" applyAlignment="1">
      <alignment horizontal="center"/>
    </xf>
    <xf numFmtId="3" fontId="4" fillId="3" borderId="5" xfId="11" applyNumberFormat="1" applyFont="1" applyFill="1" applyBorder="1" applyAlignment="1">
      <alignment horizontal="right"/>
    </xf>
    <xf numFmtId="0" fontId="4" fillId="3" borderId="4" xfId="11" applyFont="1" applyFill="1" applyBorder="1" applyAlignment="1">
      <alignment horizontal="left"/>
    </xf>
    <xf numFmtId="3" fontId="4" fillId="3" borderId="5" xfId="11" applyNumberFormat="1" applyFont="1" applyFill="1" applyBorder="1" applyAlignment="1">
      <alignment horizontal="center"/>
    </xf>
    <xf numFmtId="0" fontId="4" fillId="3" borderId="6" xfId="11" applyFont="1" applyFill="1" applyBorder="1" applyAlignment="1">
      <alignment horizontal="right"/>
    </xf>
    <xf numFmtId="0" fontId="4" fillId="3" borderId="7" xfId="11" applyFont="1" applyFill="1" applyBorder="1" applyAlignment="1">
      <alignment horizontal="center"/>
    </xf>
    <xf numFmtId="3" fontId="4" fillId="3" borderId="8" xfId="11" applyNumberFormat="1" applyFont="1" applyFill="1" applyBorder="1" applyAlignment="1">
      <alignment horizontal="center"/>
    </xf>
    <xf numFmtId="0" fontId="21" fillId="4" borderId="4" xfId="11" applyFont="1" applyFill="1" applyBorder="1" applyAlignment="1">
      <alignment horizontal="left"/>
    </xf>
    <xf numFmtId="0" fontId="2" fillId="0" borderId="0" xfId="11" applyFill="1" applyBorder="1" applyAlignment="1"/>
    <xf numFmtId="3" fontId="2" fillId="0" borderId="5" xfId="11" applyNumberFormat="1" applyFill="1" applyBorder="1" applyAlignment="1"/>
    <xf numFmtId="3" fontId="2" fillId="0" borderId="0" xfId="11" applyNumberFormat="1" applyFill="1" applyBorder="1" applyAlignment="1"/>
    <xf numFmtId="3" fontId="2" fillId="0" borderId="0" xfId="11" applyNumberFormat="1"/>
    <xf numFmtId="0" fontId="22" fillId="4" borderId="4" xfId="11" applyFont="1" applyFill="1" applyBorder="1" applyAlignment="1">
      <alignment horizontal="left"/>
    </xf>
    <xf numFmtId="0" fontId="22" fillId="4" borderId="12" xfId="11" applyFont="1" applyFill="1" applyBorder="1" applyAlignment="1">
      <alignment horizontal="left"/>
    </xf>
    <xf numFmtId="3" fontId="2" fillId="0" borderId="13" xfId="11" applyNumberFormat="1" applyFill="1" applyBorder="1" applyAlignment="1"/>
    <xf numFmtId="3" fontId="2" fillId="0" borderId="14" xfId="11" applyNumberFormat="1" applyFill="1" applyBorder="1" applyAlignment="1"/>
    <xf numFmtId="0" fontId="3" fillId="3" borderId="1" xfId="12" applyFont="1" applyFill="1" applyBorder="1" applyAlignment="1">
      <alignment horizontal="left"/>
    </xf>
    <xf numFmtId="0" fontId="4" fillId="3" borderId="2" xfId="12" applyFont="1" applyFill="1" applyBorder="1" applyAlignment="1">
      <alignment horizontal="right"/>
    </xf>
    <xf numFmtId="0" fontId="4" fillId="3" borderId="2" xfId="12" applyFont="1" applyFill="1" applyBorder="1" applyAlignment="1">
      <alignment horizontal="center"/>
    </xf>
    <xf numFmtId="0" fontId="5" fillId="3" borderId="3" xfId="12" applyFont="1" applyFill="1" applyBorder="1" applyAlignment="1">
      <alignment horizontal="right"/>
    </xf>
    <xf numFmtId="0" fontId="2" fillId="0" borderId="0" xfId="12"/>
    <xf numFmtId="0" fontId="3" fillId="3" borderId="4" xfId="12" applyFont="1" applyFill="1" applyBorder="1" applyAlignment="1">
      <alignment horizontal="left"/>
    </xf>
    <xf numFmtId="0" fontId="4" fillId="3" borderId="0" xfId="12" applyFont="1" applyFill="1" applyBorder="1" applyAlignment="1">
      <alignment horizontal="right"/>
    </xf>
    <xf numFmtId="0" fontId="4" fillId="3" borderId="0" xfId="12" applyFont="1" applyFill="1" applyBorder="1" applyAlignment="1">
      <alignment horizontal="center"/>
    </xf>
    <xf numFmtId="0" fontId="5" fillId="3" borderId="5" xfId="12" applyFont="1" applyFill="1" applyBorder="1" applyAlignment="1">
      <alignment horizontal="right"/>
    </xf>
    <xf numFmtId="0" fontId="3" fillId="3" borderId="6" xfId="12" applyFont="1" applyFill="1" applyBorder="1" applyAlignment="1">
      <alignment horizontal="left"/>
    </xf>
    <xf numFmtId="0" fontId="4" fillId="3" borderId="7" xfId="12" applyFont="1" applyFill="1" applyBorder="1" applyAlignment="1">
      <alignment horizontal="center"/>
    </xf>
    <xf numFmtId="0" fontId="5" fillId="3" borderId="8" xfId="12" applyFont="1" applyFill="1" applyBorder="1" applyAlignment="1">
      <alignment horizontal="center"/>
    </xf>
    <xf numFmtId="0" fontId="6" fillId="4" borderId="4" xfId="12" applyFont="1" applyFill="1" applyBorder="1" applyAlignment="1">
      <alignment horizontal="left"/>
    </xf>
    <xf numFmtId="0" fontId="2" fillId="0" borderId="0" xfId="12" applyFill="1" applyBorder="1" applyAlignment="1"/>
    <xf numFmtId="0" fontId="2" fillId="0" borderId="5" xfId="12" applyFill="1" applyBorder="1" applyAlignment="1"/>
    <xf numFmtId="0" fontId="7" fillId="4" borderId="4" xfId="12" applyFont="1" applyFill="1" applyBorder="1" applyAlignment="1">
      <alignment horizontal="left"/>
    </xf>
    <xf numFmtId="3" fontId="2" fillId="0" borderId="0" xfId="12" applyNumberFormat="1" applyFill="1" applyBorder="1" applyAlignment="1"/>
    <xf numFmtId="3" fontId="2" fillId="0" borderId="5" xfId="12" applyNumberFormat="1" applyFill="1" applyBorder="1" applyAlignment="1"/>
    <xf numFmtId="3" fontId="2" fillId="0" borderId="0" xfId="12" applyNumberFormat="1"/>
    <xf numFmtId="3" fontId="2" fillId="0" borderId="0" xfId="12" applyNumberFormat="1" applyAlignment="1">
      <alignment horizontal="center"/>
    </xf>
    <xf numFmtId="0" fontId="2" fillId="0" borderId="0" xfId="12" applyAlignment="1">
      <alignment horizontal="center"/>
    </xf>
    <xf numFmtId="0" fontId="6" fillId="4" borderId="12" xfId="12" applyFont="1" applyFill="1" applyBorder="1" applyAlignment="1">
      <alignment horizontal="left"/>
    </xf>
    <xf numFmtId="3" fontId="2" fillId="0" borderId="13" xfId="12" applyNumberFormat="1" applyFill="1" applyBorder="1" applyAlignment="1"/>
    <xf numFmtId="3" fontId="2" fillId="0" borderId="14" xfId="12" applyNumberFormat="1" applyFill="1" applyBorder="1" applyAlignment="1"/>
    <xf numFmtId="0" fontId="3" fillId="3" borderId="1" xfId="13" applyFont="1" applyFill="1" applyBorder="1" applyAlignment="1">
      <alignment horizontal="left"/>
    </xf>
    <xf numFmtId="0" fontId="4" fillId="3" borderId="2" xfId="13" applyFont="1" applyFill="1" applyBorder="1" applyAlignment="1">
      <alignment horizontal="right"/>
    </xf>
    <xf numFmtId="0" fontId="4" fillId="3" borderId="2" xfId="13" applyFont="1" applyFill="1" applyBorder="1" applyAlignment="1">
      <alignment horizontal="left"/>
    </xf>
    <xf numFmtId="0" fontId="5" fillId="3" borderId="3" xfId="13" applyFont="1" applyFill="1" applyBorder="1" applyAlignment="1">
      <alignment horizontal="right"/>
    </xf>
    <xf numFmtId="0" fontId="12" fillId="0" borderId="0" xfId="13" applyFont="1"/>
    <xf numFmtId="0" fontId="2" fillId="0" borderId="0" xfId="13"/>
    <xf numFmtId="0" fontId="3" fillId="3" borderId="4" xfId="13" applyFont="1" applyFill="1" applyBorder="1" applyAlignment="1">
      <alignment horizontal="left"/>
    </xf>
    <xf numFmtId="0" fontId="4" fillId="3" borderId="0" xfId="13" applyFont="1" applyFill="1" applyBorder="1" applyAlignment="1">
      <alignment horizontal="right"/>
    </xf>
    <xf numFmtId="0" fontId="4" fillId="3" borderId="0" xfId="13" applyFont="1" applyFill="1" applyBorder="1" applyAlignment="1">
      <alignment horizontal="left"/>
    </xf>
    <xf numFmtId="0" fontId="5" fillId="3" borderId="5" xfId="13" applyFont="1" applyFill="1" applyBorder="1" applyAlignment="1">
      <alignment horizontal="right"/>
    </xf>
    <xf numFmtId="0" fontId="4" fillId="3" borderId="0" xfId="13" applyFont="1" applyFill="1" applyBorder="1" applyAlignment="1">
      <alignment horizontal="center"/>
    </xf>
    <xf numFmtId="0" fontId="5" fillId="3" borderId="5" xfId="13" applyFont="1" applyFill="1" applyBorder="1" applyAlignment="1">
      <alignment horizontal="center"/>
    </xf>
    <xf numFmtId="0" fontId="3" fillId="3" borderId="6" xfId="13" applyFont="1" applyFill="1" applyBorder="1" applyAlignment="1">
      <alignment horizontal="left"/>
    </xf>
    <xf numFmtId="0" fontId="4" fillId="3" borderId="7" xfId="13" applyFont="1" applyFill="1" applyBorder="1" applyAlignment="1">
      <alignment horizontal="center"/>
    </xf>
    <xf numFmtId="0" fontId="5" fillId="3" borderId="8" xfId="13" applyFont="1" applyFill="1" applyBorder="1" applyAlignment="1">
      <alignment horizontal="center"/>
    </xf>
    <xf numFmtId="0" fontId="7" fillId="4" borderId="4" xfId="13" applyFont="1" applyFill="1" applyBorder="1" applyAlignment="1">
      <alignment horizontal="left"/>
    </xf>
    <xf numFmtId="0" fontId="2" fillId="0" borderId="0" xfId="13" applyFill="1" applyBorder="1" applyAlignment="1"/>
    <xf numFmtId="0" fontId="2" fillId="0" borderId="5" xfId="13" applyFill="1" applyBorder="1" applyAlignment="1"/>
    <xf numFmtId="0" fontId="6" fillId="4" borderId="4" xfId="13" applyFont="1" applyFill="1" applyBorder="1" applyAlignment="1">
      <alignment horizontal="left"/>
    </xf>
    <xf numFmtId="3" fontId="2" fillId="0" borderId="0" xfId="13" applyNumberFormat="1" applyFill="1" applyBorder="1" applyAlignment="1"/>
    <xf numFmtId="3" fontId="2" fillId="0" borderId="5" xfId="13" applyNumberFormat="1" applyFill="1" applyBorder="1" applyAlignment="1"/>
    <xf numFmtId="3" fontId="12" fillId="0" borderId="0" xfId="13" applyNumberFormat="1" applyFont="1"/>
    <xf numFmtId="0" fontId="6" fillId="4" borderId="12" xfId="13" applyFont="1" applyFill="1" applyBorder="1" applyAlignment="1">
      <alignment horizontal="left"/>
    </xf>
    <xf numFmtId="166" fontId="2" fillId="0" borderId="13" xfId="13" applyNumberFormat="1" applyFill="1" applyBorder="1" applyAlignment="1"/>
    <xf numFmtId="0" fontId="2" fillId="0" borderId="14" xfId="13" applyFill="1" applyBorder="1" applyAlignment="1"/>
    <xf numFmtId="0" fontId="3" fillId="3" borderId="1" xfId="14" applyFont="1" applyFill="1" applyBorder="1" applyAlignment="1">
      <alignment horizontal="left"/>
    </xf>
    <xf numFmtId="0" fontId="4" fillId="3" borderId="2" xfId="14" applyFont="1" applyFill="1" applyBorder="1" applyAlignment="1">
      <alignment horizontal="center"/>
    </xf>
    <xf numFmtId="0" fontId="4" fillId="3" borderId="2" xfId="14" applyFont="1" applyFill="1" applyBorder="1" applyAlignment="1">
      <alignment horizontal="right"/>
    </xf>
    <xf numFmtId="0" fontId="5" fillId="3" borderId="3" xfId="14" applyFont="1" applyFill="1" applyBorder="1" applyAlignment="1">
      <alignment horizontal="right"/>
    </xf>
    <xf numFmtId="0" fontId="2" fillId="0" borderId="0" xfId="14"/>
    <xf numFmtId="0" fontId="3" fillId="3" borderId="4" xfId="14" applyFont="1" applyFill="1" applyBorder="1" applyAlignment="1">
      <alignment horizontal="left"/>
    </xf>
    <xf numFmtId="0" fontId="4" fillId="3" borderId="0" xfId="14" applyFont="1" applyFill="1" applyBorder="1" applyAlignment="1">
      <alignment horizontal="center"/>
    </xf>
    <xf numFmtId="0" fontId="4" fillId="3" borderId="0" xfId="14" applyFont="1" applyFill="1" applyBorder="1" applyAlignment="1">
      <alignment horizontal="left"/>
    </xf>
    <xf numFmtId="0" fontId="4" fillId="3" borderId="0" xfId="14" applyFont="1" applyFill="1" applyBorder="1" applyAlignment="1">
      <alignment horizontal="right"/>
    </xf>
    <xf numFmtId="0" fontId="5" fillId="3" borderId="5" xfId="14" applyFont="1" applyFill="1" applyBorder="1" applyAlignment="1">
      <alignment horizontal="right"/>
    </xf>
    <xf numFmtId="0" fontId="3" fillId="3" borderId="6" xfId="14" applyFont="1" applyFill="1" applyBorder="1" applyAlignment="1">
      <alignment horizontal="left"/>
    </xf>
    <xf numFmtId="0" fontId="4" fillId="3" borderId="7" xfId="14" applyFont="1" applyFill="1" applyBorder="1" applyAlignment="1">
      <alignment horizontal="right"/>
    </xf>
    <xf numFmtId="0" fontId="5" fillId="3" borderId="8" xfId="14" applyFont="1" applyFill="1" applyBorder="1" applyAlignment="1">
      <alignment horizontal="right"/>
    </xf>
    <xf numFmtId="0" fontId="6" fillId="4" borderId="4" xfId="14" applyFont="1" applyFill="1" applyBorder="1" applyAlignment="1">
      <alignment horizontal="left"/>
    </xf>
    <xf numFmtId="0" fontId="2" fillId="0" borderId="0" xfId="14" applyFill="1" applyBorder="1" applyAlignment="1"/>
    <xf numFmtId="0" fontId="2" fillId="0" borderId="5" xfId="14" applyFill="1" applyBorder="1" applyAlignment="1"/>
    <xf numFmtId="0" fontId="7" fillId="4" borderId="4" xfId="14" applyFont="1" applyFill="1" applyBorder="1" applyAlignment="1">
      <alignment horizontal="left"/>
    </xf>
    <xf numFmtId="3" fontId="2" fillId="0" borderId="0" xfId="14" applyNumberFormat="1" applyFill="1" applyBorder="1" applyAlignment="1"/>
    <xf numFmtId="3" fontId="2" fillId="0" borderId="5" xfId="14" applyNumberFormat="1" applyFill="1" applyBorder="1" applyAlignment="1"/>
    <xf numFmtId="3" fontId="2" fillId="0" borderId="0" xfId="14" applyNumberFormat="1"/>
    <xf numFmtId="1" fontId="2" fillId="0" borderId="0" xfId="14" applyNumberFormat="1" applyFill="1" applyBorder="1" applyAlignment="1"/>
    <xf numFmtId="0" fontId="6" fillId="4" borderId="12" xfId="14" applyFont="1" applyFill="1" applyBorder="1" applyAlignment="1">
      <alignment horizontal="left"/>
    </xf>
    <xf numFmtId="3" fontId="2" fillId="0" borderId="13" xfId="14" applyNumberFormat="1" applyFill="1" applyBorder="1" applyAlignment="1"/>
    <xf numFmtId="3" fontId="2" fillId="0" borderId="14" xfId="14" applyNumberFormat="1" applyFill="1" applyBorder="1" applyAlignment="1"/>
    <xf numFmtId="0" fontId="3" fillId="3" borderId="1" xfId="15" applyFont="1" applyFill="1" applyBorder="1" applyAlignment="1">
      <alignment horizontal="left"/>
    </xf>
    <xf numFmtId="0" fontId="4" fillId="3" borderId="2" xfId="15" applyFont="1" applyFill="1" applyBorder="1" applyAlignment="1">
      <alignment horizontal="right"/>
    </xf>
    <xf numFmtId="0" fontId="4" fillId="3" borderId="2" xfId="15" applyFont="1" applyFill="1" applyBorder="1" applyAlignment="1">
      <alignment horizontal="center"/>
    </xf>
    <xf numFmtId="0" fontId="5" fillId="3" borderId="3" xfId="15" applyFont="1" applyFill="1" applyBorder="1" applyAlignment="1">
      <alignment horizontal="right"/>
    </xf>
    <xf numFmtId="0" fontId="12" fillId="0" borderId="0" xfId="15" applyFont="1"/>
    <xf numFmtId="0" fontId="2" fillId="0" borderId="0" xfId="15"/>
    <xf numFmtId="0" fontId="3" fillId="3" borderId="4" xfId="15" applyFont="1" applyFill="1" applyBorder="1" applyAlignment="1">
      <alignment horizontal="left"/>
    </xf>
    <xf numFmtId="0" fontId="4" fillId="3" borderId="0" xfId="15" applyFont="1" applyFill="1" applyBorder="1" applyAlignment="1">
      <alignment horizontal="right"/>
    </xf>
    <xf numFmtId="0" fontId="4" fillId="3" borderId="0" xfId="15" applyFont="1" applyFill="1" applyBorder="1" applyAlignment="1">
      <alignment horizontal="left"/>
    </xf>
    <xf numFmtId="0" fontId="5" fillId="3" borderId="5" xfId="15" applyFont="1" applyFill="1" applyBorder="1" applyAlignment="1">
      <alignment horizontal="right"/>
    </xf>
    <xf numFmtId="0" fontId="4" fillId="3" borderId="0" xfId="15" applyFont="1" applyFill="1" applyBorder="1" applyAlignment="1">
      <alignment horizontal="center"/>
    </xf>
    <xf numFmtId="0" fontId="5" fillId="3" borderId="5" xfId="15" applyFont="1" applyFill="1" applyBorder="1" applyAlignment="1">
      <alignment horizontal="center"/>
    </xf>
    <xf numFmtId="0" fontId="3" fillId="3" borderId="6" xfId="15" applyFont="1" applyFill="1" applyBorder="1" applyAlignment="1">
      <alignment horizontal="left"/>
    </xf>
    <xf numFmtId="0" fontId="4" fillId="3" borderId="7" xfId="15" applyFont="1" applyFill="1" applyBorder="1" applyAlignment="1">
      <alignment horizontal="center"/>
    </xf>
    <xf numFmtId="0" fontId="5" fillId="3" borderId="8" xfId="15" applyFont="1" applyFill="1" applyBorder="1" applyAlignment="1">
      <alignment horizontal="center"/>
    </xf>
    <xf numFmtId="0" fontId="6" fillId="4" borderId="4" xfId="15" applyFont="1" applyFill="1" applyBorder="1" applyAlignment="1">
      <alignment horizontal="left"/>
    </xf>
    <xf numFmtId="0" fontId="2" fillId="0" borderId="0" xfId="15" applyFill="1" applyBorder="1" applyAlignment="1"/>
    <xf numFmtId="0" fontId="2" fillId="0" borderId="5" xfId="15" applyFill="1" applyBorder="1" applyAlignment="1"/>
    <xf numFmtId="3" fontId="2" fillId="0" borderId="0" xfId="15" applyNumberFormat="1" applyFill="1" applyBorder="1" applyAlignment="1"/>
    <xf numFmtId="3" fontId="2" fillId="0" borderId="5" xfId="15" applyNumberFormat="1" applyFill="1" applyBorder="1" applyAlignment="1"/>
    <xf numFmtId="0" fontId="7" fillId="4" borderId="4" xfId="15" applyFont="1" applyFill="1" applyBorder="1" applyAlignment="1">
      <alignment horizontal="left"/>
    </xf>
    <xf numFmtId="3" fontId="2" fillId="0" borderId="0" xfId="15" applyNumberFormat="1"/>
    <xf numFmtId="1" fontId="2" fillId="0" borderId="0" xfId="15" applyNumberFormat="1" applyFill="1" applyBorder="1" applyAlignment="1"/>
    <xf numFmtId="0" fontId="6" fillId="4" borderId="12" xfId="15" applyFont="1" applyFill="1" applyBorder="1" applyAlignment="1">
      <alignment horizontal="left"/>
    </xf>
    <xf numFmtId="3" fontId="2" fillId="0" borderId="13" xfId="15" applyNumberFormat="1" applyFill="1" applyBorder="1" applyAlignment="1"/>
    <xf numFmtId="3" fontId="2" fillId="0" borderId="14" xfId="15" applyNumberFormat="1" applyFill="1" applyBorder="1" applyAlignment="1"/>
    <xf numFmtId="0" fontId="3" fillId="3" borderId="1" xfId="16" applyFont="1" applyFill="1" applyBorder="1" applyAlignment="1">
      <alignment horizontal="left"/>
    </xf>
    <xf numFmtId="0" fontId="3" fillId="3" borderId="2" xfId="16" applyFont="1" applyFill="1" applyBorder="1" applyAlignment="1">
      <alignment horizontal="left"/>
    </xf>
    <xf numFmtId="0" fontId="4" fillId="3" borderId="3" xfId="16" applyFont="1" applyFill="1" applyBorder="1" applyAlignment="1">
      <alignment horizontal="right"/>
    </xf>
    <xf numFmtId="0" fontId="2" fillId="0" borderId="0" xfId="16"/>
    <xf numFmtId="0" fontId="3" fillId="3" borderId="4" xfId="16" applyFont="1" applyFill="1" applyBorder="1" applyAlignment="1">
      <alignment horizontal="left"/>
    </xf>
    <xf numFmtId="0" fontId="3" fillId="3" borderId="0" xfId="16" applyFont="1" applyFill="1" applyBorder="1" applyAlignment="1">
      <alignment horizontal="left"/>
    </xf>
    <xf numFmtId="0" fontId="4" fillId="3" borderId="5" xfId="16" applyFont="1" applyFill="1" applyBorder="1" applyAlignment="1">
      <alignment horizontal="right"/>
    </xf>
    <xf numFmtId="0" fontId="3" fillId="3" borderId="4" xfId="16" applyFont="1" applyFill="1" applyBorder="1" applyAlignment="1">
      <alignment horizontal="right"/>
    </xf>
    <xf numFmtId="0" fontId="4" fillId="3" borderId="5" xfId="16" applyFont="1" applyFill="1" applyBorder="1" applyAlignment="1">
      <alignment horizontal="center"/>
    </xf>
    <xf numFmtId="0" fontId="3" fillId="3" borderId="6" xfId="16" applyFont="1" applyFill="1" applyBorder="1" applyAlignment="1">
      <alignment horizontal="left"/>
    </xf>
    <xf numFmtId="0" fontId="3" fillId="3" borderId="7" xfId="16" applyFont="1" applyFill="1" applyBorder="1" applyAlignment="1">
      <alignment horizontal="left"/>
    </xf>
    <xf numFmtId="0" fontId="4" fillId="3" borderId="8" xfId="16" applyFont="1" applyFill="1" applyBorder="1" applyAlignment="1">
      <alignment horizontal="center"/>
    </xf>
    <xf numFmtId="0" fontId="6" fillId="4" borderId="4" xfId="16" applyFont="1" applyFill="1" applyBorder="1" applyAlignment="1">
      <alignment horizontal="left"/>
    </xf>
    <xf numFmtId="0" fontId="6" fillId="4" borderId="0" xfId="16" applyFont="1" applyFill="1" applyBorder="1" applyAlignment="1">
      <alignment horizontal="left"/>
    </xf>
    <xf numFmtId="0" fontId="2" fillId="0" borderId="5" xfId="16" applyFill="1" applyBorder="1" applyAlignment="1"/>
    <xf numFmtId="0" fontId="16" fillId="0" borderId="0" xfId="16" applyFont="1" applyAlignment="1">
      <alignment horizontal="center"/>
    </xf>
    <xf numFmtId="0" fontId="7" fillId="4" borderId="4" xfId="16" applyFont="1" applyFill="1" applyBorder="1" applyAlignment="1">
      <alignment horizontal="left"/>
    </xf>
    <xf numFmtId="0" fontId="7" fillId="4" borderId="0" xfId="16" applyFont="1" applyFill="1" applyBorder="1" applyAlignment="1">
      <alignment horizontal="left"/>
    </xf>
    <xf numFmtId="164" fontId="2" fillId="0" borderId="5" xfId="16" applyNumberFormat="1" applyFill="1" applyBorder="1" applyAlignment="1"/>
    <xf numFmtId="3" fontId="7" fillId="4" borderId="4" xfId="16" applyNumberFormat="1" applyFont="1" applyFill="1" applyBorder="1" applyAlignment="1">
      <alignment horizontal="left"/>
    </xf>
    <xf numFmtId="3" fontId="7" fillId="4" borderId="0" xfId="16" applyNumberFormat="1" applyFont="1" applyFill="1" applyBorder="1" applyAlignment="1">
      <alignment horizontal="left"/>
    </xf>
    <xf numFmtId="3" fontId="6" fillId="4" borderId="9" xfId="16" applyNumberFormat="1" applyFont="1" applyFill="1" applyBorder="1" applyAlignment="1">
      <alignment horizontal="left"/>
    </xf>
    <xf numFmtId="3" fontId="6" fillId="4" borderId="10" xfId="16" applyNumberFormat="1" applyFont="1" applyFill="1" applyBorder="1" applyAlignment="1">
      <alignment horizontal="left"/>
    </xf>
    <xf numFmtId="164" fontId="2" fillId="0" borderId="11" xfId="16" applyNumberFormat="1" applyFill="1" applyBorder="1" applyAlignment="1"/>
    <xf numFmtId="3" fontId="6" fillId="4" borderId="12" xfId="16" applyNumberFormat="1" applyFont="1" applyFill="1" applyBorder="1" applyAlignment="1">
      <alignment horizontal="left"/>
    </xf>
    <xf numFmtId="3" fontId="6" fillId="4" borderId="13" xfId="16" applyNumberFormat="1" applyFont="1" applyFill="1" applyBorder="1" applyAlignment="1">
      <alignment horizontal="left"/>
    </xf>
    <xf numFmtId="0" fontId="2" fillId="0" borderId="14" xfId="16" applyFill="1" applyBorder="1" applyAlignment="1"/>
    <xf numFmtId="3" fontId="2" fillId="0" borderId="0" xfId="16" applyNumberFormat="1" applyAlignment="1">
      <alignment horizontal="center"/>
    </xf>
    <xf numFmtId="3" fontId="2" fillId="0" borderId="0" xfId="16" applyNumberFormat="1" applyBorder="1" applyAlignment="1">
      <alignment horizontal="center"/>
    </xf>
    <xf numFmtId="0" fontId="2" fillId="0" borderId="0" xfId="16" applyBorder="1"/>
    <xf numFmtId="0" fontId="8" fillId="0" borderId="0" xfId="4" applyFont="1"/>
    <xf numFmtId="0" fontId="26" fillId="0" borderId="0" xfId="4" applyFont="1" applyAlignment="1">
      <alignment horizontal="center"/>
    </xf>
    <xf numFmtId="3" fontId="26" fillId="0" borderId="0" xfId="4" applyNumberFormat="1" applyFont="1" applyAlignment="1">
      <alignment horizontal="center"/>
    </xf>
    <xf numFmtId="3" fontId="26" fillId="0" borderId="7" xfId="4" applyNumberFormat="1" applyFont="1" applyBorder="1" applyAlignment="1">
      <alignment horizontal="center"/>
    </xf>
    <xf numFmtId="3" fontId="27" fillId="0" borderId="7" xfId="4" applyNumberFormat="1" applyFont="1" applyBorder="1" applyAlignment="1">
      <alignment horizontal="center"/>
    </xf>
    <xf numFmtId="0" fontId="25" fillId="0" borderId="0" xfId="4" applyAlignment="1">
      <alignment horizontal="center"/>
    </xf>
    <xf numFmtId="0" fontId="25" fillId="0" borderId="0" xfId="4"/>
    <xf numFmtId="0" fontId="26" fillId="0" borderId="21" xfId="4" applyFont="1" applyBorder="1" applyAlignment="1">
      <alignment horizontal="center"/>
    </xf>
    <xf numFmtId="3" fontId="26" fillId="0" borderId="21" xfId="4" applyNumberFormat="1" applyFont="1" applyBorder="1" applyAlignment="1">
      <alignment horizontal="left"/>
    </xf>
    <xf numFmtId="3" fontId="26" fillId="0" borderId="21" xfId="4" applyNumberFormat="1" applyFont="1" applyBorder="1" applyAlignment="1">
      <alignment horizontal="center"/>
    </xf>
    <xf numFmtId="0" fontId="25" fillId="0" borderId="22" xfId="4" applyBorder="1" applyAlignment="1">
      <alignment horizontal="center"/>
    </xf>
    <xf numFmtId="0" fontId="26" fillId="0" borderId="0" xfId="4" applyFont="1" applyBorder="1" applyAlignment="1">
      <alignment horizontal="center"/>
    </xf>
    <xf numFmtId="3" fontId="26" fillId="0" borderId="0" xfId="4" applyNumberFormat="1" applyFont="1" applyBorder="1" applyAlignment="1">
      <alignment horizontal="center"/>
    </xf>
    <xf numFmtId="3" fontId="26" fillId="0" borderId="0" xfId="4" applyNumberFormat="1" applyFont="1" applyBorder="1" applyAlignment="1">
      <alignment horizontal="left"/>
    </xf>
    <xf numFmtId="0" fontId="26" fillId="0" borderId="23" xfId="4" applyFont="1" applyBorder="1" applyAlignment="1">
      <alignment horizontal="center"/>
    </xf>
    <xf numFmtId="3" fontId="26" fillId="0" borderId="23" xfId="4" applyNumberFormat="1" applyFont="1" applyBorder="1" applyAlignment="1">
      <alignment horizontal="center"/>
    </xf>
    <xf numFmtId="0" fontId="25" fillId="0" borderId="7" xfId="4" applyBorder="1" applyAlignment="1">
      <alignment horizontal="center"/>
    </xf>
    <xf numFmtId="0" fontId="26" fillId="0" borderId="0" xfId="4" applyFont="1"/>
    <xf numFmtId="3" fontId="26" fillId="0" borderId="0" xfId="4" applyNumberFormat="1" applyFont="1" applyFill="1" applyAlignment="1">
      <alignment horizontal="center"/>
    </xf>
    <xf numFmtId="3" fontId="28" fillId="0" borderId="0" xfId="4" applyNumberFormat="1" applyFont="1" applyAlignment="1">
      <alignment horizontal="center"/>
    </xf>
    <xf numFmtId="3" fontId="26" fillId="5" borderId="0" xfId="4" applyNumberFormat="1" applyFont="1" applyFill="1" applyAlignment="1">
      <alignment horizontal="center"/>
    </xf>
    <xf numFmtId="164" fontId="26" fillId="0" borderId="0" xfId="4" applyNumberFormat="1" applyFont="1" applyAlignment="1">
      <alignment horizontal="center"/>
    </xf>
    <xf numFmtId="3" fontId="8" fillId="5" borderId="0" xfId="4" applyNumberFormat="1" applyFont="1" applyFill="1" applyAlignment="1">
      <alignment horizontal="center"/>
    </xf>
    <xf numFmtId="3" fontId="26" fillId="6" borderId="0" xfId="4" applyNumberFormat="1" applyFont="1" applyFill="1" applyAlignment="1">
      <alignment horizontal="center"/>
    </xf>
    <xf numFmtId="2" fontId="25" fillId="0" borderId="0" xfId="4" applyNumberFormat="1"/>
    <xf numFmtId="3" fontId="25" fillId="0" borderId="0" xfId="4" applyNumberFormat="1"/>
    <xf numFmtId="3" fontId="25" fillId="0" borderId="0" xfId="4" applyNumberFormat="1" applyAlignment="1">
      <alignment horizontal="center"/>
    </xf>
    <xf numFmtId="0" fontId="25" fillId="0" borderId="0" xfId="4" applyBorder="1"/>
    <xf numFmtId="3" fontId="25" fillId="0" borderId="0" xfId="4" applyNumberFormat="1" applyBorder="1" applyAlignment="1">
      <alignment horizontal="center"/>
    </xf>
    <xf numFmtId="3" fontId="25" fillId="0" borderId="7" xfId="4" applyNumberFormat="1" applyBorder="1" applyAlignment="1">
      <alignment horizontal="center"/>
    </xf>
    <xf numFmtId="3" fontId="25" fillId="0" borderId="22" xfId="4" applyNumberFormat="1" applyBorder="1" applyAlignment="1">
      <alignment horizontal="center"/>
    </xf>
    <xf numFmtId="0" fontId="8" fillId="0" borderId="0" xfId="5" applyFont="1"/>
    <xf numFmtId="0" fontId="26" fillId="0" borderId="0" xfId="5" applyFont="1" applyAlignment="1">
      <alignment horizontal="center"/>
    </xf>
    <xf numFmtId="3" fontId="26" fillId="0" borderId="0" xfId="5" applyNumberFormat="1" applyFont="1" applyAlignment="1">
      <alignment horizontal="center"/>
    </xf>
    <xf numFmtId="3" fontId="26" fillId="0" borderId="7" xfId="5" applyNumberFormat="1" applyFont="1" applyBorder="1" applyAlignment="1">
      <alignment horizontal="center"/>
    </xf>
    <xf numFmtId="3" fontId="27" fillId="0" borderId="7" xfId="5" applyNumberFormat="1" applyFont="1" applyBorder="1" applyAlignment="1">
      <alignment horizontal="center"/>
    </xf>
    <xf numFmtId="0" fontId="25" fillId="0" borderId="0" xfId="5"/>
    <xf numFmtId="0" fontId="25" fillId="0" borderId="0" xfId="5" applyAlignment="1">
      <alignment horizontal="center"/>
    </xf>
    <xf numFmtId="0" fontId="26" fillId="0" borderId="21" xfId="5" applyFont="1" applyBorder="1" applyAlignment="1">
      <alignment horizontal="center"/>
    </xf>
    <xf numFmtId="3" fontId="26" fillId="0" borderId="21" xfId="5" applyNumberFormat="1" applyFont="1" applyBorder="1" applyAlignment="1">
      <alignment horizontal="center"/>
    </xf>
    <xf numFmtId="0" fontId="25" fillId="0" borderId="22" xfId="5" applyBorder="1" applyAlignment="1">
      <alignment horizontal="center"/>
    </xf>
    <xf numFmtId="0" fontId="26" fillId="0" borderId="0" xfId="5" applyFont="1" applyBorder="1" applyAlignment="1">
      <alignment horizontal="center"/>
    </xf>
    <xf numFmtId="3" fontId="26" fillId="0" borderId="0" xfId="5" applyNumberFormat="1" applyFont="1" applyBorder="1" applyAlignment="1">
      <alignment horizontal="center"/>
    </xf>
    <xf numFmtId="3" fontId="26" fillId="0" borderId="0" xfId="5" applyNumberFormat="1" applyFont="1" applyBorder="1" applyAlignment="1">
      <alignment horizontal="left"/>
    </xf>
    <xf numFmtId="0" fontId="26" fillId="0" borderId="23" xfId="5" applyFont="1" applyBorder="1" applyAlignment="1">
      <alignment horizontal="center"/>
    </xf>
    <xf numFmtId="3" fontId="26" fillId="0" borderId="23" xfId="5" applyNumberFormat="1" applyFont="1" applyBorder="1" applyAlignment="1">
      <alignment horizontal="center"/>
    </xf>
    <xf numFmtId="0" fontId="25" fillId="0" borderId="7" xfId="5" applyBorder="1" applyAlignment="1">
      <alignment horizontal="center"/>
    </xf>
    <xf numFmtId="0" fontId="26" fillId="0" borderId="0" xfId="5" applyFont="1"/>
    <xf numFmtId="3" fontId="28" fillId="0" borderId="0" xfId="5" applyNumberFormat="1" applyFont="1" applyAlignment="1">
      <alignment horizontal="center"/>
    </xf>
    <xf numFmtId="164" fontId="26" fillId="0" borderId="0" xfId="5" applyNumberFormat="1" applyFont="1" applyAlignment="1">
      <alignment horizontal="center"/>
    </xf>
    <xf numFmtId="3" fontId="8" fillId="5" borderId="0" xfId="5" applyNumberFormat="1" applyFont="1" applyFill="1" applyAlignment="1">
      <alignment horizontal="center"/>
    </xf>
    <xf numFmtId="2" fontId="26" fillId="0" borderId="0" xfId="5" applyNumberFormat="1" applyFont="1" applyAlignment="1">
      <alignment horizontal="center"/>
    </xf>
    <xf numFmtId="3" fontId="25" fillId="0" borderId="0" xfId="5" applyNumberFormat="1" applyAlignment="1">
      <alignment horizontal="center"/>
    </xf>
    <xf numFmtId="0" fontId="25" fillId="0" borderId="0" xfId="5" applyBorder="1"/>
    <xf numFmtId="3" fontId="25" fillId="0" borderId="0" xfId="5" applyNumberFormat="1" applyBorder="1" applyAlignment="1">
      <alignment horizontal="center"/>
    </xf>
    <xf numFmtId="3" fontId="25" fillId="0" borderId="7" xfId="5" applyNumberFormat="1" applyBorder="1" applyAlignment="1">
      <alignment horizontal="center"/>
    </xf>
    <xf numFmtId="3" fontId="25" fillId="0" borderId="22" xfId="5" applyNumberFormat="1" applyBorder="1" applyAlignment="1">
      <alignment horizontal="center"/>
    </xf>
    <xf numFmtId="0" fontId="2" fillId="0" borderId="0" xfId="6"/>
    <xf numFmtId="1" fontId="2" fillId="3" borderId="1" xfId="6" applyNumberFormat="1" applyFill="1" applyBorder="1" applyAlignment="1"/>
    <xf numFmtId="3" fontId="4" fillId="3" borderId="2" xfId="6" applyNumberFormat="1" applyFont="1" applyFill="1" applyBorder="1" applyAlignment="1">
      <alignment horizontal="right"/>
    </xf>
    <xf numFmtId="9" fontId="4" fillId="3" borderId="2" xfId="6" applyNumberFormat="1" applyFont="1" applyFill="1" applyBorder="1" applyAlignment="1">
      <alignment horizontal="right"/>
    </xf>
    <xf numFmtId="9" fontId="4" fillId="3" borderId="3" xfId="6" applyNumberFormat="1" applyFont="1" applyFill="1" applyBorder="1" applyAlignment="1">
      <alignment horizontal="right"/>
    </xf>
    <xf numFmtId="1" fontId="2" fillId="3" borderId="4" xfId="6" applyNumberFormat="1" applyFill="1" applyBorder="1" applyAlignment="1"/>
    <xf numFmtId="167" fontId="4" fillId="3" borderId="0" xfId="6" applyNumberFormat="1" applyFont="1" applyFill="1" applyBorder="1" applyAlignment="1">
      <alignment horizontal="right"/>
    </xf>
    <xf numFmtId="9" fontId="4" fillId="3" borderId="0" xfId="6" applyNumberFormat="1" applyFont="1" applyFill="1" applyBorder="1" applyAlignment="1">
      <alignment horizontal="right"/>
    </xf>
    <xf numFmtId="9" fontId="4" fillId="3" borderId="5" xfId="6" applyNumberFormat="1" applyFont="1" applyFill="1" applyBorder="1" applyAlignment="1">
      <alignment horizontal="right"/>
    </xf>
    <xf numFmtId="3" fontId="4" fillId="3" borderId="0" xfId="6" applyNumberFormat="1" applyFont="1" applyFill="1" applyBorder="1" applyAlignment="1">
      <alignment horizontal="right"/>
    </xf>
    <xf numFmtId="9" fontId="4" fillId="3" borderId="0" xfId="6" applyNumberFormat="1" applyFont="1" applyFill="1" applyBorder="1" applyAlignment="1">
      <alignment horizontal="right" wrapText="1"/>
    </xf>
    <xf numFmtId="9" fontId="4" fillId="3" borderId="5" xfId="6" applyNumberFormat="1" applyFont="1" applyFill="1" applyBorder="1" applyAlignment="1">
      <alignment horizontal="right" wrapText="1"/>
    </xf>
    <xf numFmtId="1" fontId="2" fillId="3" borderId="6" xfId="6" applyNumberFormat="1" applyFill="1" applyBorder="1" applyAlignment="1"/>
    <xf numFmtId="3" fontId="4" fillId="3" borderId="7" xfId="6" applyNumberFormat="1" applyFont="1" applyFill="1" applyBorder="1" applyAlignment="1">
      <alignment horizontal="right"/>
    </xf>
    <xf numFmtId="9" fontId="4" fillId="3" borderId="7" xfId="6" applyNumberFormat="1" applyFont="1" applyFill="1" applyBorder="1" applyAlignment="1">
      <alignment horizontal="right"/>
    </xf>
    <xf numFmtId="9" fontId="4" fillId="3" borderId="8" xfId="6" applyNumberFormat="1" applyFont="1" applyFill="1" applyBorder="1" applyAlignment="1">
      <alignment horizontal="right"/>
    </xf>
    <xf numFmtId="1" fontId="15" fillId="4" borderId="9" xfId="6" applyNumberFormat="1" applyFont="1" applyFill="1" applyBorder="1" applyAlignment="1">
      <alignment horizontal="left"/>
    </xf>
    <xf numFmtId="3" fontId="2" fillId="0" borderId="10" xfId="6" applyNumberFormat="1" applyFill="1" applyBorder="1" applyAlignment="1"/>
    <xf numFmtId="9" fontId="2" fillId="0" borderId="10" xfId="6" applyNumberFormat="1" applyFill="1" applyBorder="1" applyAlignment="1"/>
    <xf numFmtId="9" fontId="2" fillId="0" borderId="11" xfId="6" applyNumberFormat="1" applyFill="1" applyBorder="1" applyAlignment="1"/>
    <xf numFmtId="1" fontId="6" fillId="4" borderId="4" xfId="6" applyNumberFormat="1" applyFont="1" applyFill="1" applyBorder="1" applyAlignment="1">
      <alignment horizontal="left"/>
    </xf>
    <xf numFmtId="3" fontId="2" fillId="0" borderId="0" xfId="6" applyNumberFormat="1" applyFill="1" applyBorder="1" applyAlignment="1"/>
    <xf numFmtId="9" fontId="2" fillId="0" borderId="0" xfId="6" applyNumberFormat="1" applyFill="1" applyBorder="1" applyAlignment="1"/>
    <xf numFmtId="9" fontId="2" fillId="0" borderId="5" xfId="6" applyNumberFormat="1" applyFill="1" applyBorder="1" applyAlignment="1"/>
    <xf numFmtId="1" fontId="6" fillId="4" borderId="9" xfId="6" applyNumberFormat="1" applyFont="1" applyFill="1" applyBorder="1" applyAlignment="1">
      <alignment horizontal="left"/>
    </xf>
    <xf numFmtId="1" fontId="7" fillId="4" borderId="4" xfId="6" applyNumberFormat="1" applyFont="1" applyFill="1" applyBorder="1" applyAlignment="1">
      <alignment horizontal="left"/>
    </xf>
    <xf numFmtId="3" fontId="15" fillId="4" borderId="9" xfId="6" applyNumberFormat="1" applyFont="1" applyFill="1" applyBorder="1" applyAlignment="1">
      <alignment horizontal="left"/>
    </xf>
    <xf numFmtId="3" fontId="15" fillId="4" borderId="4" xfId="6" applyNumberFormat="1" applyFont="1" applyFill="1" applyBorder="1" applyAlignment="1">
      <alignment horizontal="left"/>
    </xf>
    <xf numFmtId="9" fontId="2" fillId="0" borderId="10" xfId="25" applyFont="1" applyFill="1" applyBorder="1" applyAlignment="1"/>
    <xf numFmtId="1" fontId="6" fillId="4" borderId="9" xfId="6" quotePrefix="1" applyNumberFormat="1" applyFont="1" applyFill="1" applyBorder="1" applyAlignment="1">
      <alignment horizontal="left"/>
    </xf>
    <xf numFmtId="1" fontId="15" fillId="4" borderId="4" xfId="6" applyNumberFormat="1" applyFont="1" applyFill="1" applyBorder="1" applyAlignment="1">
      <alignment horizontal="left"/>
    </xf>
    <xf numFmtId="0" fontId="15" fillId="4" borderId="4" xfId="6" applyFont="1" applyFill="1" applyBorder="1" applyAlignment="1">
      <alignment horizontal="left"/>
    </xf>
    <xf numFmtId="1" fontId="15" fillId="4" borderId="15" xfId="6" quotePrefix="1" applyNumberFormat="1" applyFont="1" applyFill="1" applyBorder="1" applyAlignment="1">
      <alignment horizontal="left"/>
    </xf>
    <xf numFmtId="3" fontId="2" fillId="0" borderId="16" xfId="6" applyNumberFormat="1" applyFill="1" applyBorder="1" applyAlignment="1"/>
    <xf numFmtId="166" fontId="2" fillId="0" borderId="16" xfId="6" applyNumberFormat="1" applyFill="1" applyBorder="1" applyAlignment="1"/>
    <xf numFmtId="9" fontId="2" fillId="0" borderId="17" xfId="6" applyNumberFormat="1" applyFill="1" applyBorder="1" applyAlignment="1"/>
    <xf numFmtId="0" fontId="25" fillId="0" borderId="0" xfId="23"/>
    <xf numFmtId="0" fontId="26" fillId="2" borderId="24" xfId="23" applyFont="1" applyFill="1" applyBorder="1"/>
    <xf numFmtId="0" fontId="8" fillId="2" borderId="21" xfId="23" applyFont="1" applyFill="1" applyBorder="1" applyAlignment="1">
      <alignment horizontal="center"/>
    </xf>
    <xf numFmtId="0" fontId="25" fillId="2" borderId="25" xfId="23" applyFill="1" applyBorder="1"/>
    <xf numFmtId="0" fontId="26" fillId="2" borderId="26" xfId="23" applyFont="1" applyFill="1" applyBorder="1"/>
    <xf numFmtId="0" fontId="8" fillId="2" borderId="0" xfId="23" applyFont="1" applyFill="1" applyBorder="1" applyAlignment="1">
      <alignment horizontal="center"/>
    </xf>
    <xf numFmtId="0" fontId="25" fillId="2" borderId="27" xfId="23" applyFill="1" applyBorder="1"/>
    <xf numFmtId="0" fontId="25" fillId="2" borderId="0" xfId="23" applyFill="1" applyBorder="1"/>
    <xf numFmtId="0" fontId="26" fillId="2" borderId="28" xfId="23" applyFont="1" applyFill="1" applyBorder="1"/>
    <xf numFmtId="0" fontId="26" fillId="2" borderId="29" xfId="23" applyFont="1" applyFill="1" applyBorder="1" applyAlignment="1">
      <alignment horizontal="center"/>
    </xf>
    <xf numFmtId="0" fontId="26" fillId="2" borderId="30" xfId="23" applyFont="1" applyFill="1" applyBorder="1" applyAlignment="1">
      <alignment horizontal="center"/>
    </xf>
    <xf numFmtId="0" fontId="26" fillId="2" borderId="31" xfId="23" applyFont="1" applyFill="1" applyBorder="1"/>
    <xf numFmtId="0" fontId="26" fillId="2" borderId="32" xfId="23" applyFont="1" applyFill="1" applyBorder="1"/>
    <xf numFmtId="168" fontId="25" fillId="2" borderId="29" xfId="23" applyNumberFormat="1" applyFill="1" applyBorder="1" applyAlignment="1">
      <alignment horizontal="center"/>
    </xf>
    <xf numFmtId="3" fontId="25" fillId="2" borderId="30" xfId="23" applyNumberFormat="1" applyFill="1" applyBorder="1" applyAlignment="1">
      <alignment horizontal="center"/>
    </xf>
    <xf numFmtId="0" fontId="25" fillId="2" borderId="29" xfId="23" applyFill="1" applyBorder="1" applyAlignment="1">
      <alignment horizontal="center"/>
    </xf>
    <xf numFmtId="0" fontId="26" fillId="2" borderId="26" xfId="23" applyFont="1" applyFill="1" applyBorder="1" applyAlignment="1">
      <alignment horizontal="left"/>
    </xf>
    <xf numFmtId="0" fontId="26" fillId="2" borderId="33" xfId="23" applyFont="1" applyFill="1" applyBorder="1" applyAlignment="1">
      <alignment horizontal="left"/>
    </xf>
    <xf numFmtId="0" fontId="25" fillId="2" borderId="23" xfId="23" applyFill="1" applyBorder="1"/>
    <xf numFmtId="0" fontId="25" fillId="2" borderId="34" xfId="23" applyFill="1" applyBorder="1"/>
    <xf numFmtId="0" fontId="29" fillId="2" borderId="24" xfId="24" applyNumberFormat="1" applyFont="1" applyFill="1" applyBorder="1" applyAlignment="1">
      <alignment horizontal="left"/>
    </xf>
    <xf numFmtId="0" fontId="29" fillId="2" borderId="21" xfId="24" applyNumberFormat="1" applyFont="1" applyFill="1" applyBorder="1" applyAlignment="1">
      <alignment horizontal="center"/>
    </xf>
    <xf numFmtId="0" fontId="29" fillId="2" borderId="21" xfId="24" applyNumberFormat="1" applyFont="1" applyFill="1" applyBorder="1" applyAlignment="1">
      <alignment horizontal="left"/>
    </xf>
    <xf numFmtId="0" fontId="29" fillId="2" borderId="25" xfId="24" applyNumberFormat="1" applyFont="1" applyFill="1" applyBorder="1" applyAlignment="1">
      <alignment horizontal="center"/>
    </xf>
    <xf numFmtId="0" fontId="12" fillId="0" borderId="0" xfId="24" applyNumberFormat="1" applyFont="1"/>
    <xf numFmtId="0" fontId="29" fillId="2" borderId="26" xfId="24" applyNumberFormat="1" applyFont="1" applyFill="1" applyBorder="1" applyAlignment="1">
      <alignment horizontal="left"/>
    </xf>
    <xf numFmtId="0" fontId="29" fillId="2" borderId="0" xfId="24" applyNumberFormat="1" applyFont="1" applyFill="1" applyBorder="1" applyAlignment="1">
      <alignment horizontal="center"/>
    </xf>
    <xf numFmtId="0" fontId="29" fillId="2" borderId="0" xfId="24" applyNumberFormat="1" applyFont="1" applyFill="1" applyBorder="1" applyAlignment="1">
      <alignment horizontal="left"/>
    </xf>
    <xf numFmtId="0" fontId="29" fillId="2" borderId="27" xfId="24" applyNumberFormat="1" applyFont="1" applyFill="1" applyBorder="1" applyAlignment="1">
      <alignment horizontal="center"/>
    </xf>
    <xf numFmtId="0" fontId="29" fillId="2" borderId="26" xfId="24" applyNumberFormat="1" applyFont="1" applyFill="1" applyBorder="1" applyAlignment="1">
      <alignment horizontal="center"/>
    </xf>
    <xf numFmtId="0" fontId="29" fillId="2" borderId="26" xfId="24" applyNumberFormat="1" applyFont="1" applyFill="1" applyBorder="1" applyAlignment="1">
      <alignment horizontal="right"/>
    </xf>
    <xf numFmtId="0" fontId="29" fillId="2" borderId="27" xfId="24" applyNumberFormat="1" applyFont="1" applyFill="1" applyBorder="1" applyAlignment="1">
      <alignment horizontal="right"/>
    </xf>
    <xf numFmtId="0" fontId="29" fillId="2" borderId="35" xfId="24" applyNumberFormat="1" applyFont="1" applyFill="1" applyBorder="1" applyAlignment="1"/>
    <xf numFmtId="11" fontId="30" fillId="2" borderId="36" xfId="24" applyNumberFormat="1" applyFont="1" applyFill="1" applyBorder="1" applyAlignment="1">
      <alignment horizontal="center"/>
    </xf>
    <xf numFmtId="11" fontId="30" fillId="2" borderId="37" xfId="24" applyNumberFormat="1" applyFont="1" applyFill="1" applyBorder="1" applyAlignment="1"/>
    <xf numFmtId="0" fontId="29" fillId="2" borderId="26" xfId="24" applyNumberFormat="1" applyFont="1" applyFill="1" applyBorder="1" applyAlignment="1"/>
    <xf numFmtId="11" fontId="30" fillId="2" borderId="0" xfId="24" applyNumberFormat="1" applyFont="1" applyFill="1" applyBorder="1" applyAlignment="1">
      <alignment horizontal="center"/>
    </xf>
    <xf numFmtId="11" fontId="30" fillId="2" borderId="27" xfId="24" applyNumberFormat="1" applyFont="1" applyFill="1" applyBorder="1" applyAlignment="1"/>
    <xf numFmtId="0" fontId="29" fillId="2" borderId="38" xfId="24" applyNumberFormat="1" applyFont="1" applyFill="1" applyBorder="1" applyAlignment="1"/>
    <xf numFmtId="11" fontId="30" fillId="2" borderId="39" xfId="24" applyNumberFormat="1" applyFont="1" applyFill="1" applyBorder="1" applyAlignment="1">
      <alignment horizontal="center"/>
    </xf>
    <xf numFmtId="11" fontId="30" fillId="2" borderId="40" xfId="24" applyNumberFormat="1" applyFont="1" applyFill="1" applyBorder="1" applyAlignment="1"/>
    <xf numFmtId="0" fontId="12" fillId="0" borderId="0" xfId="24" applyFont="1"/>
    <xf numFmtId="0" fontId="29" fillId="2" borderId="24" xfId="24" applyFont="1" applyFill="1" applyBorder="1" applyAlignment="1">
      <alignment horizontal="center"/>
    </xf>
    <xf numFmtId="0" fontId="31" fillId="2" borderId="21" xfId="24" applyFont="1" applyFill="1" applyBorder="1" applyAlignment="1">
      <alignment horizontal="center"/>
    </xf>
    <xf numFmtId="0" fontId="31" fillId="2" borderId="25" xfId="24" applyFont="1" applyFill="1" applyBorder="1" applyAlignment="1">
      <alignment horizontal="center"/>
    </xf>
    <xf numFmtId="0" fontId="29" fillId="2" borderId="24" xfId="24" applyFont="1" applyFill="1" applyBorder="1" applyAlignment="1">
      <alignment horizontal="left"/>
    </xf>
    <xf numFmtId="0" fontId="29" fillId="2" borderId="41" xfId="24" applyFont="1" applyFill="1" applyBorder="1" applyAlignment="1"/>
    <xf numFmtId="0" fontId="23" fillId="2" borderId="36" xfId="24" applyFont="1" applyFill="1" applyBorder="1" applyAlignment="1"/>
    <xf numFmtId="0" fontId="29" fillId="2" borderId="37" xfId="24" applyFont="1" applyFill="1" applyBorder="1" applyAlignment="1"/>
    <xf numFmtId="0" fontId="12" fillId="2" borderId="35" xfId="24" applyFont="1" applyFill="1" applyBorder="1" applyAlignment="1"/>
    <xf numFmtId="0" fontId="30" fillId="2" borderId="37" xfId="24" applyFont="1" applyFill="1" applyBorder="1" applyAlignment="1"/>
    <xf numFmtId="0" fontId="12" fillId="2" borderId="42" xfId="24" quotePrefix="1" applyFont="1" applyFill="1" applyBorder="1" applyAlignment="1">
      <alignment horizontal="left"/>
    </xf>
    <xf numFmtId="0" fontId="30" fillId="2" borderId="43" xfId="24" applyFont="1" applyFill="1" applyBorder="1" applyAlignment="1"/>
    <xf numFmtId="0" fontId="30" fillId="2" borderId="44" xfId="24" applyFont="1" applyFill="1" applyBorder="1" applyAlignment="1"/>
    <xf numFmtId="0" fontId="23" fillId="2" borderId="26" xfId="24" applyFont="1" applyFill="1" applyBorder="1" applyAlignment="1"/>
    <xf numFmtId="0" fontId="30" fillId="2" borderId="0" xfId="24" applyNumberFormat="1" applyFont="1" applyFill="1" applyBorder="1" applyAlignment="1">
      <alignment horizontal="left"/>
    </xf>
    <xf numFmtId="0" fontId="30" fillId="2" borderId="27" xfId="24" applyNumberFormat="1" applyFont="1" applyFill="1" applyBorder="1" applyAlignment="1">
      <alignment horizontal="left"/>
    </xf>
    <xf numFmtId="0" fontId="12" fillId="2" borderId="26" xfId="24" applyFont="1" applyFill="1" applyBorder="1" applyAlignment="1"/>
    <xf numFmtId="0" fontId="30" fillId="2" borderId="27" xfId="24" applyFont="1" applyFill="1" applyBorder="1" applyAlignment="1"/>
    <xf numFmtId="0" fontId="12" fillId="2" borderId="33" xfId="24" applyFont="1" applyFill="1" applyBorder="1" applyAlignment="1"/>
    <xf numFmtId="0" fontId="30" fillId="2" borderId="23" xfId="24" applyFont="1" applyFill="1" applyBorder="1" applyAlignment="1"/>
    <xf numFmtId="0" fontId="30" fillId="2" borderId="34" xfId="24" applyFont="1" applyFill="1" applyBorder="1" applyAlignment="1"/>
    <xf numFmtId="0" fontId="23" fillId="2" borderId="41" xfId="24" applyFont="1" applyFill="1" applyBorder="1" applyAlignment="1"/>
    <xf numFmtId="0" fontId="30" fillId="2" borderId="45" xfId="24" applyNumberFormat="1" applyFont="1" applyFill="1" applyBorder="1" applyAlignment="1">
      <alignment horizontal="left"/>
    </xf>
    <xf numFmtId="0" fontId="30" fillId="2" borderId="37" xfId="24" applyNumberFormat="1" applyFont="1" applyFill="1" applyBorder="1" applyAlignment="1">
      <alignment horizontal="left"/>
    </xf>
    <xf numFmtId="0" fontId="30" fillId="2" borderId="0" xfId="24" applyFont="1" applyFill="1" applyBorder="1" applyAlignment="1">
      <alignment horizontal="left"/>
    </xf>
    <xf numFmtId="0" fontId="30" fillId="2" borderId="27" xfId="24" applyFont="1" applyFill="1" applyBorder="1" applyAlignment="1">
      <alignment horizontal="left"/>
    </xf>
    <xf numFmtId="0" fontId="30" fillId="2" borderId="36" xfId="24" applyFont="1" applyFill="1" applyBorder="1" applyAlignment="1">
      <alignment horizontal="left"/>
    </xf>
    <xf numFmtId="0" fontId="30" fillId="2" borderId="37" xfId="24" applyFont="1" applyFill="1" applyBorder="1" applyAlignment="1">
      <alignment horizontal="left"/>
    </xf>
    <xf numFmtId="0" fontId="12" fillId="0" borderId="27" xfId="24" applyFont="1" applyBorder="1"/>
    <xf numFmtId="0" fontId="29" fillId="2" borderId="21" xfId="24" applyFont="1" applyFill="1" applyBorder="1" applyAlignment="1">
      <alignment horizontal="center"/>
    </xf>
    <xf numFmtId="0" fontId="29" fillId="2" borderId="25" xfId="24" applyFont="1" applyFill="1" applyBorder="1" applyAlignment="1">
      <alignment horizontal="center"/>
    </xf>
    <xf numFmtId="0" fontId="29" fillId="2" borderId="26" xfId="24" applyFont="1" applyFill="1" applyBorder="1" applyAlignment="1">
      <alignment horizontal="left"/>
    </xf>
    <xf numFmtId="0" fontId="29" fillId="2" borderId="0" xfId="24" applyFont="1" applyFill="1" applyBorder="1" applyAlignment="1">
      <alignment horizontal="left"/>
    </xf>
    <xf numFmtId="0" fontId="29" fillId="2" borderId="27" xfId="24" applyFont="1" applyFill="1" applyBorder="1" applyAlignment="1">
      <alignment horizontal="right"/>
    </xf>
    <xf numFmtId="0" fontId="30" fillId="2" borderId="35" xfId="24" applyFont="1" applyFill="1" applyBorder="1" applyAlignment="1"/>
    <xf numFmtId="0" fontId="30" fillId="2" borderId="36" xfId="24" applyFont="1" applyFill="1" applyBorder="1" applyAlignment="1"/>
    <xf numFmtId="0" fontId="30" fillId="2" borderId="36" xfId="24" applyNumberFormat="1" applyFont="1" applyFill="1" applyBorder="1" applyAlignment="1">
      <alignment horizontal="left"/>
    </xf>
    <xf numFmtId="0" fontId="30" fillId="2" borderId="26" xfId="24" applyFont="1" applyFill="1" applyBorder="1" applyAlignment="1"/>
    <xf numFmtId="0" fontId="30" fillId="2" borderId="0" xfId="24" applyFont="1" applyFill="1" applyBorder="1" applyAlignment="1"/>
    <xf numFmtId="0" fontId="12" fillId="0" borderId="46" xfId="24" applyFont="1" applyBorder="1"/>
    <xf numFmtId="0" fontId="23" fillId="2" borderId="33" xfId="24" applyNumberFormat="1" applyFont="1" applyFill="1" applyBorder="1" applyAlignment="1"/>
    <xf numFmtId="0" fontId="30" fillId="2" borderId="23" xfId="24" applyNumberFormat="1" applyFont="1" applyFill="1" applyBorder="1" applyAlignment="1">
      <alignment horizontal="left"/>
    </xf>
    <xf numFmtId="0" fontId="30" fillId="2" borderId="34" xfId="24" applyNumberFormat="1" applyFont="1" applyFill="1" applyBorder="1" applyAlignment="1">
      <alignment horizontal="left"/>
    </xf>
    <xf numFmtId="0" fontId="30" fillId="2" borderId="38" xfId="24" applyNumberFormat="1" applyFont="1" applyFill="1" applyBorder="1" applyAlignment="1"/>
    <xf numFmtId="0" fontId="30" fillId="2" borderId="39" xfId="24" applyNumberFormat="1" applyFont="1" applyFill="1" applyBorder="1" applyAlignment="1"/>
    <xf numFmtId="166" fontId="2" fillId="0" borderId="17" xfId="21" applyNumberFormat="1" applyFill="1" applyBorder="1" applyAlignment="1"/>
    <xf numFmtId="0" fontId="32" fillId="4" borderId="4" xfId="18" applyFont="1" applyFill="1" applyBorder="1" applyAlignment="1">
      <alignment horizontal="left"/>
    </xf>
    <xf numFmtId="0" fontId="32" fillId="4" borderId="12" xfId="18" applyFont="1" applyFill="1" applyBorder="1" applyAlignment="1">
      <alignment horizontal="left"/>
    </xf>
    <xf numFmtId="0" fontId="32" fillId="4" borderId="9" xfId="18" applyFont="1" applyFill="1" applyBorder="1" applyAlignment="1">
      <alignment horizontal="left"/>
    </xf>
    <xf numFmtId="0" fontId="34" fillId="0" borderId="0" xfId="10" applyFont="1"/>
    <xf numFmtId="0" fontId="24" fillId="3" borderId="1" xfId="10" applyFont="1" applyFill="1" applyBorder="1" applyAlignment="1">
      <alignment horizontal="left"/>
    </xf>
    <xf numFmtId="0" fontId="24" fillId="3" borderId="2" xfId="10" applyFont="1" applyFill="1" applyBorder="1" applyAlignment="1">
      <alignment horizontal="left"/>
    </xf>
    <xf numFmtId="0" fontId="10" fillId="3" borderId="2" xfId="10" applyFont="1" applyFill="1" applyBorder="1" applyAlignment="1">
      <alignment horizontal="right"/>
    </xf>
    <xf numFmtId="0" fontId="24" fillId="3" borderId="3" xfId="10" applyFont="1" applyFill="1" applyBorder="1" applyAlignment="1">
      <alignment horizontal="right"/>
    </xf>
    <xf numFmtId="0" fontId="36" fillId="0" borderId="0" xfId="10" applyFont="1" applyBorder="1"/>
    <xf numFmtId="0" fontId="36" fillId="0" borderId="0" xfId="10" applyFont="1"/>
    <xf numFmtId="0" fontId="24" fillId="3" borderId="4" xfId="10" applyFont="1" applyFill="1" applyBorder="1" applyAlignment="1">
      <alignment horizontal="left"/>
    </xf>
    <xf numFmtId="0" fontId="24" fillId="3" borderId="0" xfId="10" applyFont="1" applyFill="1" applyBorder="1" applyAlignment="1">
      <alignment horizontal="left"/>
    </xf>
    <xf numFmtId="0" fontId="24" fillId="3" borderId="0" xfId="10" applyFont="1" applyFill="1" applyBorder="1" applyAlignment="1"/>
    <xf numFmtId="0" fontId="10" fillId="3" borderId="0" xfId="10" applyFont="1" applyFill="1" applyBorder="1" applyAlignment="1">
      <alignment horizontal="right"/>
    </xf>
    <xf numFmtId="0" fontId="24" fillId="3" borderId="5" xfId="10" applyFont="1" applyFill="1" applyBorder="1" applyAlignment="1">
      <alignment horizontal="right"/>
    </xf>
    <xf numFmtId="0" fontId="24" fillId="3" borderId="6" xfId="10" applyFont="1" applyFill="1" applyBorder="1" applyAlignment="1">
      <alignment horizontal="left"/>
    </xf>
    <xf numFmtId="0" fontId="37" fillId="4" borderId="4" xfId="10" applyFont="1" applyFill="1" applyBorder="1" applyAlignment="1">
      <alignment horizontal="left"/>
    </xf>
    <xf numFmtId="0" fontId="38" fillId="4" borderId="4" xfId="10" applyFont="1" applyFill="1" applyBorder="1" applyAlignment="1">
      <alignment horizontal="left"/>
    </xf>
    <xf numFmtId="0" fontId="38" fillId="4" borderId="12" xfId="10" applyFont="1" applyFill="1" applyBorder="1" applyAlignment="1">
      <alignment horizontal="left"/>
    </xf>
    <xf numFmtId="0" fontId="39" fillId="0" borderId="0" xfId="10" applyFont="1" applyFill="1" applyBorder="1" applyAlignment="1">
      <alignment horizontal="center"/>
    </xf>
    <xf numFmtId="0" fontId="39" fillId="0" borderId="5" xfId="10" applyFont="1" applyFill="1" applyBorder="1" applyAlignment="1">
      <alignment horizontal="center"/>
    </xf>
    <xf numFmtId="3" fontId="39" fillId="0" borderId="0" xfId="10" applyNumberFormat="1" applyFont="1" applyFill="1" applyBorder="1" applyAlignment="1">
      <alignment horizontal="center"/>
    </xf>
    <xf numFmtId="3" fontId="39" fillId="0" borderId="5" xfId="10" applyNumberFormat="1" applyFont="1" applyFill="1" applyBorder="1" applyAlignment="1">
      <alignment horizontal="center"/>
    </xf>
    <xf numFmtId="3" fontId="40" fillId="0" borderId="0" xfId="10" applyNumberFormat="1" applyFont="1" applyFill="1" applyBorder="1" applyAlignment="1">
      <alignment horizontal="center"/>
    </xf>
    <xf numFmtId="3" fontId="40" fillId="0" borderId="5" xfId="10" applyNumberFormat="1" applyFont="1" applyFill="1" applyBorder="1" applyAlignment="1">
      <alignment horizontal="center"/>
    </xf>
    <xf numFmtId="166" fontId="33" fillId="0" borderId="13" xfId="10" applyNumberFormat="1" applyFont="1" applyFill="1" applyBorder="1" applyAlignment="1">
      <alignment horizontal="center"/>
    </xf>
    <xf numFmtId="166" fontId="33" fillId="0" borderId="14" xfId="10" applyNumberFormat="1" applyFont="1" applyFill="1" applyBorder="1" applyAlignment="1">
      <alignment horizontal="center"/>
    </xf>
    <xf numFmtId="0" fontId="13" fillId="3" borderId="0" xfId="18" applyFont="1" applyFill="1" applyBorder="1" applyAlignment="1">
      <alignment horizontal="center"/>
    </xf>
    <xf numFmtId="0" fontId="13" fillId="3" borderId="7" xfId="18" applyFont="1" applyFill="1" applyBorder="1" applyAlignment="1">
      <alignment horizontal="center"/>
    </xf>
    <xf numFmtId="0" fontId="5" fillId="3" borderId="8" xfId="18" applyFont="1" applyFill="1" applyBorder="1" applyAlignment="1">
      <alignment horizontal="center"/>
    </xf>
    <xf numFmtId="3" fontId="2" fillId="0" borderId="0" xfId="7" applyNumberFormat="1"/>
  </cellXfs>
  <cellStyles count="26">
    <cellStyle name="Millares [0]_Cuadro1" xfId="1"/>
    <cellStyle name="Millares [0]_CUADRO11" xfId="2"/>
    <cellStyle name="Millares [0]_CUADRO3" xfId="3"/>
    <cellStyle name="Normal" xfId="0" builtinId="0"/>
    <cellStyle name="Normal_ANEXOA1-1" xfId="4"/>
    <cellStyle name="Normal_ANEXOA1-2" xfId="5"/>
    <cellStyle name="Normal_BALEE_97" xfId="6"/>
    <cellStyle name="Normal_Cuadro1" xfId="7"/>
    <cellStyle name="Normal_CUADRO10" xfId="8"/>
    <cellStyle name="Normal_CUADRO11" xfId="9"/>
    <cellStyle name="Normal_CUADRO12" xfId="10"/>
    <cellStyle name="Normal_CUADRO13" xfId="11"/>
    <cellStyle name="Normal_CUADRO14" xfId="12"/>
    <cellStyle name="Normal_Cuadro15" xfId="13"/>
    <cellStyle name="Normal_CUADRO16" xfId="14"/>
    <cellStyle name="Normal_CUADRO17" xfId="15"/>
    <cellStyle name="Normal_CUADRO18" xfId="16"/>
    <cellStyle name="Normal_CUADRO2" xfId="17"/>
    <cellStyle name="Normal_Cuadro4" xfId="18"/>
    <cellStyle name="Normal_Cuadro5" xfId="19"/>
    <cellStyle name="Normal_CUADRO6" xfId="20"/>
    <cellStyle name="Normal_CUADRO7" xfId="21"/>
    <cellStyle name="Normal_CUADRO8" xfId="22"/>
    <cellStyle name="Normal_Cuadroa2" xfId="23"/>
    <cellStyle name="Normal_CUADROA3" xfId="24"/>
    <cellStyle name="Porcentaje" xfId="25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276225</xdr:colOff>
          <xdr:row>0</xdr:row>
          <xdr:rowOff>161925</xdr:rowOff>
        </xdr:from>
        <xdr:to>
          <xdr:col>5</xdr:col>
          <xdr:colOff>581025</xdr:colOff>
          <xdr:row>4</xdr:row>
          <xdr:rowOff>47625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.doc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J42"/>
  <sheetViews>
    <sheetView workbookViewId="0"/>
  </sheetViews>
  <sheetFormatPr baseColWidth="10" defaultColWidth="9.140625" defaultRowHeight="10.5"/>
  <cols>
    <col min="1" max="1" width="14" style="592" customWidth="1"/>
    <col min="2" max="3" width="9" style="592" customWidth="1"/>
    <col min="4" max="4" width="10.5703125" style="592" customWidth="1"/>
    <col min="5" max="8" width="9.7109375" style="592" customWidth="1"/>
    <col min="9" max="9" width="12.42578125" style="592" customWidth="1"/>
    <col min="10" max="10" width="14.7109375" style="592" customWidth="1"/>
    <col min="11" max="11" width="16.140625" style="592" customWidth="1"/>
    <col min="12" max="16384" width="9.140625" style="592"/>
  </cols>
  <sheetData>
    <row r="1" spans="1:10">
      <c r="A1" s="588"/>
      <c r="B1" s="589"/>
      <c r="C1" s="590" t="s">
        <v>334</v>
      </c>
      <c r="D1" s="589"/>
      <c r="E1" s="589"/>
      <c r="F1" s="589"/>
      <c r="G1" s="589"/>
      <c r="H1" s="589"/>
      <c r="I1" s="589"/>
      <c r="J1" s="591"/>
    </row>
    <row r="2" spans="1:10">
      <c r="A2" s="593"/>
      <c r="B2" s="594"/>
      <c r="C2" s="594"/>
      <c r="D2" s="594" t="s">
        <v>335</v>
      </c>
      <c r="E2" s="594"/>
      <c r="F2" s="595" t="s">
        <v>336</v>
      </c>
      <c r="G2" s="594"/>
      <c r="H2" s="594"/>
      <c r="I2" s="594"/>
      <c r="J2" s="596"/>
    </row>
    <row r="3" spans="1:10">
      <c r="A3" s="597"/>
      <c r="B3" s="594"/>
      <c r="C3" s="594"/>
      <c r="D3" s="594"/>
      <c r="E3" s="594"/>
      <c r="F3" s="594"/>
      <c r="G3" s="594"/>
      <c r="H3" s="594"/>
      <c r="I3" s="594"/>
      <c r="J3" s="596"/>
    </row>
    <row r="4" spans="1:10">
      <c r="A4" s="598"/>
      <c r="B4" s="594" t="s">
        <v>337</v>
      </c>
      <c r="C4" s="594" t="s">
        <v>338</v>
      </c>
      <c r="D4" s="594" t="s">
        <v>339</v>
      </c>
      <c r="E4" s="594" t="s">
        <v>340</v>
      </c>
      <c r="F4" s="594" t="s">
        <v>341</v>
      </c>
      <c r="G4" s="594" t="s">
        <v>342</v>
      </c>
      <c r="H4" s="594" t="s">
        <v>343</v>
      </c>
      <c r="I4" s="594" t="s">
        <v>344</v>
      </c>
      <c r="J4" s="599" t="s">
        <v>345</v>
      </c>
    </row>
    <row r="5" spans="1:10">
      <c r="A5" s="600" t="s">
        <v>337</v>
      </c>
      <c r="B5" s="601">
        <v>1</v>
      </c>
      <c r="C5" s="601">
        <v>0.13780000000000001</v>
      </c>
      <c r="D5" s="601">
        <v>1.39E-3</v>
      </c>
      <c r="E5" s="601">
        <v>5.8100000000000001E-3</v>
      </c>
      <c r="F5" s="601">
        <v>5524.86</v>
      </c>
      <c r="G5" s="601">
        <v>1.613944</v>
      </c>
      <c r="H5" s="601">
        <v>131.0615</v>
      </c>
      <c r="I5" s="601">
        <v>167.2073</v>
      </c>
      <c r="J5" s="602">
        <v>5917.1597000000002</v>
      </c>
    </row>
    <row r="6" spans="1:10">
      <c r="A6" s="603"/>
      <c r="B6" s="604"/>
      <c r="C6" s="604"/>
      <c r="D6" s="604"/>
      <c r="E6" s="604"/>
      <c r="F6" s="604"/>
      <c r="G6" s="604"/>
      <c r="H6" s="604"/>
      <c r="I6" s="604"/>
      <c r="J6" s="605"/>
    </row>
    <row r="7" spans="1:10">
      <c r="A7" s="600" t="s">
        <v>338</v>
      </c>
      <c r="B7" s="601">
        <v>7.2056490000000002</v>
      </c>
      <c r="C7" s="601">
        <v>1</v>
      </c>
      <c r="D7" s="601">
        <v>0.01</v>
      </c>
      <c r="E7" s="601">
        <v>4.1840000000000002E-2</v>
      </c>
      <c r="F7" s="601">
        <v>39810.22</v>
      </c>
      <c r="G7" s="601">
        <v>11.62951</v>
      </c>
      <c r="H7" s="601">
        <v>944.38379999999995</v>
      </c>
      <c r="I7" s="601">
        <v>1204.837</v>
      </c>
      <c r="J7" s="602">
        <v>42636.976000000002</v>
      </c>
    </row>
    <row r="8" spans="1:10">
      <c r="A8" s="603"/>
      <c r="B8" s="604"/>
      <c r="C8" s="604"/>
      <c r="D8" s="604"/>
      <c r="E8" s="604"/>
      <c r="F8" s="604"/>
      <c r="G8" s="604"/>
      <c r="H8" s="604"/>
      <c r="I8" s="604"/>
      <c r="J8" s="605"/>
    </row>
    <row r="9" spans="1:10">
      <c r="A9" s="600" t="s">
        <v>339</v>
      </c>
      <c r="B9" s="601">
        <v>720.56489999999997</v>
      </c>
      <c r="C9" s="601">
        <v>100</v>
      </c>
      <c r="D9" s="601">
        <v>1</v>
      </c>
      <c r="E9" s="601">
        <v>4.1840000000000002</v>
      </c>
      <c r="F9" s="601">
        <v>3981022</v>
      </c>
      <c r="G9" s="601">
        <v>1162.952</v>
      </c>
      <c r="H9" s="601">
        <v>94438.38</v>
      </c>
      <c r="I9" s="601">
        <v>120483.7</v>
      </c>
      <c r="J9" s="602">
        <v>4263697.5999999996</v>
      </c>
    </row>
    <row r="10" spans="1:10">
      <c r="A10" s="603"/>
      <c r="B10" s="604"/>
      <c r="C10" s="604"/>
      <c r="D10" s="604"/>
      <c r="E10" s="604"/>
      <c r="F10" s="604"/>
      <c r="G10" s="604"/>
      <c r="H10" s="604"/>
      <c r="I10" s="604"/>
      <c r="J10" s="605"/>
    </row>
    <row r="11" spans="1:10">
      <c r="A11" s="600" t="s">
        <v>340</v>
      </c>
      <c r="B11" s="601">
        <v>172.2191</v>
      </c>
      <c r="C11" s="601">
        <v>23.900569999999998</v>
      </c>
      <c r="D11" s="601">
        <v>0.239005</v>
      </c>
      <c r="E11" s="601">
        <v>1</v>
      </c>
      <c r="F11" s="601">
        <v>952380.95238095243</v>
      </c>
      <c r="G11" s="601">
        <v>277.95209999999997</v>
      </c>
      <c r="H11" s="601">
        <v>22571.31</v>
      </c>
      <c r="I11" s="601">
        <v>28796.29</v>
      </c>
      <c r="J11" s="602">
        <v>1019048.1</v>
      </c>
    </row>
    <row r="12" spans="1:10">
      <c r="A12" s="603"/>
      <c r="B12" s="604"/>
      <c r="C12" s="604"/>
      <c r="D12" s="604"/>
      <c r="E12" s="604"/>
      <c r="F12" s="604"/>
      <c r="G12" s="604"/>
      <c r="H12" s="604"/>
      <c r="I12" s="604"/>
      <c r="J12" s="605"/>
    </row>
    <row r="13" spans="1:10">
      <c r="A13" s="600" t="s">
        <v>341</v>
      </c>
      <c r="B13" s="601">
        <v>1.8000000000000001E-4</v>
      </c>
      <c r="C13" s="601">
        <v>2.51E-5</v>
      </c>
      <c r="D13" s="601">
        <v>2.4999999999999999E-7</v>
      </c>
      <c r="E13" s="601">
        <v>1.0499999999999999E-6</v>
      </c>
      <c r="F13" s="601">
        <v>1</v>
      </c>
      <c r="G13" s="601">
        <v>2.9E-4</v>
      </c>
      <c r="H13" s="601">
        <v>2.3720000000000001E-2</v>
      </c>
      <c r="I13" s="601">
        <v>3.0265E-2</v>
      </c>
      <c r="J13" s="602">
        <v>1.07101</v>
      </c>
    </row>
    <row r="14" spans="1:10">
      <c r="A14" s="603"/>
      <c r="B14" s="604"/>
      <c r="C14" s="604"/>
      <c r="D14" s="604"/>
      <c r="E14" s="604"/>
      <c r="F14" s="604"/>
      <c r="G14" s="604"/>
      <c r="H14" s="604"/>
      <c r="I14" s="604"/>
      <c r="J14" s="605"/>
    </row>
    <row r="15" spans="1:10">
      <c r="A15" s="600" t="s">
        <v>342</v>
      </c>
      <c r="B15" s="601">
        <v>0.61960000000000004</v>
      </c>
      <c r="C15" s="601">
        <v>8.5989999999999997E-2</v>
      </c>
      <c r="D15" s="601">
        <v>8.5999999999999998E-4</v>
      </c>
      <c r="E15" s="601">
        <v>3.5999999999999999E-3</v>
      </c>
      <c r="F15" s="601">
        <v>3423.2</v>
      </c>
      <c r="G15" s="601">
        <v>1</v>
      </c>
      <c r="H15" s="601">
        <v>81.205770000000001</v>
      </c>
      <c r="I15" s="601">
        <v>103.6016</v>
      </c>
      <c r="J15" s="602">
        <v>3666.2721000000001</v>
      </c>
    </row>
    <row r="16" spans="1:10">
      <c r="A16" s="603"/>
      <c r="B16" s="604"/>
      <c r="C16" s="604"/>
      <c r="D16" s="604"/>
      <c r="E16" s="604"/>
      <c r="F16" s="604"/>
      <c r="G16" s="604"/>
      <c r="H16" s="604"/>
      <c r="I16" s="604"/>
      <c r="J16" s="605"/>
    </row>
    <row r="17" spans="1:10">
      <c r="A17" s="600" t="s">
        <v>343</v>
      </c>
      <c r="B17" s="601">
        <v>7.6299999999999996E-3</v>
      </c>
      <c r="C17" s="601">
        <v>1.06E-3</v>
      </c>
      <c r="D17" s="601">
        <v>1.06E-5</v>
      </c>
      <c r="E17" s="601">
        <v>4.4299999999999999E-5</v>
      </c>
      <c r="F17" s="601">
        <v>42.154690000000002</v>
      </c>
      <c r="G17" s="601">
        <v>1.2314E-2</v>
      </c>
      <c r="H17" s="601">
        <v>1</v>
      </c>
      <c r="I17" s="601">
        <v>1.2757909999999999</v>
      </c>
      <c r="J17" s="602">
        <v>45.147928</v>
      </c>
    </row>
    <row r="18" spans="1:10">
      <c r="A18" s="603"/>
      <c r="B18" s="604"/>
      <c r="C18" s="604"/>
      <c r="D18" s="604"/>
      <c r="E18" s="604"/>
      <c r="F18" s="604"/>
      <c r="G18" s="604"/>
      <c r="H18" s="604"/>
      <c r="I18" s="604"/>
      <c r="J18" s="605"/>
    </row>
    <row r="19" spans="1:10">
      <c r="A19" s="600" t="s">
        <v>346</v>
      </c>
      <c r="B19" s="601">
        <v>5.9800000000000001E-3</v>
      </c>
      <c r="C19" s="601">
        <v>8.3000000000000001E-4</v>
      </c>
      <c r="D19" s="601">
        <v>8.3000000000000002E-6</v>
      </c>
      <c r="E19" s="601">
        <v>3.4700000000000003E-5</v>
      </c>
      <c r="F19" s="601">
        <v>33.041980000000002</v>
      </c>
      <c r="G19" s="601">
        <v>9.6520000000000009E-3</v>
      </c>
      <c r="H19" s="601">
        <v>0.78382600000000002</v>
      </c>
      <c r="I19" s="601">
        <v>1</v>
      </c>
      <c r="J19" s="602">
        <v>35.388165000000001</v>
      </c>
    </row>
    <row r="20" spans="1:10">
      <c r="A20" s="603"/>
      <c r="B20" s="604"/>
      <c r="C20" s="604"/>
      <c r="D20" s="604"/>
      <c r="E20" s="604"/>
      <c r="F20" s="604"/>
      <c r="G20" s="604"/>
      <c r="H20" s="604"/>
      <c r="I20" s="604"/>
      <c r="J20" s="605"/>
    </row>
    <row r="21" spans="1:10">
      <c r="A21" s="606" t="s">
        <v>345</v>
      </c>
      <c r="B21" s="607">
        <v>1.7000000000000001E-4</v>
      </c>
      <c r="C21" s="607">
        <v>2.3499999999999999E-5</v>
      </c>
      <c r="D21" s="607">
        <v>2.35E-7</v>
      </c>
      <c r="E21" s="607">
        <v>9.8100000000000001E-7</v>
      </c>
      <c r="F21" s="607">
        <v>0.933701</v>
      </c>
      <c r="G21" s="607">
        <v>2.72E-4</v>
      </c>
      <c r="H21" s="607">
        <v>2.2148999999999999E-2</v>
      </c>
      <c r="I21" s="607">
        <v>2.8257999999999998E-2</v>
      </c>
      <c r="J21" s="608">
        <v>1</v>
      </c>
    </row>
    <row r="22" spans="1:10">
      <c r="A22" s="609" t="s">
        <v>347</v>
      </c>
      <c r="B22" s="609"/>
      <c r="C22" s="609"/>
      <c r="D22" s="609"/>
      <c r="E22" s="609"/>
      <c r="F22" s="609"/>
      <c r="G22" s="609"/>
      <c r="H22" s="609"/>
      <c r="I22" s="609"/>
      <c r="J22" s="609"/>
    </row>
    <row r="23" spans="1:10">
      <c r="A23" s="609"/>
      <c r="B23" s="609"/>
      <c r="C23" s="609"/>
      <c r="D23" s="609"/>
      <c r="E23" s="609"/>
      <c r="F23" s="609"/>
      <c r="G23" s="609"/>
      <c r="H23" s="609"/>
      <c r="I23" s="609"/>
      <c r="J23" s="609"/>
    </row>
    <row r="24" spans="1:10">
      <c r="A24" s="609"/>
      <c r="B24" s="609"/>
      <c r="C24" s="609"/>
      <c r="D24" s="609"/>
      <c r="E24" s="609"/>
      <c r="F24" s="609"/>
      <c r="G24" s="609"/>
      <c r="H24" s="609"/>
      <c r="I24" s="609"/>
      <c r="J24" s="609"/>
    </row>
    <row r="25" spans="1:10">
      <c r="A25" s="610" t="s">
        <v>348</v>
      </c>
      <c r="B25" s="611"/>
      <c r="C25" s="612"/>
      <c r="D25" s="609"/>
      <c r="E25" s="613" t="s">
        <v>349</v>
      </c>
      <c r="F25" s="612"/>
      <c r="G25" s="609"/>
      <c r="H25" s="613" t="s">
        <v>350</v>
      </c>
      <c r="I25" s="611"/>
      <c r="J25" s="612"/>
    </row>
    <row r="26" spans="1:10">
      <c r="A26" s="614" t="s">
        <v>351</v>
      </c>
      <c r="B26" s="615"/>
      <c r="C26" s="616" t="s">
        <v>352</v>
      </c>
      <c r="D26" s="609"/>
      <c r="E26" s="617" t="s">
        <v>353</v>
      </c>
      <c r="F26" s="618" t="s">
        <v>354</v>
      </c>
      <c r="G26" s="609"/>
      <c r="H26" s="619" t="s">
        <v>355</v>
      </c>
      <c r="I26" s="620" t="s">
        <v>356</v>
      </c>
      <c r="J26" s="621"/>
    </row>
    <row r="27" spans="1:10">
      <c r="A27" s="622" t="s">
        <v>357</v>
      </c>
      <c r="B27" s="623"/>
      <c r="C27" s="624" t="s">
        <v>337</v>
      </c>
      <c r="D27" s="609"/>
      <c r="E27" s="625" t="s">
        <v>358</v>
      </c>
      <c r="F27" s="626" t="s">
        <v>359</v>
      </c>
      <c r="G27" s="609"/>
      <c r="H27" s="627" t="s">
        <v>360</v>
      </c>
      <c r="I27" s="628"/>
      <c r="J27" s="629"/>
    </row>
    <row r="28" spans="1:10">
      <c r="A28" s="630" t="s">
        <v>361</v>
      </c>
      <c r="B28" s="631"/>
      <c r="C28" s="632" t="s">
        <v>338</v>
      </c>
      <c r="D28" s="609"/>
      <c r="E28" s="617" t="s">
        <v>362</v>
      </c>
      <c r="F28" s="618" t="s">
        <v>363</v>
      </c>
      <c r="G28" s="609"/>
      <c r="H28" s="609" t="s">
        <v>364</v>
      </c>
      <c r="I28" s="609"/>
      <c r="J28" s="609"/>
    </row>
    <row r="29" spans="1:10">
      <c r="A29" s="622" t="s">
        <v>365</v>
      </c>
      <c r="B29" s="633"/>
      <c r="C29" s="634" t="s">
        <v>366</v>
      </c>
      <c r="D29" s="609"/>
      <c r="E29" s="627" t="s">
        <v>367</v>
      </c>
      <c r="F29" s="629" t="s">
        <v>368</v>
      </c>
      <c r="G29" s="609"/>
      <c r="H29" s="609"/>
      <c r="I29" s="609"/>
      <c r="J29" s="609"/>
    </row>
    <row r="30" spans="1:10">
      <c r="A30" s="630" t="s">
        <v>369</v>
      </c>
      <c r="B30" s="635"/>
      <c r="C30" s="636" t="s">
        <v>370</v>
      </c>
      <c r="D30" s="609"/>
      <c r="E30" s="609"/>
      <c r="F30" s="609"/>
      <c r="G30" s="609"/>
      <c r="H30" s="609"/>
      <c r="I30" s="609"/>
      <c r="J30" s="609"/>
    </row>
    <row r="31" spans="1:10">
      <c r="A31" s="622" t="s">
        <v>371</v>
      </c>
      <c r="B31" s="623"/>
      <c r="C31" s="624" t="s">
        <v>339</v>
      </c>
      <c r="D31" s="637"/>
      <c r="E31" s="610" t="s">
        <v>372</v>
      </c>
      <c r="F31" s="638"/>
      <c r="G31" s="639"/>
      <c r="H31" s="609"/>
      <c r="I31" s="609"/>
      <c r="J31" s="609"/>
    </row>
    <row r="32" spans="1:10">
      <c r="A32" s="630" t="s">
        <v>373</v>
      </c>
      <c r="B32" s="631"/>
      <c r="C32" s="632" t="s">
        <v>374</v>
      </c>
      <c r="D32" s="609"/>
      <c r="E32" s="640" t="s">
        <v>352</v>
      </c>
      <c r="F32" s="641" t="s">
        <v>375</v>
      </c>
      <c r="G32" s="642" t="s">
        <v>376</v>
      </c>
      <c r="H32" s="609"/>
      <c r="I32" s="609"/>
      <c r="J32" s="609"/>
    </row>
    <row r="33" spans="1:10">
      <c r="A33" s="622" t="s">
        <v>377</v>
      </c>
      <c r="B33" s="623"/>
      <c r="C33" s="624" t="s">
        <v>378</v>
      </c>
      <c r="D33" s="609"/>
      <c r="E33" s="643" t="s">
        <v>379</v>
      </c>
      <c r="F33" s="644" t="s">
        <v>380</v>
      </c>
      <c r="G33" s="602">
        <v>1000</v>
      </c>
      <c r="H33" s="609"/>
      <c r="I33" s="609"/>
      <c r="J33" s="609"/>
    </row>
    <row r="34" spans="1:10">
      <c r="A34" s="630" t="s">
        <v>381</v>
      </c>
      <c r="B34" s="645"/>
      <c r="C34" s="632" t="s">
        <v>382</v>
      </c>
      <c r="D34" s="609"/>
      <c r="E34" s="646" t="s">
        <v>383</v>
      </c>
      <c r="F34" s="647" t="s">
        <v>384</v>
      </c>
      <c r="G34" s="605">
        <v>1000000</v>
      </c>
      <c r="H34" s="609"/>
      <c r="I34" s="609"/>
      <c r="J34" s="609"/>
    </row>
    <row r="35" spans="1:10">
      <c r="A35" s="622" t="s">
        <v>385</v>
      </c>
      <c r="B35" s="623"/>
      <c r="C35" s="624" t="s">
        <v>386</v>
      </c>
      <c r="D35" s="648"/>
      <c r="E35" s="643" t="s">
        <v>387</v>
      </c>
      <c r="F35" s="644" t="s">
        <v>388</v>
      </c>
      <c r="G35" s="602">
        <v>1000000000</v>
      </c>
      <c r="H35" s="609"/>
      <c r="I35" s="609"/>
      <c r="J35" s="609"/>
    </row>
    <row r="36" spans="1:10">
      <c r="A36" s="630" t="s">
        <v>389</v>
      </c>
      <c r="B36" s="645"/>
      <c r="C36" s="632" t="s">
        <v>390</v>
      </c>
      <c r="D36" s="609"/>
      <c r="E36" s="646" t="s">
        <v>391</v>
      </c>
      <c r="F36" s="647" t="s">
        <v>392</v>
      </c>
      <c r="G36" s="605">
        <v>1000000000000</v>
      </c>
      <c r="H36" s="609"/>
      <c r="I36" s="609"/>
      <c r="J36" s="609"/>
    </row>
    <row r="37" spans="1:10">
      <c r="A37" s="649" t="s">
        <v>393</v>
      </c>
      <c r="B37" s="650"/>
      <c r="C37" s="651" t="s">
        <v>342</v>
      </c>
      <c r="D37" s="609"/>
      <c r="E37" s="652" t="s">
        <v>394</v>
      </c>
      <c r="F37" s="653" t="s">
        <v>395</v>
      </c>
      <c r="G37" s="608">
        <v>1000000000000000</v>
      </c>
      <c r="H37" s="609"/>
      <c r="I37" s="609"/>
      <c r="J37" s="609"/>
    </row>
    <row r="41" spans="1:10">
      <c r="A41" s="592" t="s">
        <v>396</v>
      </c>
    </row>
    <row r="42" spans="1:10">
      <c r="A42" s="592" t="s">
        <v>397</v>
      </c>
    </row>
  </sheetData>
  <printOptions horizontalCentered="1" verticalCentered="1"/>
  <pageMargins left="0.51181102362204722" right="0.51181102362204722" top="1.1811023622047245" bottom="0.98425196850393704" header="0" footer="0"/>
  <pageSetup orientation="landscape" horizontalDpi="300" verticalDpi="4294967292" r:id="rId1"/>
  <headerFooter alignWithMargins="0">
    <oddHeader>&amp;RAnexo A3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I27"/>
  <sheetViews>
    <sheetView workbookViewId="0"/>
  </sheetViews>
  <sheetFormatPr baseColWidth="10" defaultColWidth="9.140625" defaultRowHeight="12.75"/>
  <cols>
    <col min="1" max="1" width="30.5703125" style="350" bestFit="1" customWidth="1"/>
    <col min="2" max="2" width="10.42578125" style="350" customWidth="1"/>
    <col min="3" max="3" width="11.85546875" style="350" customWidth="1"/>
    <col min="4" max="6" width="10.42578125" style="350" customWidth="1"/>
    <col min="7" max="16384" width="9.140625" style="350"/>
  </cols>
  <sheetData>
    <row r="1" spans="1:7" ht="15.75">
      <c r="A1" s="346" t="s">
        <v>164</v>
      </c>
      <c r="B1" s="347"/>
      <c r="C1" s="348" t="s">
        <v>58</v>
      </c>
      <c r="D1" s="347"/>
      <c r="E1" s="347"/>
      <c r="F1" s="349"/>
    </row>
    <row r="2" spans="1:7" ht="15.75">
      <c r="A2" s="351"/>
      <c r="B2" s="352"/>
      <c r="C2" s="353">
        <v>1997</v>
      </c>
      <c r="D2" s="352"/>
      <c r="E2" s="352"/>
      <c r="F2" s="354"/>
    </row>
    <row r="3" spans="1:7" ht="15.75">
      <c r="A3" s="351"/>
      <c r="B3" s="352"/>
      <c r="C3" s="352" t="s">
        <v>165</v>
      </c>
      <c r="D3" s="352"/>
      <c r="E3" s="352"/>
      <c r="F3" s="354"/>
    </row>
    <row r="4" spans="1:7" ht="15.75">
      <c r="A4" s="351"/>
      <c r="B4" s="352"/>
      <c r="C4" s="353" t="s">
        <v>166</v>
      </c>
      <c r="D4" s="352"/>
      <c r="E4" s="352"/>
      <c r="F4" s="354"/>
    </row>
    <row r="5" spans="1:7" ht="15.75">
      <c r="A5" s="351"/>
      <c r="B5" s="352"/>
      <c r="C5" s="352"/>
      <c r="D5" s="352"/>
      <c r="E5" s="352"/>
      <c r="F5" s="354"/>
    </row>
    <row r="6" spans="1:7" ht="15.75">
      <c r="A6" s="355" t="s">
        <v>4</v>
      </c>
      <c r="B6" s="356" t="s">
        <v>78</v>
      </c>
      <c r="C6" s="356" t="s">
        <v>79</v>
      </c>
      <c r="D6" s="356" t="s">
        <v>80</v>
      </c>
      <c r="E6" s="356" t="s">
        <v>81</v>
      </c>
      <c r="F6" s="357" t="s">
        <v>12</v>
      </c>
    </row>
    <row r="7" spans="1:7">
      <c r="A7" s="358"/>
      <c r="B7" s="359"/>
      <c r="C7" s="359"/>
      <c r="D7" s="359"/>
      <c r="E7" s="359"/>
      <c r="F7" s="360"/>
    </row>
    <row r="8" spans="1:7">
      <c r="A8" s="358"/>
      <c r="B8" s="359"/>
      <c r="C8" s="359"/>
      <c r="D8" s="359"/>
      <c r="E8" s="359"/>
      <c r="F8" s="360"/>
    </row>
    <row r="9" spans="1:7">
      <c r="A9" s="361" t="s">
        <v>167</v>
      </c>
      <c r="B9" s="362">
        <v>0</v>
      </c>
      <c r="C9" s="362">
        <v>0</v>
      </c>
      <c r="D9" s="362">
        <v>308</v>
      </c>
      <c r="E9" s="362">
        <v>0</v>
      </c>
      <c r="F9" s="363">
        <v>308</v>
      </c>
      <c r="G9" s="364"/>
    </row>
    <row r="10" spans="1:7">
      <c r="A10" s="358" t="s">
        <v>157</v>
      </c>
      <c r="B10" s="359"/>
      <c r="C10" s="359"/>
      <c r="D10" s="359"/>
      <c r="E10" s="359"/>
      <c r="F10" s="360"/>
    </row>
    <row r="11" spans="1:7">
      <c r="A11" s="361" t="s">
        <v>38</v>
      </c>
      <c r="B11" s="362">
        <v>2380</v>
      </c>
      <c r="C11" s="362">
        <v>15</v>
      </c>
      <c r="D11" s="362">
        <v>504</v>
      </c>
      <c r="E11" s="362">
        <v>0</v>
      </c>
      <c r="F11" s="363">
        <v>2899</v>
      </c>
      <c r="G11" s="364"/>
    </row>
    <row r="12" spans="1:7">
      <c r="A12" s="358" t="s">
        <v>158</v>
      </c>
      <c r="B12" s="362"/>
      <c r="C12" s="362"/>
      <c r="D12" s="362"/>
      <c r="E12" s="362"/>
      <c r="F12" s="363"/>
    </row>
    <row r="13" spans="1:7">
      <c r="A13" s="361" t="s">
        <v>71</v>
      </c>
      <c r="B13" s="362">
        <v>1550</v>
      </c>
      <c r="C13" s="362">
        <v>0</v>
      </c>
      <c r="D13" s="362">
        <v>0</v>
      </c>
      <c r="E13" s="362">
        <v>0</v>
      </c>
      <c r="F13" s="363">
        <v>1550</v>
      </c>
      <c r="G13" s="364"/>
    </row>
    <row r="14" spans="1:7">
      <c r="A14" s="358" t="s">
        <v>158</v>
      </c>
      <c r="B14" s="362"/>
      <c r="C14" s="362"/>
      <c r="D14" s="362"/>
      <c r="E14" s="362"/>
      <c r="F14" s="363"/>
    </row>
    <row r="15" spans="1:7">
      <c r="A15" s="361" t="s">
        <v>82</v>
      </c>
      <c r="B15" s="362">
        <v>1514</v>
      </c>
      <c r="C15" s="362">
        <v>0</v>
      </c>
      <c r="D15" s="362">
        <v>0</v>
      </c>
      <c r="E15" s="362">
        <v>0</v>
      </c>
      <c r="F15" s="363">
        <v>1514</v>
      </c>
      <c r="G15" s="364"/>
    </row>
    <row r="16" spans="1:7">
      <c r="A16" s="358" t="s">
        <v>158</v>
      </c>
      <c r="B16" s="362"/>
      <c r="C16" s="362"/>
      <c r="D16" s="362"/>
      <c r="E16" s="362"/>
      <c r="F16" s="363"/>
    </row>
    <row r="17" spans="1:9">
      <c r="A17" s="361" t="s">
        <v>168</v>
      </c>
      <c r="B17" s="362">
        <v>0</v>
      </c>
      <c r="C17" s="362">
        <v>0</v>
      </c>
      <c r="D17" s="362">
        <v>0</v>
      </c>
      <c r="E17" s="362">
        <v>9</v>
      </c>
      <c r="F17" s="363">
        <v>9</v>
      </c>
      <c r="G17" s="364"/>
    </row>
    <row r="18" spans="1:9">
      <c r="A18" s="358" t="s">
        <v>158</v>
      </c>
      <c r="B18" s="362"/>
      <c r="C18" s="362"/>
      <c r="D18" s="362"/>
      <c r="E18" s="362"/>
      <c r="F18" s="363"/>
    </row>
    <row r="19" spans="1:9">
      <c r="A19" s="361" t="s">
        <v>44</v>
      </c>
      <c r="B19" s="362">
        <v>0</v>
      </c>
      <c r="C19" s="362">
        <v>0</v>
      </c>
      <c r="D19" s="362">
        <v>0</v>
      </c>
      <c r="E19" s="362">
        <v>679</v>
      </c>
      <c r="F19" s="363">
        <v>679</v>
      </c>
      <c r="G19" s="364"/>
    </row>
    <row r="20" spans="1:9">
      <c r="A20" s="358" t="s">
        <v>158</v>
      </c>
      <c r="B20" s="362"/>
      <c r="C20" s="362"/>
      <c r="D20" s="362"/>
      <c r="E20" s="362"/>
      <c r="F20" s="363"/>
    </row>
    <row r="21" spans="1:9">
      <c r="A21" s="361" t="s">
        <v>17</v>
      </c>
      <c r="B21" s="362">
        <v>115</v>
      </c>
      <c r="C21" s="362">
        <v>96</v>
      </c>
      <c r="D21" s="362">
        <v>0</v>
      </c>
      <c r="E21" s="362">
        <v>0</v>
      </c>
      <c r="F21" s="363">
        <v>211</v>
      </c>
      <c r="G21" s="365"/>
      <c r="I21" s="366"/>
    </row>
    <row r="22" spans="1:9">
      <c r="A22" s="358" t="s">
        <v>160</v>
      </c>
      <c r="B22" s="362"/>
      <c r="C22" s="362"/>
      <c r="D22" s="362"/>
      <c r="E22" s="362"/>
      <c r="F22" s="363"/>
    </row>
    <row r="23" spans="1:9">
      <c r="A23" s="361" t="s">
        <v>7</v>
      </c>
      <c r="B23" s="362">
        <v>6</v>
      </c>
      <c r="C23" s="362">
        <v>0</v>
      </c>
      <c r="D23" s="362">
        <v>0</v>
      </c>
      <c r="E23" s="362">
        <v>0</v>
      </c>
      <c r="F23" s="363">
        <v>6</v>
      </c>
      <c r="G23" s="364"/>
    </row>
    <row r="24" spans="1:9">
      <c r="A24" s="358" t="s">
        <v>159</v>
      </c>
      <c r="B24" s="362"/>
      <c r="C24" s="362"/>
      <c r="D24" s="362"/>
      <c r="E24" s="362"/>
      <c r="F24" s="363"/>
    </row>
    <row r="25" spans="1:9">
      <c r="A25" s="361" t="s">
        <v>8</v>
      </c>
      <c r="B25" s="362">
        <v>0</v>
      </c>
      <c r="C25" s="362">
        <v>0</v>
      </c>
      <c r="D25" s="362">
        <v>0</v>
      </c>
      <c r="E25" s="362">
        <v>0</v>
      </c>
      <c r="F25" s="363">
        <v>0</v>
      </c>
      <c r="G25" s="364"/>
    </row>
    <row r="26" spans="1:9">
      <c r="A26" s="358" t="s">
        <v>157</v>
      </c>
      <c r="B26" s="362"/>
      <c r="C26" s="362"/>
      <c r="D26" s="362"/>
      <c r="E26" s="362"/>
      <c r="F26" s="363"/>
    </row>
    <row r="27" spans="1:9" ht="13.5" thickBot="1">
      <c r="A27" s="367"/>
      <c r="B27" s="368"/>
      <c r="C27" s="368"/>
      <c r="D27" s="368"/>
      <c r="E27" s="368"/>
      <c r="F27" s="369"/>
    </row>
  </sheetData>
  <printOptions horizontalCentered="1"/>
  <pageMargins left="0.74803149606299213" right="0.39370078740157483" top="1.9685039370078741" bottom="0.98425196850393704" header="0.511811024" footer="0.511811024"/>
  <pageSetup orientation="portrait" horizontalDpi="300" verticalDpi="4294967292" r:id="rId1"/>
  <headerFooter alignWithMargins="0">
    <oddHeader>&amp;CCUADRO Nº14&amp;R14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I47"/>
  <sheetViews>
    <sheetView workbookViewId="0"/>
  </sheetViews>
  <sheetFormatPr baseColWidth="10" defaultColWidth="9.140625" defaultRowHeight="12.75"/>
  <cols>
    <col min="1" max="1" width="25.42578125" style="327" bestFit="1" customWidth="1"/>
    <col min="2" max="2" width="10.28515625" style="327" customWidth="1"/>
    <col min="3" max="3" width="10.7109375" style="327" customWidth="1"/>
    <col min="4" max="4" width="9" style="327" customWidth="1"/>
    <col min="5" max="5" width="9.28515625" style="327" customWidth="1"/>
    <col min="6" max="6" width="8.5703125" style="327" customWidth="1"/>
    <col min="7" max="7" width="10.140625" style="327" customWidth="1"/>
    <col min="8" max="16384" width="9.140625" style="327"/>
  </cols>
  <sheetData>
    <row r="1" spans="1:9">
      <c r="A1" s="322"/>
      <c r="B1" s="323"/>
      <c r="C1" s="323"/>
      <c r="D1" s="324" t="s">
        <v>58</v>
      </c>
      <c r="E1" s="323"/>
      <c r="F1" s="323"/>
      <c r="G1" s="325"/>
      <c r="H1" s="326"/>
    </row>
    <row r="2" spans="1:9">
      <c r="A2" s="328"/>
      <c r="B2" s="329"/>
      <c r="C2" s="330"/>
      <c r="D2" s="330" t="s">
        <v>161</v>
      </c>
      <c r="E2" s="329"/>
      <c r="F2" s="329"/>
      <c r="G2" s="331"/>
      <c r="H2" s="326"/>
    </row>
    <row r="3" spans="1:9">
      <c r="A3" s="328"/>
      <c r="B3" s="329"/>
      <c r="C3" s="329"/>
      <c r="D3" s="329" t="s">
        <v>60</v>
      </c>
      <c r="E3" s="329"/>
      <c r="F3" s="329"/>
      <c r="G3" s="331"/>
      <c r="H3" s="326"/>
    </row>
    <row r="4" spans="1:9">
      <c r="A4" s="328"/>
      <c r="B4" s="329"/>
      <c r="C4" s="329"/>
      <c r="D4" s="329"/>
      <c r="E4" s="329"/>
      <c r="F4" s="329"/>
      <c r="G4" s="331"/>
      <c r="H4" s="326"/>
    </row>
    <row r="5" spans="1:9">
      <c r="A5" s="332" t="s">
        <v>4</v>
      </c>
      <c r="B5" s="330" t="s">
        <v>61</v>
      </c>
      <c r="C5" s="330" t="s">
        <v>61</v>
      </c>
      <c r="D5" s="330" t="s">
        <v>61</v>
      </c>
      <c r="E5" s="330" t="s">
        <v>62</v>
      </c>
      <c r="F5" s="330" t="s">
        <v>63</v>
      </c>
      <c r="G5" s="333" t="s">
        <v>64</v>
      </c>
      <c r="H5" s="326"/>
    </row>
    <row r="6" spans="1:9">
      <c r="A6" s="334"/>
      <c r="B6" s="335" t="s">
        <v>65</v>
      </c>
      <c r="C6" s="335" t="s">
        <v>66</v>
      </c>
      <c r="D6" s="335" t="s">
        <v>67</v>
      </c>
      <c r="E6" s="335" t="s">
        <v>68</v>
      </c>
      <c r="F6" s="335" t="s">
        <v>162</v>
      </c>
      <c r="G6" s="336" t="s">
        <v>70</v>
      </c>
    </row>
    <row r="7" spans="1:9">
      <c r="A7" s="337"/>
      <c r="B7" s="338"/>
      <c r="C7" s="338"/>
      <c r="D7" s="338"/>
      <c r="E7" s="338"/>
      <c r="F7" s="338"/>
      <c r="G7" s="339"/>
    </row>
    <row r="8" spans="1:9">
      <c r="A8" s="337" t="s">
        <v>37</v>
      </c>
      <c r="B8" s="340">
        <v>308</v>
      </c>
      <c r="C8" s="340">
        <v>1196</v>
      </c>
      <c r="D8" s="340">
        <v>92</v>
      </c>
      <c r="E8" s="340">
        <v>1596</v>
      </c>
      <c r="F8" s="340">
        <v>491</v>
      </c>
      <c r="G8" s="339">
        <v>2087</v>
      </c>
      <c r="H8" s="341"/>
      <c r="I8" s="341"/>
    </row>
    <row r="9" spans="1:9">
      <c r="A9" s="342" t="s">
        <v>157</v>
      </c>
      <c r="B9" s="340"/>
      <c r="C9" s="340"/>
      <c r="D9" s="340"/>
      <c r="E9" s="340"/>
      <c r="F9" s="340"/>
      <c r="G9" s="339"/>
    </row>
    <row r="10" spans="1:9">
      <c r="A10" s="337" t="s">
        <v>38</v>
      </c>
      <c r="B10" s="340">
        <v>2898.7</v>
      </c>
      <c r="C10" s="340">
        <v>1455.42</v>
      </c>
      <c r="D10" s="340">
        <v>141.81</v>
      </c>
      <c r="E10" s="340">
        <v>4495.93</v>
      </c>
      <c r="F10" s="340">
        <v>242.64</v>
      </c>
      <c r="G10" s="339">
        <v>4738.57</v>
      </c>
      <c r="H10" s="341"/>
      <c r="I10" s="341"/>
    </row>
    <row r="11" spans="1:9">
      <c r="A11" s="342" t="s">
        <v>158</v>
      </c>
      <c r="B11" s="340"/>
      <c r="C11" s="340"/>
      <c r="D11" s="340"/>
      <c r="E11" s="340"/>
      <c r="F11" s="340"/>
      <c r="G11" s="339"/>
      <c r="I11" s="341"/>
    </row>
    <row r="12" spans="1:9">
      <c r="A12" s="337" t="s">
        <v>71</v>
      </c>
      <c r="B12" s="340">
        <v>1550</v>
      </c>
      <c r="C12" s="340">
        <v>0</v>
      </c>
      <c r="D12" s="340">
        <v>0</v>
      </c>
      <c r="E12" s="340">
        <v>1550</v>
      </c>
      <c r="F12" s="340">
        <v>0</v>
      </c>
      <c r="G12" s="339">
        <v>1550</v>
      </c>
      <c r="H12" s="341"/>
      <c r="I12" s="341"/>
    </row>
    <row r="13" spans="1:9">
      <c r="A13" s="342" t="s">
        <v>158</v>
      </c>
      <c r="B13" s="340"/>
      <c r="C13" s="340"/>
      <c r="D13" s="340"/>
      <c r="E13" s="340"/>
      <c r="F13" s="340"/>
      <c r="G13" s="339"/>
      <c r="I13" s="341"/>
    </row>
    <row r="14" spans="1:9">
      <c r="A14" s="337" t="s">
        <v>163</v>
      </c>
      <c r="B14" s="340">
        <v>1514</v>
      </c>
      <c r="C14" s="340">
        <v>0</v>
      </c>
      <c r="D14" s="340">
        <v>0</v>
      </c>
      <c r="E14" s="340">
        <v>1514</v>
      </c>
      <c r="F14" s="340">
        <v>0</v>
      </c>
      <c r="G14" s="339">
        <v>1514</v>
      </c>
      <c r="H14" s="341"/>
      <c r="I14" s="341"/>
    </row>
    <row r="15" spans="1:9">
      <c r="A15" s="342" t="s">
        <v>158</v>
      </c>
      <c r="B15" s="340"/>
      <c r="C15" s="340"/>
      <c r="D15" s="340"/>
      <c r="E15" s="340"/>
      <c r="F15" s="340"/>
      <c r="G15" s="339"/>
      <c r="I15" s="341"/>
    </row>
    <row r="16" spans="1:9">
      <c r="A16" s="337" t="s">
        <v>41</v>
      </c>
      <c r="B16" s="340">
        <v>0</v>
      </c>
      <c r="C16" s="340">
        <v>169</v>
      </c>
      <c r="D16" s="340">
        <v>225</v>
      </c>
      <c r="E16" s="340">
        <v>394</v>
      </c>
      <c r="F16" s="340">
        <v>0</v>
      </c>
      <c r="G16" s="339">
        <v>394</v>
      </c>
      <c r="H16" s="341"/>
      <c r="I16" s="341"/>
    </row>
    <row r="17" spans="1:9">
      <c r="A17" s="342" t="s">
        <v>158</v>
      </c>
      <c r="B17" s="340"/>
      <c r="C17" s="340"/>
      <c r="D17" s="340"/>
      <c r="E17" s="340"/>
      <c r="F17" s="340"/>
      <c r="G17" s="339"/>
      <c r="I17" s="341"/>
    </row>
    <row r="18" spans="1:9">
      <c r="A18" s="337" t="s">
        <v>42</v>
      </c>
      <c r="B18" s="340">
        <v>0</v>
      </c>
      <c r="C18" s="340">
        <v>124</v>
      </c>
      <c r="D18" s="340">
        <v>809</v>
      </c>
      <c r="E18" s="340">
        <v>933</v>
      </c>
      <c r="F18" s="340">
        <v>4</v>
      </c>
      <c r="G18" s="339">
        <v>937</v>
      </c>
      <c r="H18" s="341"/>
      <c r="I18" s="341"/>
    </row>
    <row r="19" spans="1:9">
      <c r="A19" s="342" t="s">
        <v>157</v>
      </c>
      <c r="B19" s="340"/>
      <c r="C19" s="340"/>
      <c r="D19" s="340"/>
      <c r="E19" s="340"/>
      <c r="F19" s="340"/>
      <c r="G19" s="339"/>
      <c r="I19" s="341"/>
    </row>
    <row r="20" spans="1:9">
      <c r="A20" s="337" t="s">
        <v>43</v>
      </c>
      <c r="B20" s="340">
        <v>8.9</v>
      </c>
      <c r="C20" s="340">
        <v>0</v>
      </c>
      <c r="D20" s="340">
        <v>0</v>
      </c>
      <c r="E20" s="340">
        <v>8.9</v>
      </c>
      <c r="F20" s="340">
        <v>0</v>
      </c>
      <c r="G20" s="339">
        <v>8.9</v>
      </c>
      <c r="H20" s="341"/>
      <c r="I20" s="341"/>
    </row>
    <row r="21" spans="1:9">
      <c r="A21" s="342" t="s">
        <v>158</v>
      </c>
      <c r="B21" s="340"/>
      <c r="C21" s="340"/>
      <c r="D21" s="340"/>
      <c r="E21" s="340"/>
      <c r="F21" s="340"/>
      <c r="G21" s="339"/>
      <c r="I21" s="341"/>
    </row>
    <row r="22" spans="1:9">
      <c r="A22" s="337" t="s">
        <v>44</v>
      </c>
      <c r="B22" s="340">
        <v>679</v>
      </c>
      <c r="C22" s="340">
        <v>0</v>
      </c>
      <c r="D22" s="340">
        <v>0</v>
      </c>
      <c r="E22" s="340">
        <v>679</v>
      </c>
      <c r="F22" s="340">
        <v>0</v>
      </c>
      <c r="G22" s="339">
        <v>679</v>
      </c>
      <c r="H22" s="341"/>
      <c r="I22" s="341"/>
    </row>
    <row r="23" spans="1:9">
      <c r="A23" s="342" t="s">
        <v>158</v>
      </c>
      <c r="B23" s="340"/>
      <c r="C23" s="340"/>
      <c r="D23" s="340"/>
      <c r="E23" s="340"/>
      <c r="F23" s="340"/>
      <c r="G23" s="339"/>
      <c r="I23" s="341"/>
    </row>
    <row r="24" spans="1:9">
      <c r="A24" s="337" t="s">
        <v>45</v>
      </c>
      <c r="B24" s="340">
        <v>0</v>
      </c>
      <c r="C24" s="340">
        <v>18</v>
      </c>
      <c r="D24" s="340">
        <v>0</v>
      </c>
      <c r="E24" s="340">
        <v>18</v>
      </c>
      <c r="F24" s="340">
        <v>59</v>
      </c>
      <c r="G24" s="339">
        <v>77</v>
      </c>
      <c r="H24" s="341"/>
      <c r="I24" s="341"/>
    </row>
    <row r="25" spans="1:9">
      <c r="A25" s="342" t="s">
        <v>158</v>
      </c>
      <c r="B25" s="340"/>
      <c r="C25" s="340"/>
      <c r="D25" s="340"/>
      <c r="E25" s="340"/>
      <c r="F25" s="340"/>
      <c r="G25" s="339"/>
      <c r="I25" s="341"/>
    </row>
    <row r="26" spans="1:9">
      <c r="A26" s="337" t="s">
        <v>46</v>
      </c>
      <c r="B26" s="340">
        <v>0</v>
      </c>
      <c r="C26" s="340">
        <v>1.54</v>
      </c>
      <c r="D26" s="340">
        <v>0</v>
      </c>
      <c r="E26" s="340">
        <v>1.54</v>
      </c>
      <c r="F26" s="340">
        <v>554.94000000000005</v>
      </c>
      <c r="G26" s="339">
        <v>556.6</v>
      </c>
      <c r="H26" s="341"/>
      <c r="I26" s="341"/>
    </row>
    <row r="27" spans="1:9">
      <c r="A27" s="342" t="s">
        <v>159</v>
      </c>
      <c r="B27" s="340"/>
      <c r="C27" s="340"/>
      <c r="D27" s="340"/>
      <c r="E27" s="340"/>
      <c r="F27" s="340"/>
      <c r="G27" s="339"/>
      <c r="I27" s="341"/>
    </row>
    <row r="28" spans="1:9">
      <c r="A28" s="337" t="s">
        <v>17</v>
      </c>
      <c r="B28" s="340">
        <v>211</v>
      </c>
      <c r="C28" s="340">
        <v>20276</v>
      </c>
      <c r="D28" s="340">
        <v>8750</v>
      </c>
      <c r="E28" s="340">
        <v>29237</v>
      </c>
      <c r="F28" s="340">
        <v>1361</v>
      </c>
      <c r="G28" s="339">
        <v>30598</v>
      </c>
      <c r="H28" s="341"/>
      <c r="I28" s="341"/>
    </row>
    <row r="29" spans="1:9">
      <c r="A29" s="342" t="s">
        <v>160</v>
      </c>
      <c r="B29" s="340"/>
      <c r="C29" s="340"/>
      <c r="D29" s="340"/>
      <c r="E29" s="340"/>
      <c r="F29" s="340"/>
      <c r="G29" s="339"/>
      <c r="I29" s="341"/>
    </row>
    <row r="30" spans="1:9">
      <c r="A30" s="337" t="s">
        <v>8</v>
      </c>
      <c r="B30" s="340">
        <v>0</v>
      </c>
      <c r="C30" s="340">
        <v>1463.96</v>
      </c>
      <c r="D30" s="340">
        <v>19.04</v>
      </c>
      <c r="E30" s="340">
        <v>1483</v>
      </c>
      <c r="F30" s="340">
        <v>4633.8999999999996</v>
      </c>
      <c r="G30" s="339">
        <v>6116.9</v>
      </c>
      <c r="H30" s="341"/>
      <c r="I30" s="341"/>
    </row>
    <row r="31" spans="1:9">
      <c r="A31" s="342" t="s">
        <v>157</v>
      </c>
      <c r="B31" s="340"/>
      <c r="C31" s="340"/>
      <c r="D31" s="340"/>
      <c r="E31" s="340"/>
      <c r="F31" s="340"/>
      <c r="G31" s="339"/>
      <c r="I31" s="341"/>
    </row>
    <row r="32" spans="1:9">
      <c r="A32" s="337" t="s">
        <v>49</v>
      </c>
      <c r="B32" s="340">
        <v>0</v>
      </c>
      <c r="C32" s="340">
        <v>356</v>
      </c>
      <c r="D32" s="340">
        <v>0</v>
      </c>
      <c r="E32" s="340">
        <v>356</v>
      </c>
      <c r="F32" s="340">
        <v>244</v>
      </c>
      <c r="G32" s="339">
        <v>600</v>
      </c>
      <c r="H32" s="341"/>
      <c r="I32" s="341"/>
    </row>
    <row r="33" spans="1:9">
      <c r="A33" s="342" t="s">
        <v>157</v>
      </c>
      <c r="B33" s="340"/>
      <c r="C33" s="340"/>
      <c r="D33" s="340"/>
      <c r="E33" s="340"/>
      <c r="F33" s="340"/>
      <c r="G33" s="339"/>
      <c r="I33" s="341"/>
    </row>
    <row r="34" spans="1:9">
      <c r="A34" s="337" t="s">
        <v>50</v>
      </c>
      <c r="B34" s="340">
        <v>0</v>
      </c>
      <c r="C34" s="340">
        <v>18</v>
      </c>
      <c r="D34" s="340">
        <v>0</v>
      </c>
      <c r="E34" s="340">
        <v>18</v>
      </c>
      <c r="F34" s="340">
        <v>0</v>
      </c>
      <c r="G34" s="339">
        <v>18</v>
      </c>
      <c r="H34" s="341"/>
      <c r="I34" s="341"/>
    </row>
    <row r="35" spans="1:9">
      <c r="A35" s="342" t="s">
        <v>158</v>
      </c>
      <c r="B35" s="340"/>
      <c r="C35" s="340"/>
      <c r="D35" s="340"/>
      <c r="E35" s="340"/>
      <c r="F35" s="340"/>
      <c r="G35" s="339"/>
      <c r="I35" s="341"/>
    </row>
    <row r="36" spans="1:9">
      <c r="A36" s="337" t="s">
        <v>19</v>
      </c>
      <c r="B36" s="340">
        <v>0</v>
      </c>
      <c r="C36" s="340">
        <v>262</v>
      </c>
      <c r="D36" s="340">
        <v>177</v>
      </c>
      <c r="E36" s="340">
        <v>439</v>
      </c>
      <c r="F36" s="340">
        <v>32</v>
      </c>
      <c r="G36" s="339">
        <v>471</v>
      </c>
      <c r="H36" s="341"/>
      <c r="I36" s="341"/>
    </row>
    <row r="37" spans="1:9">
      <c r="A37" s="342" t="s">
        <v>159</v>
      </c>
      <c r="B37" s="340"/>
      <c r="C37" s="340"/>
      <c r="D37" s="340"/>
      <c r="E37" s="340"/>
      <c r="F37" s="340"/>
      <c r="G37" s="339"/>
      <c r="I37" s="341"/>
    </row>
    <row r="38" spans="1:9">
      <c r="A38" s="337" t="s">
        <v>52</v>
      </c>
      <c r="B38" s="340">
        <v>0</v>
      </c>
      <c r="C38" s="340">
        <v>833</v>
      </c>
      <c r="D38" s="340">
        <v>0</v>
      </c>
      <c r="E38" s="340">
        <v>833</v>
      </c>
      <c r="F38" s="340">
        <v>426</v>
      </c>
      <c r="G38" s="339">
        <v>1259</v>
      </c>
      <c r="H38" s="341"/>
      <c r="I38" s="341"/>
    </row>
    <row r="39" spans="1:9">
      <c r="A39" s="342" t="s">
        <v>159</v>
      </c>
      <c r="B39" s="340"/>
      <c r="C39" s="340"/>
      <c r="D39" s="340"/>
      <c r="E39" s="340"/>
      <c r="F39" s="340"/>
      <c r="G39" s="339"/>
      <c r="I39" s="341"/>
    </row>
    <row r="40" spans="1:9">
      <c r="A40" s="337" t="s">
        <v>73</v>
      </c>
      <c r="B40" s="340">
        <v>6</v>
      </c>
      <c r="C40" s="340">
        <v>310</v>
      </c>
      <c r="D40" s="340">
        <v>232</v>
      </c>
      <c r="E40" s="340">
        <v>548</v>
      </c>
      <c r="F40" s="340">
        <v>2028</v>
      </c>
      <c r="G40" s="339">
        <v>2576</v>
      </c>
      <c r="H40" s="341"/>
      <c r="I40" s="341"/>
    </row>
    <row r="41" spans="1:9">
      <c r="A41" s="342" t="s">
        <v>159</v>
      </c>
      <c r="B41" s="340"/>
      <c r="C41" s="340"/>
      <c r="D41" s="340"/>
      <c r="E41" s="340"/>
      <c r="F41" s="340"/>
      <c r="G41" s="339"/>
      <c r="I41" s="341"/>
    </row>
    <row r="42" spans="1:9">
      <c r="A42" s="337" t="s">
        <v>21</v>
      </c>
      <c r="B42" s="340">
        <v>0</v>
      </c>
      <c r="C42" s="340">
        <v>57</v>
      </c>
      <c r="D42" s="340">
        <v>0</v>
      </c>
      <c r="E42" s="340">
        <v>57</v>
      </c>
      <c r="F42" s="340">
        <v>0</v>
      </c>
      <c r="G42" s="339">
        <v>57</v>
      </c>
      <c r="H42" s="341"/>
      <c r="I42" s="341"/>
    </row>
    <row r="43" spans="1:9">
      <c r="A43" s="342" t="s">
        <v>157</v>
      </c>
      <c r="B43" s="340"/>
      <c r="C43" s="340"/>
      <c r="D43" s="340"/>
      <c r="E43" s="340"/>
      <c r="F43" s="340"/>
      <c r="G43" s="339"/>
      <c r="I43" s="341"/>
    </row>
    <row r="44" spans="1:9">
      <c r="A44" s="337" t="s">
        <v>10</v>
      </c>
      <c r="B44" s="340">
        <v>0</v>
      </c>
      <c r="C44" s="340">
        <v>1776</v>
      </c>
      <c r="D44" s="340">
        <v>7748</v>
      </c>
      <c r="E44" s="340">
        <v>9524</v>
      </c>
      <c r="F44" s="340">
        <v>936</v>
      </c>
      <c r="G44" s="339">
        <v>10460</v>
      </c>
      <c r="H44" s="341"/>
      <c r="I44" s="341"/>
    </row>
    <row r="45" spans="1:9">
      <c r="A45" s="342" t="s">
        <v>157</v>
      </c>
      <c r="B45" s="340"/>
      <c r="C45" s="340"/>
      <c r="D45" s="340"/>
      <c r="E45" s="340"/>
      <c r="F45" s="340"/>
      <c r="G45" s="339"/>
      <c r="I45" s="341"/>
    </row>
    <row r="46" spans="1:9">
      <c r="A46" s="337" t="s">
        <v>11</v>
      </c>
      <c r="B46" s="340">
        <v>0</v>
      </c>
      <c r="C46" s="340">
        <v>0</v>
      </c>
      <c r="D46" s="340">
        <v>0</v>
      </c>
      <c r="E46" s="340">
        <v>0</v>
      </c>
      <c r="F46" s="340">
        <v>61.49</v>
      </c>
      <c r="G46" s="339">
        <v>61.49</v>
      </c>
      <c r="H46" s="341"/>
      <c r="I46" s="341"/>
    </row>
    <row r="47" spans="1:9" ht="13.5" thickBot="1">
      <c r="A47" s="343" t="s">
        <v>157</v>
      </c>
      <c r="B47" s="344"/>
      <c r="C47" s="344"/>
      <c r="D47" s="344"/>
      <c r="E47" s="344"/>
      <c r="F47" s="344"/>
      <c r="G47" s="345"/>
      <c r="H47" s="341"/>
    </row>
  </sheetData>
  <printOptions horizontalCentered="1"/>
  <pageMargins left="0.31496062992125984" right="0.19685039370078741" top="1.58" bottom="0.98425196850393704" header="0.28999999999999998" footer="0"/>
  <pageSetup scale="85" orientation="portrait" horizontalDpi="300" verticalDpi="4294967292" r:id="rId1"/>
  <headerFooter alignWithMargins="0">
    <oddHeader>&amp;CCuadro13&amp;R13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J53"/>
  <sheetViews>
    <sheetView zoomScale="75" workbookViewId="0"/>
  </sheetViews>
  <sheetFormatPr baseColWidth="10" defaultColWidth="9.140625" defaultRowHeight="12.75"/>
  <cols>
    <col min="1" max="1" width="34.140625" style="315" customWidth="1"/>
    <col min="2" max="8" width="18.7109375" style="315" customWidth="1"/>
    <col min="9" max="16384" width="9.140625" style="315"/>
  </cols>
  <sheetData>
    <row r="1" spans="1:10" s="664" customFormat="1" ht="15.75">
      <c r="A1" s="659"/>
      <c r="B1" s="660"/>
      <c r="C1" s="660"/>
      <c r="D1" s="660" t="s">
        <v>151</v>
      </c>
      <c r="E1" s="660"/>
      <c r="F1" s="661"/>
      <c r="G1" s="661"/>
      <c r="H1" s="662"/>
      <c r="I1" s="663"/>
    </row>
    <row r="2" spans="1:10" s="664" customFormat="1" ht="15.75">
      <c r="A2" s="665"/>
      <c r="B2" s="666"/>
      <c r="C2" s="666"/>
      <c r="D2" s="667" t="s">
        <v>152</v>
      </c>
      <c r="E2" s="666"/>
      <c r="F2" s="668"/>
      <c r="G2" s="668"/>
      <c r="H2" s="669"/>
      <c r="I2" s="663"/>
    </row>
    <row r="3" spans="1:10" s="664" customFormat="1" ht="15.75">
      <c r="A3" s="665"/>
      <c r="B3" s="666"/>
      <c r="C3" s="666"/>
      <c r="D3" s="666" t="s">
        <v>35</v>
      </c>
      <c r="E3" s="666"/>
      <c r="F3" s="668"/>
      <c r="G3" s="668"/>
      <c r="H3" s="669"/>
      <c r="I3" s="663"/>
    </row>
    <row r="4" spans="1:10" s="664" customFormat="1" ht="15.75">
      <c r="A4" s="665"/>
      <c r="B4" s="316"/>
      <c r="C4" s="316"/>
      <c r="D4" s="316"/>
      <c r="E4" s="316"/>
      <c r="F4" s="316"/>
      <c r="G4" s="316"/>
      <c r="H4" s="317"/>
      <c r="I4" s="663"/>
    </row>
    <row r="5" spans="1:10" s="664" customFormat="1" ht="15.75">
      <c r="A5" s="665" t="s">
        <v>4</v>
      </c>
      <c r="B5" s="316" t="s">
        <v>25</v>
      </c>
      <c r="C5" s="316" t="s">
        <v>26</v>
      </c>
      <c r="D5" s="316" t="s">
        <v>27</v>
      </c>
      <c r="E5" s="316" t="s">
        <v>153</v>
      </c>
      <c r="F5" s="316" t="s">
        <v>29</v>
      </c>
      <c r="G5" s="316" t="s">
        <v>29</v>
      </c>
      <c r="H5" s="317" t="s">
        <v>29</v>
      </c>
      <c r="I5" s="663"/>
    </row>
    <row r="6" spans="1:10" s="664" customFormat="1" ht="15.75">
      <c r="A6" s="670"/>
      <c r="B6" s="318" t="s">
        <v>30</v>
      </c>
      <c r="C6" s="318"/>
      <c r="D6" s="318"/>
      <c r="E6" s="318" t="s">
        <v>154</v>
      </c>
      <c r="F6" s="318" t="s">
        <v>155</v>
      </c>
      <c r="G6" s="318" t="s">
        <v>156</v>
      </c>
      <c r="H6" s="319" t="s">
        <v>12</v>
      </c>
    </row>
    <row r="7" spans="1:10" ht="15.75">
      <c r="A7" s="671"/>
      <c r="B7" s="674"/>
      <c r="C7" s="674"/>
      <c r="D7" s="674"/>
      <c r="E7" s="674"/>
      <c r="F7" s="674"/>
      <c r="G7" s="674"/>
      <c r="H7" s="675"/>
    </row>
    <row r="8" spans="1:10" ht="15.75">
      <c r="A8" s="671" t="s">
        <v>37</v>
      </c>
      <c r="B8" s="676">
        <v>1663</v>
      </c>
      <c r="C8" s="676">
        <v>404</v>
      </c>
      <c r="D8" s="676">
        <v>0</v>
      </c>
      <c r="E8" s="676">
        <v>-20</v>
      </c>
      <c r="F8" s="676">
        <v>1596</v>
      </c>
      <c r="G8" s="676">
        <v>491</v>
      </c>
      <c r="H8" s="677">
        <v>2087</v>
      </c>
      <c r="I8" s="320"/>
      <c r="J8" s="320"/>
    </row>
    <row r="9" spans="1:10" ht="15.75">
      <c r="A9" s="672" t="s">
        <v>157</v>
      </c>
      <c r="B9" s="678"/>
      <c r="C9" s="678"/>
      <c r="D9" s="678"/>
      <c r="E9" s="678"/>
      <c r="F9" s="678"/>
      <c r="G9" s="678"/>
      <c r="H9" s="679"/>
      <c r="I9" s="320"/>
    </row>
    <row r="10" spans="1:10" ht="15.75">
      <c r="A10" s="671" t="s">
        <v>38</v>
      </c>
      <c r="B10" s="676">
        <v>3497</v>
      </c>
      <c r="C10" s="676">
        <v>1125</v>
      </c>
      <c r="D10" s="676">
        <v>49</v>
      </c>
      <c r="E10" s="676">
        <v>-165.6</v>
      </c>
      <c r="F10" s="676">
        <v>4496</v>
      </c>
      <c r="G10" s="676">
        <v>243</v>
      </c>
      <c r="H10" s="677">
        <v>4739</v>
      </c>
      <c r="I10" s="320"/>
      <c r="J10" s="320"/>
    </row>
    <row r="11" spans="1:10" ht="15.75">
      <c r="A11" s="672" t="s">
        <v>158</v>
      </c>
      <c r="B11" s="678"/>
      <c r="C11" s="678"/>
      <c r="D11" s="678"/>
      <c r="E11" s="678"/>
      <c r="F11" s="678"/>
      <c r="G11" s="678"/>
      <c r="H11" s="679"/>
      <c r="I11" s="320"/>
    </row>
    <row r="12" spans="1:10" ht="15.75">
      <c r="A12" s="671" t="s">
        <v>39</v>
      </c>
      <c r="B12" s="676">
        <v>1422</v>
      </c>
      <c r="C12" s="676">
        <v>222</v>
      </c>
      <c r="D12" s="676">
        <v>75</v>
      </c>
      <c r="E12" s="676">
        <v>19</v>
      </c>
      <c r="F12" s="676">
        <v>1550</v>
      </c>
      <c r="G12" s="676">
        <v>0</v>
      </c>
      <c r="H12" s="677">
        <v>1550</v>
      </c>
      <c r="I12" s="320"/>
      <c r="J12" s="320"/>
    </row>
    <row r="13" spans="1:10" ht="15.75">
      <c r="A13" s="672" t="s">
        <v>158</v>
      </c>
      <c r="B13" s="678"/>
      <c r="C13" s="678"/>
      <c r="D13" s="678"/>
      <c r="E13" s="678"/>
      <c r="F13" s="678"/>
      <c r="G13" s="678"/>
      <c r="H13" s="679"/>
      <c r="I13" s="320"/>
    </row>
    <row r="14" spans="1:10" ht="15.75">
      <c r="A14" s="671" t="s">
        <v>40</v>
      </c>
      <c r="B14" s="676">
        <v>1268</v>
      </c>
      <c r="C14" s="676">
        <v>183</v>
      </c>
      <c r="D14" s="676">
        <v>0</v>
      </c>
      <c r="E14" s="676">
        <v>-63</v>
      </c>
      <c r="F14" s="676">
        <v>1514</v>
      </c>
      <c r="G14" s="676">
        <v>0</v>
      </c>
      <c r="H14" s="677">
        <v>1514</v>
      </c>
      <c r="I14" s="320"/>
      <c r="J14" s="320"/>
    </row>
    <row r="15" spans="1:10" ht="15.75">
      <c r="A15" s="672" t="s">
        <v>158</v>
      </c>
      <c r="B15" s="678"/>
      <c r="C15" s="678"/>
      <c r="D15" s="678"/>
      <c r="E15" s="678"/>
      <c r="F15" s="678"/>
      <c r="G15" s="678"/>
      <c r="H15" s="679"/>
      <c r="I15" s="320"/>
    </row>
    <row r="16" spans="1:10" ht="15.75">
      <c r="A16" s="671" t="s">
        <v>41</v>
      </c>
      <c r="B16" s="676">
        <v>335</v>
      </c>
      <c r="C16" s="676">
        <v>0</v>
      </c>
      <c r="D16" s="676">
        <v>0</v>
      </c>
      <c r="E16" s="676">
        <v>-58.6</v>
      </c>
      <c r="F16" s="676">
        <v>394</v>
      </c>
      <c r="G16" s="676">
        <v>0</v>
      </c>
      <c r="H16" s="677">
        <v>394</v>
      </c>
      <c r="I16" s="320"/>
      <c r="J16" s="320"/>
    </row>
    <row r="17" spans="1:10" ht="15.75">
      <c r="A17" s="672" t="s">
        <v>158</v>
      </c>
      <c r="B17" s="678"/>
      <c r="C17" s="678"/>
      <c r="D17" s="678"/>
      <c r="E17" s="678"/>
      <c r="F17" s="678"/>
      <c r="G17" s="678"/>
      <c r="H17" s="679"/>
      <c r="I17" s="320"/>
    </row>
    <row r="18" spans="1:10" ht="15.75">
      <c r="A18" s="671" t="s">
        <v>42</v>
      </c>
      <c r="B18" s="676">
        <v>469</v>
      </c>
      <c r="C18" s="676">
        <v>510</v>
      </c>
      <c r="D18" s="676">
        <v>25</v>
      </c>
      <c r="E18" s="676">
        <v>17</v>
      </c>
      <c r="F18" s="676">
        <v>933</v>
      </c>
      <c r="G18" s="676">
        <v>4</v>
      </c>
      <c r="H18" s="677">
        <v>937</v>
      </c>
      <c r="I18" s="320"/>
      <c r="J18" s="320"/>
    </row>
    <row r="19" spans="1:10" ht="15.75">
      <c r="A19" s="672" t="s">
        <v>157</v>
      </c>
      <c r="B19" s="678"/>
      <c r="C19" s="678"/>
      <c r="D19" s="678"/>
      <c r="E19" s="678"/>
      <c r="F19" s="678"/>
      <c r="G19" s="678"/>
      <c r="H19" s="679"/>
      <c r="I19" s="320"/>
    </row>
    <row r="20" spans="1:10" ht="15.75">
      <c r="A20" s="671" t="s">
        <v>43</v>
      </c>
      <c r="B20" s="676">
        <v>12</v>
      </c>
      <c r="C20" s="676">
        <v>0</v>
      </c>
      <c r="D20" s="676">
        <v>3.6</v>
      </c>
      <c r="E20" s="676">
        <v>-1</v>
      </c>
      <c r="F20" s="676">
        <v>9</v>
      </c>
      <c r="G20" s="676">
        <v>0</v>
      </c>
      <c r="H20" s="677">
        <v>9</v>
      </c>
      <c r="I20" s="320"/>
      <c r="J20" s="320"/>
    </row>
    <row r="21" spans="1:10" ht="15.75">
      <c r="A21" s="672" t="s">
        <v>158</v>
      </c>
      <c r="B21" s="678"/>
      <c r="C21" s="678"/>
      <c r="D21" s="678"/>
      <c r="E21" s="678"/>
      <c r="F21" s="678"/>
      <c r="G21" s="678"/>
      <c r="H21" s="679"/>
      <c r="I21" s="320"/>
    </row>
    <row r="22" spans="1:10" ht="15.75">
      <c r="A22" s="671" t="s">
        <v>44</v>
      </c>
      <c r="B22" s="676">
        <v>670</v>
      </c>
      <c r="C22" s="676">
        <v>120</v>
      </c>
      <c r="D22" s="676">
        <v>6</v>
      </c>
      <c r="E22" s="676">
        <v>105.4</v>
      </c>
      <c r="F22" s="676">
        <v>679</v>
      </c>
      <c r="G22" s="676">
        <v>0</v>
      </c>
      <c r="H22" s="677">
        <v>679</v>
      </c>
      <c r="I22" s="320"/>
      <c r="J22" s="320"/>
    </row>
    <row r="23" spans="1:10" ht="15.75">
      <c r="A23" s="672" t="s">
        <v>158</v>
      </c>
      <c r="B23" s="678"/>
      <c r="C23" s="678"/>
      <c r="D23" s="678"/>
      <c r="E23" s="678"/>
      <c r="F23" s="678"/>
      <c r="G23" s="678"/>
      <c r="H23" s="679"/>
      <c r="I23" s="320"/>
    </row>
    <row r="24" spans="1:10" ht="15.75">
      <c r="A24" s="671" t="s">
        <v>45</v>
      </c>
      <c r="B24" s="676">
        <v>281</v>
      </c>
      <c r="C24" s="676">
        <v>0</v>
      </c>
      <c r="D24" s="676">
        <v>0</v>
      </c>
      <c r="E24" s="676">
        <v>204</v>
      </c>
      <c r="F24" s="676">
        <v>18</v>
      </c>
      <c r="G24" s="676">
        <v>59</v>
      </c>
      <c r="H24" s="677">
        <v>77</v>
      </c>
      <c r="I24" s="320"/>
      <c r="J24" s="320"/>
    </row>
    <row r="25" spans="1:10" ht="15.75">
      <c r="A25" s="672" t="s">
        <v>158</v>
      </c>
      <c r="B25" s="678"/>
      <c r="C25" s="678"/>
      <c r="D25" s="678"/>
      <c r="E25" s="678"/>
      <c r="F25" s="678"/>
      <c r="G25" s="678"/>
      <c r="H25" s="679"/>
      <c r="I25" s="320"/>
    </row>
    <row r="26" spans="1:10" ht="15.75">
      <c r="A26" s="671" t="s">
        <v>46</v>
      </c>
      <c r="B26" s="676">
        <v>556.6</v>
      </c>
      <c r="C26" s="676">
        <v>0</v>
      </c>
      <c r="D26" s="676">
        <v>0</v>
      </c>
      <c r="E26" s="676">
        <v>0</v>
      </c>
      <c r="F26" s="676">
        <v>2</v>
      </c>
      <c r="G26" s="676">
        <v>555</v>
      </c>
      <c r="H26" s="677">
        <v>557</v>
      </c>
      <c r="I26" s="320"/>
      <c r="J26" s="320"/>
    </row>
    <row r="27" spans="1:10" ht="15.75">
      <c r="A27" s="672" t="s">
        <v>159</v>
      </c>
      <c r="B27" s="678"/>
      <c r="C27" s="678"/>
      <c r="D27" s="678"/>
      <c r="E27" s="678"/>
      <c r="F27" s="678"/>
      <c r="G27" s="678"/>
      <c r="H27" s="679"/>
      <c r="I27" s="320"/>
    </row>
    <row r="28" spans="1:10" ht="15.75">
      <c r="A28" s="671" t="s">
        <v>17</v>
      </c>
      <c r="B28" s="676">
        <v>33292</v>
      </c>
      <c r="C28" s="676">
        <v>0</v>
      </c>
      <c r="D28" s="676">
        <v>0</v>
      </c>
      <c r="E28" s="676">
        <v>2694</v>
      </c>
      <c r="F28" s="676">
        <v>29237</v>
      </c>
      <c r="G28" s="676">
        <v>1361</v>
      </c>
      <c r="H28" s="677">
        <v>30598</v>
      </c>
      <c r="I28" s="320"/>
      <c r="J28" s="320"/>
    </row>
    <row r="29" spans="1:10" ht="15.75">
      <c r="A29" s="672" t="s">
        <v>160</v>
      </c>
      <c r="B29" s="678"/>
      <c r="C29" s="678"/>
      <c r="D29" s="678"/>
      <c r="E29" s="678"/>
      <c r="F29" s="678"/>
      <c r="G29" s="678"/>
      <c r="H29" s="679"/>
      <c r="I29" s="320"/>
    </row>
    <row r="30" spans="1:10" ht="15.75">
      <c r="A30" s="671" t="s">
        <v>48</v>
      </c>
      <c r="B30" s="676">
        <v>1044</v>
      </c>
      <c r="C30" s="676">
        <v>4625</v>
      </c>
      <c r="D30" s="676">
        <v>0</v>
      </c>
      <c r="E30" s="676">
        <v>-448</v>
      </c>
      <c r="F30" s="676">
        <v>1483</v>
      </c>
      <c r="G30" s="676">
        <v>4634</v>
      </c>
      <c r="H30" s="677">
        <v>6117</v>
      </c>
      <c r="I30" s="320"/>
      <c r="J30" s="320"/>
    </row>
    <row r="31" spans="1:10" ht="15.75">
      <c r="A31" s="672" t="s">
        <v>157</v>
      </c>
      <c r="B31" s="678"/>
      <c r="C31" s="678"/>
      <c r="D31" s="678"/>
      <c r="E31" s="678"/>
      <c r="F31" s="678"/>
      <c r="G31" s="678"/>
      <c r="H31" s="679"/>
      <c r="I31" s="320"/>
    </row>
    <row r="32" spans="1:10" ht="15.75">
      <c r="A32" s="671" t="s">
        <v>49</v>
      </c>
      <c r="B32" s="676">
        <v>473</v>
      </c>
      <c r="C32" s="676">
        <v>64</v>
      </c>
      <c r="D32" s="676">
        <v>18</v>
      </c>
      <c r="E32" s="676">
        <v>-80.599999999999994</v>
      </c>
      <c r="F32" s="676">
        <v>356</v>
      </c>
      <c r="G32" s="676">
        <v>244</v>
      </c>
      <c r="H32" s="677">
        <v>600</v>
      </c>
      <c r="I32" s="320"/>
      <c r="J32" s="320"/>
    </row>
    <row r="33" spans="1:10" ht="15.75">
      <c r="A33" s="672" t="s">
        <v>157</v>
      </c>
      <c r="B33" s="678"/>
      <c r="C33" s="678"/>
      <c r="D33" s="678"/>
      <c r="E33" s="678"/>
      <c r="F33" s="678"/>
      <c r="G33" s="678"/>
      <c r="H33" s="679"/>
      <c r="I33" s="320"/>
    </row>
    <row r="34" spans="1:10" ht="15.75">
      <c r="A34" s="671" t="s">
        <v>50</v>
      </c>
      <c r="B34" s="676">
        <v>18.600000000000001</v>
      </c>
      <c r="C34" s="676">
        <v>0</v>
      </c>
      <c r="D34" s="676">
        <v>0</v>
      </c>
      <c r="E34" s="676">
        <v>1</v>
      </c>
      <c r="F34" s="676">
        <v>18</v>
      </c>
      <c r="G34" s="676">
        <v>0</v>
      </c>
      <c r="H34" s="677">
        <v>18</v>
      </c>
      <c r="I34" s="320"/>
      <c r="J34" s="320"/>
    </row>
    <row r="35" spans="1:10" ht="15.75">
      <c r="A35" s="672" t="s">
        <v>158</v>
      </c>
      <c r="B35" s="678"/>
      <c r="C35" s="678"/>
      <c r="D35" s="678"/>
      <c r="E35" s="678"/>
      <c r="F35" s="678"/>
      <c r="G35" s="678"/>
      <c r="H35" s="679"/>
      <c r="I35" s="320"/>
    </row>
    <row r="36" spans="1:10" ht="15.75">
      <c r="A36" s="671" t="s">
        <v>19</v>
      </c>
      <c r="B36" s="676">
        <v>489</v>
      </c>
      <c r="C36" s="676">
        <v>0</v>
      </c>
      <c r="D36" s="676">
        <v>0</v>
      </c>
      <c r="E36" s="676">
        <v>18</v>
      </c>
      <c r="F36" s="676">
        <v>439</v>
      </c>
      <c r="G36" s="676">
        <v>32</v>
      </c>
      <c r="H36" s="677">
        <v>471</v>
      </c>
      <c r="I36" s="320"/>
      <c r="J36" s="320"/>
    </row>
    <row r="37" spans="1:10" ht="15.75">
      <c r="A37" s="672" t="s">
        <v>159</v>
      </c>
      <c r="B37" s="678"/>
      <c r="C37" s="678"/>
      <c r="D37" s="678"/>
      <c r="E37" s="678"/>
      <c r="F37" s="678"/>
      <c r="G37" s="678"/>
      <c r="H37" s="679"/>
      <c r="I37" s="320"/>
    </row>
    <row r="38" spans="1:10" ht="15.75">
      <c r="A38" s="671" t="s">
        <v>52</v>
      </c>
      <c r="B38" s="676">
        <v>1523</v>
      </c>
      <c r="C38" s="676">
        <v>0</v>
      </c>
      <c r="D38" s="676">
        <v>0</v>
      </c>
      <c r="E38" s="676">
        <v>264</v>
      </c>
      <c r="F38" s="676">
        <v>833</v>
      </c>
      <c r="G38" s="676">
        <v>426</v>
      </c>
      <c r="H38" s="677">
        <v>1259</v>
      </c>
      <c r="I38" s="320"/>
      <c r="J38" s="320"/>
    </row>
    <row r="39" spans="1:10" ht="15.75">
      <c r="A39" s="672" t="s">
        <v>159</v>
      </c>
      <c r="B39" s="678"/>
      <c r="C39" s="678"/>
      <c r="D39" s="678"/>
      <c r="E39" s="678"/>
      <c r="F39" s="678"/>
      <c r="G39" s="678"/>
      <c r="H39" s="679"/>
      <c r="I39" s="320"/>
    </row>
    <row r="40" spans="1:10" ht="15.75">
      <c r="A40" s="671" t="s">
        <v>53</v>
      </c>
      <c r="B40" s="676">
        <v>2576</v>
      </c>
      <c r="C40" s="676">
        <v>0</v>
      </c>
      <c r="D40" s="676">
        <v>0</v>
      </c>
      <c r="E40" s="676">
        <v>0</v>
      </c>
      <c r="F40" s="676">
        <v>548</v>
      </c>
      <c r="G40" s="676">
        <v>2028</v>
      </c>
      <c r="H40" s="677">
        <v>2576</v>
      </c>
      <c r="I40" s="320"/>
      <c r="J40" s="320"/>
    </row>
    <row r="41" spans="1:10" ht="15.75">
      <c r="A41" s="672" t="s">
        <v>159</v>
      </c>
      <c r="B41" s="678"/>
      <c r="C41" s="678"/>
      <c r="D41" s="678"/>
      <c r="E41" s="678"/>
      <c r="F41" s="678"/>
      <c r="G41" s="678"/>
      <c r="H41" s="679"/>
      <c r="I41" s="320"/>
    </row>
    <row r="42" spans="1:10" ht="15.75">
      <c r="A42" s="671" t="s">
        <v>21</v>
      </c>
      <c r="B42" s="676">
        <v>1635</v>
      </c>
      <c r="C42" s="676">
        <v>0</v>
      </c>
      <c r="D42" s="676">
        <v>1523</v>
      </c>
      <c r="E42" s="676">
        <v>55</v>
      </c>
      <c r="F42" s="676">
        <v>57</v>
      </c>
      <c r="G42" s="676">
        <v>0</v>
      </c>
      <c r="H42" s="677">
        <v>57</v>
      </c>
      <c r="I42" s="320"/>
      <c r="J42" s="320"/>
    </row>
    <row r="43" spans="1:10" ht="15.75">
      <c r="A43" s="672" t="s">
        <v>157</v>
      </c>
      <c r="B43" s="678"/>
      <c r="C43" s="678"/>
      <c r="D43" s="678"/>
      <c r="E43" s="678"/>
      <c r="F43" s="678"/>
      <c r="G43" s="678"/>
      <c r="H43" s="679"/>
      <c r="I43" s="320"/>
    </row>
    <row r="44" spans="1:10" ht="15.75">
      <c r="A44" s="671" t="s">
        <v>10</v>
      </c>
      <c r="B44" s="676">
        <v>10460</v>
      </c>
      <c r="C44" s="676">
        <v>0</v>
      </c>
      <c r="D44" s="676">
        <v>0</v>
      </c>
      <c r="E44" s="676">
        <v>0</v>
      </c>
      <c r="F44" s="676">
        <v>9524</v>
      </c>
      <c r="G44" s="676">
        <v>936</v>
      </c>
      <c r="H44" s="677">
        <v>10460</v>
      </c>
      <c r="I44" s="320"/>
      <c r="J44" s="320"/>
    </row>
    <row r="45" spans="1:10" ht="15.75">
      <c r="A45" s="672" t="s">
        <v>157</v>
      </c>
      <c r="B45" s="678"/>
      <c r="C45" s="678"/>
      <c r="D45" s="678"/>
      <c r="E45" s="678"/>
      <c r="F45" s="678"/>
      <c r="G45" s="678"/>
      <c r="H45" s="679"/>
      <c r="I45" s="320"/>
    </row>
    <row r="46" spans="1:10" ht="15.75">
      <c r="A46" s="671" t="s">
        <v>11</v>
      </c>
      <c r="B46" s="676">
        <v>61</v>
      </c>
      <c r="C46" s="676">
        <v>0</v>
      </c>
      <c r="D46" s="676">
        <v>0</v>
      </c>
      <c r="E46" s="676">
        <v>0</v>
      </c>
      <c r="F46" s="676">
        <v>0</v>
      </c>
      <c r="G46" s="676">
        <v>61</v>
      </c>
      <c r="H46" s="677">
        <v>61</v>
      </c>
      <c r="I46" s="320"/>
      <c r="J46" s="320"/>
    </row>
    <row r="47" spans="1:10" ht="16.5" thickBot="1">
      <c r="A47" s="673" t="s">
        <v>159</v>
      </c>
      <c r="B47" s="680"/>
      <c r="C47" s="680"/>
      <c r="D47" s="680"/>
      <c r="E47" s="680"/>
      <c r="F47" s="680"/>
      <c r="G47" s="680"/>
      <c r="H47" s="681"/>
      <c r="I47" s="320"/>
    </row>
    <row r="48" spans="1:10" ht="15.75">
      <c r="A48" s="658" t="s">
        <v>398</v>
      </c>
      <c r="E48" s="321"/>
    </row>
    <row r="49" spans="1:8" ht="15.75">
      <c r="A49" s="658" t="s">
        <v>399</v>
      </c>
      <c r="E49" s="321"/>
    </row>
    <row r="50" spans="1:8">
      <c r="A50" s="658" t="s">
        <v>57</v>
      </c>
    </row>
    <row r="51" spans="1:8">
      <c r="H51" s="320"/>
    </row>
    <row r="52" spans="1:8">
      <c r="H52" s="320"/>
    </row>
    <row r="53" spans="1:8">
      <c r="H53" s="320"/>
    </row>
  </sheetData>
  <printOptions horizontalCentered="1"/>
  <pageMargins left="0.25" right="0.19685039370078741" top="1.9685039370078741" bottom="0.98425196850393704" header="0" footer="0"/>
  <pageSetup scale="60" orientation="portrait" horizontalDpi="300" verticalDpi="4294967292" r:id="rId1"/>
  <headerFooter alignWithMargins="0">
    <oddHeader>&amp;CCuadro12&amp;R12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pageSetUpPr fitToPage="1"/>
  </sheetPr>
  <dimension ref="A1:G44"/>
  <sheetViews>
    <sheetView zoomScale="75" workbookViewId="0"/>
  </sheetViews>
  <sheetFormatPr baseColWidth="10" defaultColWidth="9.140625" defaultRowHeight="12.75"/>
  <cols>
    <col min="1" max="1" width="42.7109375" style="286" customWidth="1"/>
    <col min="2" max="2" width="13.5703125" style="286" customWidth="1"/>
    <col min="3" max="3" width="13.7109375" style="286" customWidth="1"/>
    <col min="4" max="4" width="13" style="286" customWidth="1"/>
    <col min="5" max="5" width="12.85546875" style="286" bestFit="1" customWidth="1"/>
    <col min="6" max="6" width="12.42578125" style="286" bestFit="1" customWidth="1"/>
    <col min="7" max="16384" width="9.140625" style="286"/>
  </cols>
  <sheetData>
    <row r="1" spans="1:7" ht="15.75">
      <c r="A1" s="282" t="s">
        <v>130</v>
      </c>
      <c r="B1" s="283"/>
      <c r="C1" s="284"/>
      <c r="D1" s="284"/>
      <c r="E1" s="284"/>
      <c r="F1" s="285"/>
    </row>
    <row r="2" spans="1:7" ht="15.75">
      <c r="A2" s="287" t="s">
        <v>131</v>
      </c>
      <c r="B2" s="288"/>
      <c r="C2" s="289"/>
      <c r="D2" s="289"/>
      <c r="E2" s="289"/>
      <c r="F2" s="290"/>
    </row>
    <row r="3" spans="1:7" ht="15.75">
      <c r="A3" s="287" t="s">
        <v>132</v>
      </c>
      <c r="B3" s="288"/>
      <c r="C3" s="289"/>
      <c r="D3" s="289"/>
      <c r="E3" s="289"/>
      <c r="F3" s="290"/>
    </row>
    <row r="4" spans="1:7" ht="15.75">
      <c r="A4" s="287"/>
      <c r="B4" s="289"/>
      <c r="C4" s="289"/>
      <c r="D4" s="289"/>
      <c r="E4" s="289"/>
      <c r="F4" s="290"/>
    </row>
    <row r="5" spans="1:7" ht="15.75">
      <c r="A5" s="287"/>
      <c r="B5" s="289"/>
      <c r="C5" s="289"/>
      <c r="D5" s="289"/>
      <c r="E5" s="289"/>
      <c r="F5" s="290"/>
    </row>
    <row r="6" spans="1:7" ht="15.75">
      <c r="A6" s="287"/>
      <c r="B6" s="289" t="s">
        <v>25</v>
      </c>
      <c r="C6" s="289" t="s">
        <v>26</v>
      </c>
      <c r="D6" s="289" t="s">
        <v>27</v>
      </c>
      <c r="E6" s="289" t="s">
        <v>133</v>
      </c>
      <c r="F6" s="290" t="s">
        <v>29</v>
      </c>
    </row>
    <row r="7" spans="1:7" ht="15.75">
      <c r="A7" s="291" t="s">
        <v>4</v>
      </c>
      <c r="B7" s="292" t="s">
        <v>30</v>
      </c>
      <c r="C7" s="292"/>
      <c r="D7" s="292"/>
      <c r="E7" s="292" t="s">
        <v>134</v>
      </c>
      <c r="F7" s="293" t="s">
        <v>32</v>
      </c>
    </row>
    <row r="8" spans="1:7">
      <c r="A8" s="294"/>
      <c r="B8" s="295"/>
      <c r="C8" s="295"/>
      <c r="D8" s="295"/>
      <c r="E8" s="295"/>
      <c r="F8" s="296"/>
    </row>
    <row r="9" spans="1:7">
      <c r="A9" s="294"/>
      <c r="B9" s="295"/>
      <c r="C9" s="295"/>
      <c r="D9" s="295"/>
      <c r="E9" s="295"/>
      <c r="F9" s="296"/>
      <c r="G9" s="297"/>
    </row>
    <row r="10" spans="1:7">
      <c r="A10" s="298" t="s">
        <v>135</v>
      </c>
      <c r="B10" s="299">
        <v>327.27999999999997</v>
      </c>
      <c r="C10" s="299">
        <v>9618.2099999999991</v>
      </c>
      <c r="D10" s="299">
        <v>0</v>
      </c>
      <c r="E10" s="299">
        <v>93.15</v>
      </c>
      <c r="F10" s="300">
        <v>9852.34</v>
      </c>
      <c r="G10" s="301"/>
    </row>
    <row r="11" spans="1:7">
      <c r="A11" s="294" t="s">
        <v>136</v>
      </c>
      <c r="B11" s="302"/>
      <c r="C11" s="302"/>
      <c r="D11" s="302"/>
      <c r="E11" s="302"/>
      <c r="F11" s="303"/>
      <c r="G11" s="301"/>
    </row>
    <row r="12" spans="1:7">
      <c r="A12" s="294"/>
      <c r="B12" s="302"/>
      <c r="C12" s="302"/>
      <c r="D12" s="302"/>
      <c r="E12" s="302"/>
      <c r="F12" s="303"/>
      <c r="G12" s="301"/>
    </row>
    <row r="13" spans="1:7">
      <c r="A13" s="298" t="s">
        <v>137</v>
      </c>
      <c r="B13" s="299">
        <v>2227</v>
      </c>
      <c r="C13" s="299">
        <v>703.94</v>
      </c>
      <c r="D13" s="299">
        <v>46.71</v>
      </c>
      <c r="E13" s="299">
        <v>305</v>
      </c>
      <c r="F13" s="300">
        <v>2579.23</v>
      </c>
      <c r="G13" s="301"/>
    </row>
    <row r="14" spans="1:7">
      <c r="A14" s="294" t="s">
        <v>138</v>
      </c>
      <c r="B14" s="302"/>
      <c r="C14" s="302"/>
      <c r="D14" s="302"/>
      <c r="E14" s="302"/>
      <c r="F14" s="303"/>
      <c r="G14" s="301"/>
    </row>
    <row r="15" spans="1:7">
      <c r="A15" s="294"/>
      <c r="B15" s="302"/>
      <c r="C15" s="302"/>
      <c r="D15" s="302"/>
      <c r="E15" s="302"/>
      <c r="F15" s="303"/>
      <c r="G15" s="301"/>
    </row>
    <row r="16" spans="1:7">
      <c r="A16" s="298" t="s">
        <v>116</v>
      </c>
      <c r="B16" s="299">
        <v>1043.8499999999999</v>
      </c>
      <c r="C16" s="299">
        <v>4625.13</v>
      </c>
      <c r="D16" s="299">
        <v>0</v>
      </c>
      <c r="E16" s="299">
        <v>-447.92</v>
      </c>
      <c r="F16" s="300">
        <v>6116.9</v>
      </c>
      <c r="G16" s="301"/>
    </row>
    <row r="17" spans="1:7">
      <c r="A17" s="294" t="s">
        <v>139</v>
      </c>
      <c r="B17" s="302"/>
      <c r="C17" s="302"/>
      <c r="D17" s="302"/>
      <c r="E17" s="302"/>
      <c r="F17" s="303"/>
      <c r="G17" s="301"/>
    </row>
    <row r="18" spans="1:7">
      <c r="A18" s="294"/>
      <c r="B18" s="302"/>
      <c r="C18" s="302"/>
      <c r="D18" s="302"/>
      <c r="E18" s="302"/>
      <c r="F18" s="303"/>
      <c r="G18" s="301"/>
    </row>
    <row r="19" spans="1:7">
      <c r="A19" s="298" t="s">
        <v>9</v>
      </c>
      <c r="B19" s="299">
        <v>19071.93</v>
      </c>
      <c r="C19" s="299">
        <v>0</v>
      </c>
      <c r="D19" s="299">
        <v>0</v>
      </c>
      <c r="E19" s="299">
        <v>126.61</v>
      </c>
      <c r="F19" s="300">
        <v>18945.32</v>
      </c>
      <c r="G19" s="301"/>
    </row>
    <row r="20" spans="1:7">
      <c r="A20" s="294" t="s">
        <v>140</v>
      </c>
      <c r="B20" s="302"/>
      <c r="C20" s="302"/>
      <c r="D20" s="302"/>
      <c r="E20" s="302"/>
      <c r="F20" s="303"/>
      <c r="G20" s="297"/>
    </row>
    <row r="21" spans="1:7">
      <c r="A21" s="294"/>
      <c r="B21" s="302"/>
      <c r="C21" s="302"/>
      <c r="D21" s="302"/>
      <c r="E21" s="302"/>
      <c r="F21" s="303"/>
      <c r="G21" s="297"/>
    </row>
    <row r="22" spans="1:7">
      <c r="A22" s="298" t="s">
        <v>22</v>
      </c>
      <c r="B22" s="299">
        <v>10459.913406895999</v>
      </c>
      <c r="C22" s="299">
        <v>0</v>
      </c>
      <c r="D22" s="299">
        <v>0</v>
      </c>
      <c r="E22" s="299">
        <v>0</v>
      </c>
      <c r="F22" s="300">
        <v>10459.913406895999</v>
      </c>
      <c r="G22" s="301"/>
    </row>
    <row r="23" spans="1:7">
      <c r="A23" s="294" t="s">
        <v>139</v>
      </c>
      <c r="B23" s="302"/>
      <c r="C23" s="302"/>
      <c r="D23" s="302"/>
      <c r="E23" s="302"/>
      <c r="F23" s="303"/>
      <c r="G23" s="297"/>
    </row>
    <row r="24" spans="1:7">
      <c r="A24" s="294"/>
      <c r="B24" s="302"/>
      <c r="C24" s="302"/>
      <c r="D24" s="302"/>
      <c r="E24" s="302"/>
      <c r="F24" s="303"/>
      <c r="G24" s="297"/>
    </row>
    <row r="25" spans="1:7">
      <c r="A25" s="298" t="s">
        <v>11</v>
      </c>
      <c r="B25" s="299">
        <v>61.49</v>
      </c>
      <c r="C25" s="299">
        <v>0</v>
      </c>
      <c r="D25" s="299">
        <v>0</v>
      </c>
      <c r="E25" s="299">
        <v>0</v>
      </c>
      <c r="F25" s="300">
        <v>61.49</v>
      </c>
      <c r="G25" s="301"/>
    </row>
    <row r="26" spans="1:7" ht="13.5" thickBot="1">
      <c r="A26" s="304" t="s">
        <v>141</v>
      </c>
      <c r="B26" s="305"/>
      <c r="C26" s="305"/>
      <c r="D26" s="305"/>
      <c r="E26" s="305"/>
      <c r="F26" s="306"/>
      <c r="G26" s="297"/>
    </row>
    <row r="27" spans="1:7">
      <c r="A27" s="307" t="s">
        <v>142</v>
      </c>
    </row>
    <row r="28" spans="1:7">
      <c r="A28" s="307" t="s">
        <v>143</v>
      </c>
    </row>
    <row r="29" spans="1:7">
      <c r="A29" s="307" t="s">
        <v>144</v>
      </c>
    </row>
    <row r="30" spans="1:7">
      <c r="A30" s="307" t="s">
        <v>145</v>
      </c>
      <c r="B30" s="308"/>
      <c r="C30" s="309"/>
      <c r="D30" s="309"/>
      <c r="E30" s="309"/>
      <c r="F30" s="309"/>
    </row>
    <row r="34" spans="1:3" ht="15.95" customHeight="1"/>
    <row r="35" spans="1:3" ht="15.95" customHeight="1" thickBot="1"/>
    <row r="36" spans="1:3">
      <c r="A36" s="310" t="s">
        <v>146</v>
      </c>
      <c r="B36" s="311"/>
      <c r="C36" s="312"/>
    </row>
    <row r="37" spans="1:3">
      <c r="A37" s="294" t="s">
        <v>147</v>
      </c>
      <c r="B37" s="295"/>
      <c r="C37" s="296"/>
    </row>
    <row r="38" spans="1:3">
      <c r="A38" s="294"/>
      <c r="B38" s="295"/>
      <c r="C38" s="296"/>
    </row>
    <row r="39" spans="1:3">
      <c r="A39" s="294"/>
      <c r="B39" s="295"/>
      <c r="C39" s="296"/>
    </row>
    <row r="40" spans="1:3">
      <c r="A40" s="294" t="s">
        <v>148</v>
      </c>
      <c r="B40" s="313">
        <v>81.39</v>
      </c>
      <c r="C40" s="296"/>
    </row>
    <row r="41" spans="1:3">
      <c r="A41" s="294"/>
      <c r="B41" s="295"/>
      <c r="C41" s="296"/>
    </row>
    <row r="42" spans="1:3">
      <c r="A42" s="294" t="s">
        <v>149</v>
      </c>
      <c r="B42" s="313">
        <v>138.41999999999999</v>
      </c>
      <c r="C42" s="296"/>
    </row>
    <row r="43" spans="1:3">
      <c r="A43" s="294"/>
      <c r="B43" s="295"/>
      <c r="C43" s="296"/>
    </row>
    <row r="44" spans="1:3" ht="13.5" thickBot="1">
      <c r="A44" s="304" t="s">
        <v>150</v>
      </c>
      <c r="B44" s="314">
        <v>88.26</v>
      </c>
      <c r="C44" s="306"/>
    </row>
  </sheetData>
  <printOptions horizontalCentered="1"/>
  <pageMargins left="0.35433070866141736" right="0.11811023622047245" top="1.9685039370078741" bottom="0.98425196850393704" header="0.511811024" footer="0.511811024"/>
  <pageSetup scale="94" orientation="portrait" horizontalDpi="300" verticalDpi="4294967292" r:id="rId1"/>
  <headerFooter alignWithMargins="0">
    <oddHeader>&amp;CCUADRO Nº11&amp;R11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B25"/>
  <sheetViews>
    <sheetView topLeftCell="A7" workbookViewId="0"/>
  </sheetViews>
  <sheetFormatPr baseColWidth="10" defaultColWidth="9.140625" defaultRowHeight="12.75"/>
  <cols>
    <col min="1" max="1" width="47.85546875" style="265" bestFit="1" customWidth="1"/>
    <col min="2" max="2" width="11.140625" style="265" bestFit="1" customWidth="1"/>
    <col min="3" max="16384" width="9.140625" style="265"/>
  </cols>
  <sheetData>
    <row r="1" spans="1:2" ht="15.75">
      <c r="A1" s="263" t="s">
        <v>118</v>
      </c>
      <c r="B1" s="264"/>
    </row>
    <row r="2" spans="1:2" ht="15.75">
      <c r="A2" s="266" t="s">
        <v>119</v>
      </c>
      <c r="B2" s="267"/>
    </row>
    <row r="3" spans="1:2" ht="15.75">
      <c r="A3" s="266" t="s">
        <v>120</v>
      </c>
      <c r="B3" s="267"/>
    </row>
    <row r="4" spans="1:2" ht="15.75">
      <c r="A4" s="268">
        <v>1997</v>
      </c>
      <c r="B4" s="269"/>
    </row>
    <row r="5" spans="1:2" ht="15.75">
      <c r="A5" s="266"/>
      <c r="B5" s="267"/>
    </row>
    <row r="6" spans="1:2" ht="15.75">
      <c r="A6" s="270"/>
      <c r="B6" s="267"/>
    </row>
    <row r="7" spans="1:2" ht="15.75">
      <c r="A7" s="271" t="s">
        <v>121</v>
      </c>
      <c r="B7" s="272" t="s">
        <v>122</v>
      </c>
    </row>
    <row r="8" spans="1:2">
      <c r="A8" s="273"/>
      <c r="B8" s="274"/>
    </row>
    <row r="9" spans="1:2">
      <c r="A9" s="273"/>
      <c r="B9" s="274"/>
    </row>
    <row r="10" spans="1:2">
      <c r="A10" s="275" t="s">
        <v>123</v>
      </c>
      <c r="B10" s="276">
        <v>17</v>
      </c>
    </row>
    <row r="11" spans="1:2">
      <c r="A11" s="275"/>
      <c r="B11" s="276"/>
    </row>
    <row r="12" spans="1:2">
      <c r="A12" s="277" t="s">
        <v>124</v>
      </c>
      <c r="B12" s="276">
        <v>381</v>
      </c>
    </row>
    <row r="13" spans="1:2">
      <c r="A13" s="277"/>
      <c r="B13" s="276"/>
    </row>
    <row r="14" spans="1:2">
      <c r="A14" s="277" t="s">
        <v>125</v>
      </c>
      <c r="B14" s="276">
        <v>89</v>
      </c>
    </row>
    <row r="15" spans="1:2">
      <c r="A15" s="277"/>
      <c r="B15" s="276"/>
    </row>
    <row r="16" spans="1:2">
      <c r="A16" s="277" t="s">
        <v>126</v>
      </c>
      <c r="B16" s="276">
        <v>2239</v>
      </c>
    </row>
    <row r="17" spans="1:2">
      <c r="A17" s="277"/>
      <c r="B17" s="276"/>
    </row>
    <row r="18" spans="1:2">
      <c r="A18" s="277" t="s">
        <v>127</v>
      </c>
      <c r="B18" s="276">
        <v>0</v>
      </c>
    </row>
    <row r="19" spans="1:2">
      <c r="A19" s="277"/>
      <c r="B19" s="276"/>
    </row>
    <row r="20" spans="1:2">
      <c r="A20" s="277" t="s">
        <v>128</v>
      </c>
      <c r="B20" s="276">
        <v>456</v>
      </c>
    </row>
    <row r="21" spans="1:2">
      <c r="A21" s="277"/>
      <c r="B21" s="276"/>
    </row>
    <row r="22" spans="1:2">
      <c r="A22" s="277" t="s">
        <v>129</v>
      </c>
      <c r="B22" s="276">
        <v>424</v>
      </c>
    </row>
    <row r="23" spans="1:2">
      <c r="A23" s="277"/>
      <c r="B23" s="276"/>
    </row>
    <row r="24" spans="1:2">
      <c r="A24" s="278" t="s">
        <v>70</v>
      </c>
      <c r="B24" s="279">
        <v>3606</v>
      </c>
    </row>
    <row r="25" spans="1:2" ht="13.5" thickBot="1">
      <c r="A25" s="280"/>
      <c r="B25" s="281"/>
    </row>
  </sheetData>
  <printOptions horizontalCentered="1"/>
  <pageMargins left="0.74803149606299213" right="0.74803149606299213" top="1.96" bottom="0.98425196850393704" header="0.511811024" footer="0.511811024"/>
  <pageSetup orientation="portrait" horizontalDpi="300" verticalDpi="4294967292" r:id="rId1"/>
  <headerFooter alignWithMargins="0">
    <oddHeader>&amp;CCUADRO Nº10&amp;R10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H39"/>
  <sheetViews>
    <sheetView workbookViewId="0"/>
  </sheetViews>
  <sheetFormatPr baseColWidth="10" defaultRowHeight="12.75"/>
  <cols>
    <col min="1" max="1" width="25" customWidth="1"/>
    <col min="2" max="2" width="15.5703125" customWidth="1"/>
    <col min="3" max="3" width="12.5703125" customWidth="1"/>
    <col min="4" max="4" width="12.7109375" bestFit="1" customWidth="1"/>
    <col min="5" max="5" width="11.140625" customWidth="1"/>
    <col min="6" max="6" width="12.7109375" bestFit="1" customWidth="1"/>
    <col min="7" max="7" width="9.7109375" customWidth="1"/>
  </cols>
  <sheetData>
    <row r="1" spans="1:7" ht="15">
      <c r="A1" s="233"/>
      <c r="B1" s="234"/>
      <c r="C1" s="235" t="s">
        <v>83</v>
      </c>
      <c r="D1" s="236"/>
      <c r="E1" s="237"/>
      <c r="F1" s="237"/>
      <c r="G1" s="238"/>
    </row>
    <row r="2" spans="1:7" ht="15">
      <c r="A2" s="239"/>
      <c r="B2" s="240"/>
      <c r="C2" s="241" t="s">
        <v>111</v>
      </c>
      <c r="D2" s="240"/>
      <c r="E2" s="242"/>
      <c r="F2" s="242"/>
      <c r="G2" s="243"/>
    </row>
    <row r="3" spans="1:7" ht="15">
      <c r="A3" s="239"/>
      <c r="B3" s="240"/>
      <c r="C3" s="244" t="s">
        <v>112</v>
      </c>
      <c r="D3" s="240"/>
      <c r="E3" s="242"/>
      <c r="F3" s="242"/>
      <c r="G3" s="243"/>
    </row>
    <row r="4" spans="1:7" ht="15">
      <c r="A4" s="239"/>
      <c r="B4" s="244" t="s">
        <v>113</v>
      </c>
      <c r="C4" s="240"/>
      <c r="D4" s="240"/>
      <c r="E4" s="242"/>
      <c r="F4" s="242"/>
      <c r="G4" s="243"/>
    </row>
    <row r="5" spans="1:7" ht="15">
      <c r="A5" s="239"/>
      <c r="B5" s="245" t="s">
        <v>17</v>
      </c>
      <c r="C5" s="245" t="s">
        <v>114</v>
      </c>
      <c r="D5" s="245" t="s">
        <v>115</v>
      </c>
      <c r="E5" s="245" t="s">
        <v>116</v>
      </c>
      <c r="F5" s="245" t="s">
        <v>7</v>
      </c>
      <c r="G5" s="246" t="s">
        <v>12</v>
      </c>
    </row>
    <row r="6" spans="1:7" ht="15">
      <c r="A6" s="247" t="s">
        <v>4</v>
      </c>
      <c r="B6" s="248"/>
      <c r="C6" s="248"/>
      <c r="D6" s="248" t="s">
        <v>7</v>
      </c>
      <c r="E6" s="248" t="s">
        <v>117</v>
      </c>
      <c r="F6" s="248" t="s">
        <v>21</v>
      </c>
      <c r="G6" s="249"/>
    </row>
    <row r="7" spans="1:7">
      <c r="A7" s="250"/>
      <c r="B7" s="251"/>
      <c r="C7" s="251"/>
      <c r="D7" s="251"/>
      <c r="E7" s="251"/>
      <c r="F7" s="251"/>
      <c r="G7" s="252"/>
    </row>
    <row r="8" spans="1:7">
      <c r="A8" s="250"/>
      <c r="B8" s="251"/>
      <c r="C8" s="251"/>
      <c r="D8" s="251"/>
      <c r="E8" s="251"/>
      <c r="F8" s="251"/>
      <c r="G8" s="252"/>
    </row>
    <row r="9" spans="1:7">
      <c r="A9" s="253" t="s">
        <v>37</v>
      </c>
      <c r="B9" s="254">
        <v>4353</v>
      </c>
      <c r="C9" s="254">
        <v>0</v>
      </c>
      <c r="D9" s="254">
        <v>803</v>
      </c>
      <c r="E9" s="254">
        <v>0</v>
      </c>
      <c r="F9" s="254">
        <v>0</v>
      </c>
      <c r="G9" s="255">
        <v>5156</v>
      </c>
    </row>
    <row r="10" spans="1:7">
      <c r="A10" s="253"/>
      <c r="B10" s="254"/>
      <c r="C10" s="254"/>
      <c r="D10" s="254"/>
      <c r="E10" s="254"/>
      <c r="F10" s="254"/>
      <c r="G10" s="255"/>
    </row>
    <row r="11" spans="1:7">
      <c r="A11" s="253" t="s">
        <v>38</v>
      </c>
      <c r="B11" s="254">
        <v>2099</v>
      </c>
      <c r="C11" s="254">
        <v>0</v>
      </c>
      <c r="D11" s="254">
        <v>119</v>
      </c>
      <c r="E11" s="254">
        <v>0</v>
      </c>
      <c r="F11" s="254">
        <v>3</v>
      </c>
      <c r="G11" s="255">
        <v>2221</v>
      </c>
    </row>
    <row r="12" spans="1:7">
      <c r="A12" s="253"/>
      <c r="B12" s="254"/>
      <c r="C12" s="254"/>
      <c r="D12" s="254"/>
      <c r="E12" s="254"/>
      <c r="F12" s="254"/>
      <c r="G12" s="255"/>
    </row>
    <row r="13" spans="1:7">
      <c r="A13" s="253" t="s">
        <v>42</v>
      </c>
      <c r="B13" s="254">
        <v>2</v>
      </c>
      <c r="C13" s="254">
        <v>24</v>
      </c>
      <c r="D13" s="254">
        <v>24.4</v>
      </c>
      <c r="E13" s="254">
        <v>0</v>
      </c>
      <c r="F13" s="254">
        <v>0</v>
      </c>
      <c r="G13" s="255">
        <v>50.4</v>
      </c>
    </row>
    <row r="14" spans="1:7">
      <c r="A14" s="253"/>
      <c r="B14" s="254"/>
      <c r="C14" s="254"/>
      <c r="D14" s="254"/>
      <c r="E14" s="254"/>
      <c r="F14" s="254"/>
      <c r="G14" s="255"/>
    </row>
    <row r="15" spans="1:7">
      <c r="A15" s="253" t="s">
        <v>45</v>
      </c>
      <c r="B15" s="254">
        <v>0</v>
      </c>
      <c r="C15" s="254">
        <v>476.19749999999999</v>
      </c>
      <c r="D15" s="254">
        <v>8.0499999999999988E-2</v>
      </c>
      <c r="E15" s="254">
        <v>0</v>
      </c>
      <c r="F15" s="254">
        <v>0</v>
      </c>
      <c r="G15" s="255">
        <v>476.27799999999991</v>
      </c>
    </row>
    <row r="16" spans="1:7">
      <c r="A16" s="253"/>
      <c r="B16" s="254"/>
      <c r="C16" s="254"/>
      <c r="D16" s="254"/>
      <c r="E16" s="254"/>
      <c r="F16" s="254"/>
      <c r="G16" s="255"/>
    </row>
    <row r="17" spans="1:7">
      <c r="A17" s="253" t="s">
        <v>46</v>
      </c>
      <c r="B17" s="254">
        <v>0</v>
      </c>
      <c r="C17" s="254">
        <v>0</v>
      </c>
      <c r="D17" s="254">
        <v>2364.0844000000002</v>
      </c>
      <c r="E17" s="254">
        <v>0</v>
      </c>
      <c r="F17" s="254">
        <v>0</v>
      </c>
      <c r="G17" s="255">
        <v>2364.0844000000002</v>
      </c>
    </row>
    <row r="18" spans="1:7">
      <c r="A18" s="253"/>
      <c r="B18" s="254"/>
      <c r="C18" s="254"/>
      <c r="D18" s="254"/>
      <c r="E18" s="254"/>
      <c r="F18" s="254"/>
      <c r="G18" s="255"/>
    </row>
    <row r="19" spans="1:7">
      <c r="A19" s="253" t="s">
        <v>17</v>
      </c>
      <c r="B19" s="254">
        <v>813</v>
      </c>
      <c r="C19" s="254">
        <v>12</v>
      </c>
      <c r="D19" s="254">
        <v>226</v>
      </c>
      <c r="E19" s="254">
        <v>37</v>
      </c>
      <c r="F19" s="254">
        <v>83</v>
      </c>
      <c r="G19" s="255">
        <v>1171</v>
      </c>
    </row>
    <row r="20" spans="1:7">
      <c r="A20" s="253"/>
      <c r="B20" s="254"/>
      <c r="C20" s="254"/>
      <c r="D20" s="254"/>
      <c r="E20" s="254"/>
      <c r="F20" s="254"/>
      <c r="G20" s="255"/>
    </row>
    <row r="21" spans="1:7">
      <c r="A21" s="253" t="s">
        <v>8</v>
      </c>
      <c r="B21" s="254">
        <v>27605</v>
      </c>
      <c r="C21" s="254">
        <v>4832</v>
      </c>
      <c r="D21" s="254">
        <v>0</v>
      </c>
      <c r="E21" s="254">
        <v>0</v>
      </c>
      <c r="F21" s="254">
        <v>0</v>
      </c>
      <c r="G21" s="255">
        <v>32437</v>
      </c>
    </row>
    <row r="22" spans="1:7">
      <c r="A22" s="253"/>
      <c r="B22" s="254"/>
      <c r="C22" s="254"/>
      <c r="D22" s="254"/>
      <c r="E22" s="254"/>
      <c r="F22" s="254"/>
      <c r="G22" s="255"/>
    </row>
    <row r="23" spans="1:7">
      <c r="A23" s="253" t="s">
        <v>100</v>
      </c>
      <c r="B23" s="254">
        <v>337.4</v>
      </c>
      <c r="C23" s="254">
        <v>1371</v>
      </c>
      <c r="D23" s="254">
        <v>0</v>
      </c>
      <c r="E23" s="254">
        <v>0</v>
      </c>
      <c r="F23" s="254">
        <v>0</v>
      </c>
      <c r="G23" s="255">
        <v>1708.4</v>
      </c>
    </row>
    <row r="24" spans="1:7">
      <c r="A24" s="253"/>
      <c r="B24" s="254"/>
      <c r="C24" s="254"/>
      <c r="D24" s="254"/>
      <c r="E24" s="254"/>
      <c r="F24" s="254"/>
      <c r="G24" s="255"/>
    </row>
    <row r="25" spans="1:7">
      <c r="A25" s="253" t="s">
        <v>19</v>
      </c>
      <c r="B25" s="254">
        <v>0</v>
      </c>
      <c r="C25" s="254">
        <v>126.04</v>
      </c>
      <c r="D25" s="254">
        <v>0</v>
      </c>
      <c r="E25" s="254">
        <v>0</v>
      </c>
      <c r="F25" s="254">
        <v>0</v>
      </c>
      <c r="G25" s="255">
        <v>126.04</v>
      </c>
    </row>
    <row r="26" spans="1:7">
      <c r="A26" s="253"/>
      <c r="B26" s="254"/>
      <c r="C26" s="254"/>
      <c r="D26" s="254"/>
      <c r="E26" s="254"/>
      <c r="F26" s="254"/>
      <c r="G26" s="255"/>
    </row>
    <row r="27" spans="1:7">
      <c r="A27" s="253" t="s">
        <v>52</v>
      </c>
      <c r="B27" s="254">
        <v>0</v>
      </c>
      <c r="C27" s="254">
        <v>382.96800000000002</v>
      </c>
      <c r="D27" s="254">
        <v>0</v>
      </c>
      <c r="E27" s="254">
        <v>0</v>
      </c>
      <c r="F27" s="254">
        <v>0</v>
      </c>
      <c r="G27" s="255">
        <v>382.96800000000002</v>
      </c>
    </row>
    <row r="28" spans="1:7">
      <c r="A28" s="253"/>
      <c r="B28" s="254"/>
      <c r="C28" s="254"/>
      <c r="D28" s="254"/>
      <c r="E28" s="254"/>
      <c r="F28" s="254"/>
      <c r="G28" s="255"/>
    </row>
    <row r="29" spans="1:7">
      <c r="A29" s="253" t="s">
        <v>7</v>
      </c>
      <c r="B29" s="254">
        <v>1837</v>
      </c>
      <c r="C29" s="254">
        <v>0</v>
      </c>
      <c r="D29" s="254">
        <v>4219</v>
      </c>
      <c r="E29" s="254">
        <v>0</v>
      </c>
      <c r="F29" s="254">
        <v>12886</v>
      </c>
      <c r="G29" s="255">
        <v>18942</v>
      </c>
    </row>
    <row r="30" spans="1:7">
      <c r="A30" s="253"/>
      <c r="B30" s="254"/>
      <c r="C30" s="254"/>
      <c r="D30" s="254"/>
      <c r="E30" s="254"/>
      <c r="F30" s="254"/>
      <c r="G30" s="255"/>
    </row>
    <row r="31" spans="1:7">
      <c r="A31" s="253" t="s">
        <v>10</v>
      </c>
      <c r="B31" s="254">
        <v>3277</v>
      </c>
      <c r="C31" s="254">
        <v>0</v>
      </c>
      <c r="D31" s="254">
        <v>0</v>
      </c>
      <c r="E31" s="254">
        <v>0</v>
      </c>
      <c r="F31" s="254">
        <v>0</v>
      </c>
      <c r="G31" s="255">
        <v>3277</v>
      </c>
    </row>
    <row r="32" spans="1:7">
      <c r="A32" s="253"/>
      <c r="B32" s="254"/>
      <c r="C32" s="254"/>
      <c r="D32" s="254"/>
      <c r="E32" s="254"/>
      <c r="F32" s="254"/>
      <c r="G32" s="255"/>
    </row>
    <row r="33" spans="1:8">
      <c r="A33" s="253" t="s">
        <v>11</v>
      </c>
      <c r="B33" s="254">
        <v>0</v>
      </c>
      <c r="C33" s="254">
        <v>245.96</v>
      </c>
      <c r="D33" s="254">
        <v>0</v>
      </c>
      <c r="E33" s="254">
        <v>0</v>
      </c>
      <c r="F33" s="254">
        <v>0</v>
      </c>
      <c r="G33" s="255">
        <v>245.96</v>
      </c>
    </row>
    <row r="34" spans="1:8">
      <c r="A34" s="253"/>
      <c r="B34" s="254"/>
      <c r="C34" s="254"/>
      <c r="D34" s="254"/>
      <c r="E34" s="254"/>
      <c r="F34" s="254"/>
      <c r="G34" s="255"/>
    </row>
    <row r="35" spans="1:8">
      <c r="A35" s="253"/>
      <c r="B35" s="254"/>
      <c r="C35" s="254"/>
      <c r="D35" s="254"/>
      <c r="E35" s="254"/>
      <c r="F35" s="254"/>
      <c r="G35" s="255"/>
    </row>
    <row r="36" spans="1:8">
      <c r="A36" s="256" t="s">
        <v>12</v>
      </c>
      <c r="B36" s="257">
        <v>40323.4</v>
      </c>
      <c r="C36" s="257">
        <v>7470.1655000000001</v>
      </c>
      <c r="D36" s="257">
        <v>7754.9648999999999</v>
      </c>
      <c r="E36" s="257">
        <v>37</v>
      </c>
      <c r="F36" s="257">
        <v>12972</v>
      </c>
      <c r="G36" s="258">
        <v>68556.830400000006</v>
      </c>
      <c r="H36" s="259">
        <f>6+7+2+3+6+8+7+1+4+6+1+6</f>
        <v>57</v>
      </c>
    </row>
    <row r="37" spans="1:8" ht="13.5" thickBot="1">
      <c r="A37" s="260" t="s">
        <v>5</v>
      </c>
      <c r="B37" s="261">
        <v>0.58817479986647692</v>
      </c>
      <c r="C37" s="261">
        <v>0.10886311069830322</v>
      </c>
      <c r="D37" s="261">
        <v>0.11311731967118478</v>
      </c>
      <c r="E37" s="261">
        <v>5.3969822968945183E-4</v>
      </c>
      <c r="F37" s="261">
        <v>0.18921528204139376</v>
      </c>
      <c r="G37" s="262"/>
    </row>
    <row r="38" spans="1:8">
      <c r="F38" s="259"/>
    </row>
    <row r="39" spans="1:8">
      <c r="G39" s="259"/>
    </row>
  </sheetData>
  <pageMargins left="0.56000000000000005" right="0.75" top="1.67" bottom="1" header="0" footer="0"/>
  <pageSetup orientation="portrait" r:id="rId1"/>
  <headerFooter alignWithMargins="0">
    <oddHeader>&amp;CCuadro9&amp;R9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:G31"/>
  <sheetViews>
    <sheetView topLeftCell="A11" workbookViewId="0"/>
  </sheetViews>
  <sheetFormatPr baseColWidth="10" defaultColWidth="9.140625" defaultRowHeight="12.75"/>
  <cols>
    <col min="1" max="1" width="29.140625" style="205" customWidth="1"/>
    <col min="2" max="6" width="12.7109375" style="205" customWidth="1"/>
    <col min="7" max="16384" width="9.140625" style="205"/>
  </cols>
  <sheetData>
    <row r="1" spans="1:7" ht="15.75">
      <c r="A1" s="199"/>
      <c r="B1" s="200" t="s">
        <v>101</v>
      </c>
      <c r="C1" s="201"/>
      <c r="D1" s="201"/>
      <c r="E1" s="202"/>
      <c r="F1" s="203"/>
      <c r="G1" s="204"/>
    </row>
    <row r="2" spans="1:7" ht="15.75">
      <c r="A2" s="206"/>
      <c r="B2" s="207"/>
      <c r="C2" s="208" t="s">
        <v>60</v>
      </c>
      <c r="D2" s="207"/>
      <c r="E2" s="209"/>
      <c r="F2" s="210"/>
      <c r="G2" s="204"/>
    </row>
    <row r="3" spans="1:7" ht="15.75">
      <c r="A3" s="206"/>
      <c r="B3" s="211" t="s">
        <v>102</v>
      </c>
      <c r="C3" s="207"/>
      <c r="D3" s="207"/>
      <c r="E3" s="209"/>
      <c r="F3" s="210"/>
      <c r="G3" s="212"/>
    </row>
    <row r="4" spans="1:7" ht="15.75">
      <c r="A4" s="206"/>
      <c r="B4" s="208" t="s">
        <v>103</v>
      </c>
      <c r="C4" s="207"/>
      <c r="D4" s="207"/>
      <c r="E4" s="209"/>
      <c r="F4" s="210"/>
    </row>
    <row r="5" spans="1:7" ht="15.75">
      <c r="A5" s="206"/>
      <c r="B5" s="211" t="s">
        <v>104</v>
      </c>
      <c r="C5" s="207"/>
      <c r="D5" s="207"/>
      <c r="E5" s="209"/>
      <c r="F5" s="210"/>
      <c r="G5" s="213"/>
    </row>
    <row r="6" spans="1:7" ht="15.75">
      <c r="A6" s="206"/>
      <c r="B6" s="207"/>
      <c r="C6" s="207"/>
      <c r="D6" s="207"/>
      <c r="E6" s="209"/>
      <c r="F6" s="210"/>
      <c r="G6" s="213"/>
    </row>
    <row r="7" spans="1:7" ht="15.75">
      <c r="A7" s="214" t="s">
        <v>4</v>
      </c>
      <c r="B7" s="215" t="s">
        <v>105</v>
      </c>
      <c r="C7" s="215" t="s">
        <v>106</v>
      </c>
      <c r="D7" s="215" t="s">
        <v>107</v>
      </c>
      <c r="E7" s="216" t="s">
        <v>12</v>
      </c>
      <c r="F7" s="217" t="s">
        <v>108</v>
      </c>
    </row>
    <row r="8" spans="1:7">
      <c r="A8" s="218"/>
      <c r="B8" s="219"/>
      <c r="C8" s="219"/>
      <c r="D8" s="219"/>
      <c r="E8" s="219"/>
      <c r="F8" s="220"/>
    </row>
    <row r="9" spans="1:7">
      <c r="A9" s="221" t="s">
        <v>109</v>
      </c>
      <c r="B9" s="222">
        <v>839.89499999999998</v>
      </c>
      <c r="C9" s="222">
        <v>106.575</v>
      </c>
      <c r="D9" s="222">
        <v>19.425000000000001</v>
      </c>
      <c r="E9" s="222">
        <v>966</v>
      </c>
      <c r="F9" s="223">
        <v>1.8674016275497772E-2</v>
      </c>
    </row>
    <row r="10" spans="1:7">
      <c r="A10" s="221"/>
      <c r="B10" s="219"/>
      <c r="C10" s="219"/>
      <c r="D10" s="219"/>
      <c r="E10" s="219"/>
      <c r="F10" s="220"/>
    </row>
    <row r="11" spans="1:7">
      <c r="A11" s="221" t="s">
        <v>110</v>
      </c>
      <c r="B11" s="222">
        <v>244.37</v>
      </c>
      <c r="C11" s="222">
        <v>285.94</v>
      </c>
      <c r="D11" s="222">
        <v>768.09</v>
      </c>
      <c r="E11" s="222">
        <v>1298.4000000000001</v>
      </c>
      <c r="F11" s="223">
        <v>2.5099733677128682E-2</v>
      </c>
    </row>
    <row r="12" spans="1:7">
      <c r="A12" s="221"/>
      <c r="B12" s="219"/>
      <c r="C12" s="219"/>
      <c r="D12" s="219"/>
      <c r="E12" s="219"/>
      <c r="F12" s="220"/>
    </row>
    <row r="13" spans="1:7">
      <c r="A13" s="221" t="s">
        <v>41</v>
      </c>
      <c r="B13" s="222">
        <v>10.339649999999999</v>
      </c>
      <c r="C13" s="222">
        <v>1.7082900000000001</v>
      </c>
      <c r="D13" s="222">
        <v>2013.0555299999999</v>
      </c>
      <c r="E13" s="222">
        <v>2025.1034699999998</v>
      </c>
      <c r="F13" s="223">
        <v>3.914784177882713E-2</v>
      </c>
      <c r="G13" s="224"/>
    </row>
    <row r="14" spans="1:7">
      <c r="A14" s="221"/>
      <c r="B14" s="219"/>
      <c r="C14" s="219"/>
      <c r="D14" s="219"/>
      <c r="E14" s="219"/>
      <c r="F14" s="220"/>
      <c r="G14" s="224"/>
    </row>
    <row r="15" spans="1:7">
      <c r="A15" s="221" t="s">
        <v>42</v>
      </c>
      <c r="B15" s="222">
        <v>1032.009</v>
      </c>
      <c r="C15" s="222">
        <v>253.61600000000001</v>
      </c>
      <c r="D15" s="222">
        <v>8503.395999999997</v>
      </c>
      <c r="E15" s="222">
        <v>9789.020999999997</v>
      </c>
      <c r="F15" s="223">
        <v>0.1892343038045439</v>
      </c>
      <c r="G15" s="224"/>
    </row>
    <row r="16" spans="1:7">
      <c r="A16" s="221"/>
      <c r="B16" s="219"/>
      <c r="C16" s="219"/>
      <c r="D16" s="219"/>
      <c r="E16" s="219"/>
      <c r="F16" s="220"/>
      <c r="G16" s="224"/>
    </row>
    <row r="17" spans="1:7">
      <c r="A17" s="221" t="s">
        <v>17</v>
      </c>
      <c r="B17" s="222">
        <v>2127.5949999999998</v>
      </c>
      <c r="C17" s="222">
        <v>875.47760000000017</v>
      </c>
      <c r="D17" s="222">
        <v>4521.8556400000016</v>
      </c>
      <c r="E17" s="222">
        <v>7524.9282400000011</v>
      </c>
      <c r="F17" s="223">
        <v>0.14546649319431967</v>
      </c>
      <c r="G17" s="224"/>
    </row>
    <row r="18" spans="1:7">
      <c r="A18" s="221"/>
      <c r="B18" s="219"/>
      <c r="C18" s="219"/>
      <c r="D18" s="219"/>
      <c r="E18" s="219"/>
      <c r="F18" s="220"/>
      <c r="G18" s="224"/>
    </row>
    <row r="19" spans="1:7">
      <c r="A19" s="221" t="s">
        <v>8</v>
      </c>
      <c r="B19" s="222">
        <v>133.28</v>
      </c>
      <c r="C19" s="222">
        <v>0</v>
      </c>
      <c r="D19" s="222">
        <v>0</v>
      </c>
      <c r="E19" s="222">
        <v>133.28</v>
      </c>
      <c r="F19" s="223">
        <v>2.5764729701846199E-3</v>
      </c>
      <c r="G19" s="224"/>
    </row>
    <row r="20" spans="1:7">
      <c r="A20" s="221"/>
      <c r="B20" s="219"/>
      <c r="C20" s="219"/>
      <c r="D20" s="219"/>
      <c r="E20" s="219"/>
      <c r="F20" s="220"/>
      <c r="G20" s="224"/>
    </row>
    <row r="21" spans="1:7">
      <c r="A21" s="221" t="s">
        <v>19</v>
      </c>
      <c r="B21" s="222">
        <v>162.76</v>
      </c>
      <c r="C21" s="222">
        <v>31.8</v>
      </c>
      <c r="D21" s="222">
        <v>514.44000000000005</v>
      </c>
      <c r="E21" s="222">
        <v>709</v>
      </c>
      <c r="F21" s="223">
        <v>1.3705877369904678E-2</v>
      </c>
      <c r="G21" s="224"/>
    </row>
    <row r="22" spans="1:7">
      <c r="A22" s="221"/>
      <c r="B22" s="219"/>
      <c r="C22" s="219"/>
      <c r="D22" s="219"/>
      <c r="E22" s="219"/>
      <c r="F22" s="220"/>
      <c r="G22" s="224"/>
    </row>
    <row r="23" spans="1:7">
      <c r="A23" s="221" t="s">
        <v>7</v>
      </c>
      <c r="B23" s="222">
        <v>230.06882999999999</v>
      </c>
      <c r="C23" s="222">
        <v>165.05546999999999</v>
      </c>
      <c r="D23" s="222">
        <v>1772.8283899999999</v>
      </c>
      <c r="E23" s="222">
        <v>2167.9526900000001</v>
      </c>
      <c r="F23" s="223">
        <v>4.1909300018187552E-2</v>
      </c>
      <c r="G23" s="224"/>
    </row>
    <row r="24" spans="1:7">
      <c r="A24" s="221"/>
      <c r="B24" s="219"/>
      <c r="C24" s="219"/>
      <c r="D24" s="219"/>
      <c r="E24" s="219"/>
      <c r="F24" s="220"/>
      <c r="G24" s="224"/>
    </row>
    <row r="25" spans="1:7">
      <c r="A25" s="221" t="s">
        <v>10</v>
      </c>
      <c r="B25" s="222">
        <v>0</v>
      </c>
      <c r="C25" s="222">
        <v>0</v>
      </c>
      <c r="D25" s="222">
        <v>27117.452141206002</v>
      </c>
      <c r="E25" s="222">
        <v>27117.452141206002</v>
      </c>
      <c r="F25" s="223">
        <v>0.52421505448748729</v>
      </c>
      <c r="G25" s="224"/>
    </row>
    <row r="26" spans="1:7">
      <c r="A26" s="221"/>
      <c r="B26" s="219"/>
      <c r="C26" s="219"/>
      <c r="D26" s="219"/>
      <c r="E26" s="219"/>
      <c r="F26" s="220"/>
      <c r="G26" s="224"/>
    </row>
    <row r="27" spans="1:7">
      <c r="A27" s="225" t="s">
        <v>12</v>
      </c>
      <c r="B27" s="226">
        <v>4780.3174799999988</v>
      </c>
      <c r="C27" s="226">
        <v>1720.7723599999999</v>
      </c>
      <c r="D27" s="226">
        <v>45228.542701206003</v>
      </c>
      <c r="E27" s="226">
        <v>51729.632541206003</v>
      </c>
      <c r="F27" s="227">
        <v>1.0000290935760814</v>
      </c>
      <c r="G27" s="224"/>
    </row>
    <row r="28" spans="1:7" ht="13.5" thickBot="1">
      <c r="A28" s="228" t="s">
        <v>5</v>
      </c>
      <c r="B28" s="229">
        <v>9.3409654682781021E-2</v>
      </c>
      <c r="C28" s="229">
        <v>3.3264731943133237E-2</v>
      </c>
      <c r="D28" s="229">
        <v>0.87432561337408565</v>
      </c>
      <c r="E28" s="229">
        <v>1</v>
      </c>
      <c r="F28" s="230"/>
      <c r="G28" s="224"/>
    </row>
    <row r="29" spans="1:7">
      <c r="G29" s="224"/>
    </row>
    <row r="30" spans="1:7">
      <c r="B30" s="231"/>
      <c r="C30" s="231"/>
      <c r="D30" s="231"/>
    </row>
    <row r="31" spans="1:7">
      <c r="E31" s="232"/>
    </row>
  </sheetData>
  <printOptions horizontalCentered="1"/>
  <pageMargins left="0.54" right="0.41" top="1.96" bottom="0.98425196850393704" header="0.511811024" footer="0.511811024"/>
  <pageSetup orientation="portrait" horizontalDpi="300" verticalDpi="4294967292" r:id="rId1"/>
  <headerFooter alignWithMargins="0">
    <oddHeader>&amp;CCuadro8&amp;R8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O43"/>
  <sheetViews>
    <sheetView zoomScale="75" workbookViewId="0"/>
  </sheetViews>
  <sheetFormatPr baseColWidth="10" defaultColWidth="9.140625" defaultRowHeight="12.75"/>
  <cols>
    <col min="1" max="1" width="27.85546875" style="176" customWidth="1"/>
    <col min="2" max="2" width="7.7109375" style="176" bestFit="1" customWidth="1"/>
    <col min="3" max="3" width="8.7109375" style="176" bestFit="1" customWidth="1"/>
    <col min="4" max="4" width="8.140625" style="176" bestFit="1" customWidth="1"/>
    <col min="5" max="5" width="12.85546875" style="176" customWidth="1"/>
    <col min="6" max="6" width="9.85546875" style="176" customWidth="1"/>
    <col min="7" max="7" width="9.85546875" style="176" bestFit="1" customWidth="1"/>
    <col min="8" max="8" width="9.5703125" style="176" bestFit="1" customWidth="1"/>
    <col min="9" max="9" width="8.85546875" style="176" bestFit="1" customWidth="1"/>
    <col min="10" max="10" width="7.5703125" style="176" bestFit="1" customWidth="1"/>
    <col min="11" max="11" width="11" style="176" bestFit="1" customWidth="1"/>
    <col min="12" max="12" width="8" style="176" bestFit="1" customWidth="1"/>
    <col min="13" max="13" width="8.5703125" style="176" bestFit="1" customWidth="1"/>
    <col min="14" max="14" width="8.5703125" style="175" customWidth="1"/>
    <col min="15" max="16384" width="9.140625" style="176"/>
  </cols>
  <sheetData>
    <row r="1" spans="1:15" ht="15.75">
      <c r="A1" s="171"/>
      <c r="B1" s="172"/>
      <c r="C1" s="172"/>
      <c r="D1" s="173"/>
      <c r="E1" s="173"/>
      <c r="F1" s="173" t="s">
        <v>83</v>
      </c>
      <c r="G1" s="173"/>
      <c r="H1" s="173"/>
      <c r="I1" s="172"/>
      <c r="J1" s="172"/>
      <c r="K1" s="172"/>
      <c r="L1" s="172"/>
      <c r="M1" s="174"/>
    </row>
    <row r="2" spans="1:15" ht="15.75">
      <c r="A2" s="177"/>
      <c r="B2" s="178"/>
      <c r="C2" s="178"/>
      <c r="D2" s="179"/>
      <c r="E2" s="179"/>
      <c r="F2" s="179" t="s">
        <v>59</v>
      </c>
      <c r="G2" s="179"/>
      <c r="H2" s="179"/>
      <c r="I2" s="178"/>
      <c r="J2" s="178"/>
      <c r="K2" s="178"/>
      <c r="L2" s="178"/>
      <c r="M2" s="180"/>
    </row>
    <row r="3" spans="1:15" ht="15.75">
      <c r="A3" s="177"/>
      <c r="B3" s="178"/>
      <c r="C3" s="178"/>
      <c r="D3" s="179"/>
      <c r="E3" s="179"/>
      <c r="F3" s="179" t="s">
        <v>60</v>
      </c>
      <c r="G3" s="179"/>
      <c r="H3" s="179"/>
      <c r="I3" s="178"/>
      <c r="J3" s="178"/>
      <c r="K3" s="178"/>
      <c r="L3" s="178"/>
      <c r="M3" s="180"/>
    </row>
    <row r="4" spans="1:15" ht="15.75">
      <c r="A4" s="177"/>
      <c r="B4" s="178"/>
      <c r="C4" s="178"/>
      <c r="D4" s="178"/>
      <c r="E4" s="181" t="s">
        <v>84</v>
      </c>
      <c r="F4" s="178"/>
      <c r="G4" s="178"/>
      <c r="H4" s="178"/>
      <c r="I4" s="178"/>
      <c r="J4" s="178"/>
      <c r="K4" s="178"/>
      <c r="L4" s="178"/>
      <c r="M4" s="180"/>
    </row>
    <row r="5" spans="1:15" ht="15.75">
      <c r="A5" s="177" t="s">
        <v>4</v>
      </c>
      <c r="B5" s="179" t="s">
        <v>85</v>
      </c>
      <c r="C5" s="179" t="s">
        <v>86</v>
      </c>
      <c r="D5" s="179" t="s">
        <v>87</v>
      </c>
      <c r="E5" s="179" t="s">
        <v>88</v>
      </c>
      <c r="F5" s="179" t="s">
        <v>89</v>
      </c>
      <c r="G5" s="179" t="s">
        <v>90</v>
      </c>
      <c r="H5" s="179" t="s">
        <v>91</v>
      </c>
      <c r="I5" s="179" t="s">
        <v>92</v>
      </c>
      <c r="J5" s="179" t="s">
        <v>93</v>
      </c>
      <c r="K5" s="179" t="s">
        <v>94</v>
      </c>
      <c r="L5" s="179" t="s">
        <v>95</v>
      </c>
      <c r="M5" s="182" t="s">
        <v>12</v>
      </c>
    </row>
    <row r="6" spans="1:15" ht="15.75">
      <c r="A6" s="183"/>
      <c r="B6" s="184"/>
      <c r="C6" s="184"/>
      <c r="D6" s="184"/>
      <c r="E6" s="184" t="s">
        <v>96</v>
      </c>
      <c r="F6" s="184" t="s">
        <v>97</v>
      </c>
      <c r="G6" s="184" t="s">
        <v>98</v>
      </c>
      <c r="H6" s="184"/>
      <c r="I6" s="184"/>
      <c r="J6" s="184"/>
      <c r="K6" s="184" t="s">
        <v>99</v>
      </c>
      <c r="L6" s="184" t="s">
        <v>99</v>
      </c>
      <c r="M6" s="185"/>
    </row>
    <row r="7" spans="1:15">
      <c r="A7" s="186"/>
      <c r="B7" s="187"/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8"/>
    </row>
    <row r="8" spans="1:15">
      <c r="A8" s="186"/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90"/>
    </row>
    <row r="9" spans="1:15">
      <c r="A9" s="191" t="s">
        <v>37</v>
      </c>
      <c r="B9" s="189">
        <v>3286</v>
      </c>
      <c r="C9" s="189">
        <v>573</v>
      </c>
      <c r="D9" s="189">
        <v>44</v>
      </c>
      <c r="E9" s="189">
        <v>1558</v>
      </c>
      <c r="F9" s="189">
        <v>420</v>
      </c>
      <c r="G9" s="189">
        <v>3</v>
      </c>
      <c r="H9" s="189">
        <v>99</v>
      </c>
      <c r="I9" s="189">
        <v>124</v>
      </c>
      <c r="J9" s="189">
        <v>1634</v>
      </c>
      <c r="K9" s="189">
        <v>3869.4</v>
      </c>
      <c r="L9" s="189">
        <v>947</v>
      </c>
      <c r="M9" s="190">
        <v>12557.4</v>
      </c>
      <c r="N9" s="192"/>
    </row>
    <row r="10" spans="1:15">
      <c r="A10" s="191"/>
      <c r="B10" s="187"/>
      <c r="C10" s="187"/>
      <c r="D10" s="187"/>
      <c r="E10" s="187"/>
      <c r="F10" s="187"/>
      <c r="G10" s="187"/>
      <c r="H10" s="187"/>
      <c r="I10" s="187"/>
      <c r="J10" s="187"/>
      <c r="K10" s="187"/>
      <c r="L10" s="187"/>
      <c r="M10" s="188"/>
      <c r="N10" s="192"/>
    </row>
    <row r="11" spans="1:15">
      <c r="A11" s="191" t="s">
        <v>38</v>
      </c>
      <c r="B11" s="189">
        <v>3183</v>
      </c>
      <c r="C11" s="189">
        <v>235</v>
      </c>
      <c r="D11" s="189">
        <v>311</v>
      </c>
      <c r="E11" s="189">
        <v>37</v>
      </c>
      <c r="F11" s="189">
        <v>34</v>
      </c>
      <c r="G11" s="189">
        <v>1</v>
      </c>
      <c r="H11" s="189">
        <v>49</v>
      </c>
      <c r="I11" s="189">
        <v>0</v>
      </c>
      <c r="J11" s="189">
        <v>632.67107999999996</v>
      </c>
      <c r="K11" s="189">
        <v>5615</v>
      </c>
      <c r="L11" s="189">
        <v>3228</v>
      </c>
      <c r="M11" s="190">
        <v>13326.27108</v>
      </c>
      <c r="N11" s="192"/>
    </row>
    <row r="12" spans="1:15">
      <c r="A12" s="191"/>
      <c r="B12" s="189"/>
      <c r="C12" s="189"/>
      <c r="D12" s="189"/>
      <c r="E12" s="189"/>
      <c r="F12" s="189"/>
      <c r="G12" s="189"/>
      <c r="H12" s="189"/>
      <c r="I12" s="189"/>
      <c r="J12" s="189"/>
      <c r="K12" s="189"/>
      <c r="L12" s="189"/>
      <c r="M12" s="190"/>
      <c r="N12" s="192"/>
    </row>
    <row r="13" spans="1:15">
      <c r="A13" s="191" t="s">
        <v>41</v>
      </c>
      <c r="B13" s="189">
        <v>79</v>
      </c>
      <c r="C13" s="189">
        <v>33</v>
      </c>
      <c r="D13" s="189">
        <v>0</v>
      </c>
      <c r="E13" s="189">
        <v>0</v>
      </c>
      <c r="F13" s="189">
        <v>0</v>
      </c>
      <c r="G13" s="189">
        <v>0</v>
      </c>
      <c r="H13" s="189">
        <v>0</v>
      </c>
      <c r="I13" s="189">
        <v>0</v>
      </c>
      <c r="J13" s="189">
        <v>0</v>
      </c>
      <c r="K13" s="189">
        <v>1253</v>
      </c>
      <c r="L13" s="189">
        <v>151</v>
      </c>
      <c r="M13" s="190">
        <v>1516</v>
      </c>
      <c r="N13" s="192"/>
      <c r="O13" s="175"/>
    </row>
    <row r="14" spans="1:15">
      <c r="A14" s="191"/>
      <c r="B14" s="189"/>
      <c r="C14" s="189"/>
      <c r="D14" s="189"/>
      <c r="E14" s="189"/>
      <c r="F14" s="189"/>
      <c r="G14" s="189"/>
      <c r="H14" s="189"/>
      <c r="I14" s="189"/>
      <c r="J14" s="189"/>
      <c r="K14" s="189"/>
      <c r="L14" s="189"/>
      <c r="M14" s="190"/>
      <c r="N14" s="192"/>
    </row>
    <row r="15" spans="1:15">
      <c r="A15" s="191" t="s">
        <v>42</v>
      </c>
      <c r="B15" s="189">
        <v>37</v>
      </c>
      <c r="C15" s="189">
        <v>0</v>
      </c>
      <c r="D15" s="189">
        <v>0</v>
      </c>
      <c r="E15" s="189">
        <v>15</v>
      </c>
      <c r="F15" s="189">
        <v>2</v>
      </c>
      <c r="G15" s="189">
        <v>0</v>
      </c>
      <c r="H15" s="189">
        <v>0</v>
      </c>
      <c r="I15" s="189">
        <v>0</v>
      </c>
      <c r="J15" s="189">
        <v>3</v>
      </c>
      <c r="K15" s="189">
        <v>1429.4</v>
      </c>
      <c r="L15" s="189">
        <v>8.4</v>
      </c>
      <c r="M15" s="190">
        <v>1494.2</v>
      </c>
      <c r="N15" s="192"/>
    </row>
    <row r="16" spans="1:15">
      <c r="A16" s="191"/>
      <c r="B16" s="189"/>
      <c r="C16" s="189"/>
      <c r="D16" s="189"/>
      <c r="E16" s="189"/>
      <c r="F16" s="189"/>
      <c r="G16" s="189"/>
      <c r="H16" s="189"/>
      <c r="I16" s="189"/>
      <c r="J16" s="189"/>
      <c r="K16" s="189"/>
      <c r="L16" s="189"/>
      <c r="M16" s="190"/>
      <c r="N16" s="192"/>
    </row>
    <row r="17" spans="1:14">
      <c r="A17" s="191" t="s">
        <v>45</v>
      </c>
      <c r="B17" s="189">
        <v>0</v>
      </c>
      <c r="C17" s="189">
        <v>0</v>
      </c>
      <c r="D17" s="189">
        <v>0</v>
      </c>
      <c r="E17" s="189">
        <v>0</v>
      </c>
      <c r="F17" s="189">
        <v>0</v>
      </c>
      <c r="G17" s="189">
        <v>0</v>
      </c>
      <c r="H17" s="189">
        <v>0</v>
      </c>
      <c r="I17" s="189">
        <v>0</v>
      </c>
      <c r="J17" s="189">
        <v>0</v>
      </c>
      <c r="K17" s="189">
        <v>106</v>
      </c>
      <c r="L17" s="189">
        <v>40</v>
      </c>
      <c r="M17" s="190">
        <v>146</v>
      </c>
      <c r="N17" s="192"/>
    </row>
    <row r="18" spans="1:14">
      <c r="A18" s="191"/>
      <c r="B18" s="189"/>
      <c r="C18" s="189"/>
      <c r="D18" s="189"/>
      <c r="E18" s="189"/>
      <c r="F18" s="189"/>
      <c r="G18" s="189"/>
      <c r="H18" s="189"/>
      <c r="I18" s="189"/>
      <c r="J18" s="189"/>
      <c r="K18" s="189"/>
      <c r="L18" s="189"/>
      <c r="M18" s="190"/>
      <c r="N18" s="192"/>
    </row>
    <row r="19" spans="1:14">
      <c r="A19" s="191" t="s">
        <v>46</v>
      </c>
      <c r="B19" s="189">
        <v>0</v>
      </c>
      <c r="C19" s="189">
        <v>0</v>
      </c>
      <c r="D19" s="189">
        <v>0</v>
      </c>
      <c r="E19" s="189">
        <v>0</v>
      </c>
      <c r="F19" s="189">
        <v>0</v>
      </c>
      <c r="G19" s="189">
        <v>0</v>
      </c>
      <c r="H19" s="189">
        <v>0</v>
      </c>
      <c r="I19" s="189">
        <v>0</v>
      </c>
      <c r="J19" s="189">
        <v>0</v>
      </c>
      <c r="K19" s="189">
        <v>6.5604000000000005</v>
      </c>
      <c r="L19" s="189">
        <v>0</v>
      </c>
      <c r="M19" s="190">
        <v>6.5604000000000005</v>
      </c>
      <c r="N19" s="192"/>
    </row>
    <row r="20" spans="1:14">
      <c r="A20" s="191"/>
      <c r="B20" s="189"/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90"/>
      <c r="N20" s="192"/>
    </row>
    <row r="21" spans="1:14">
      <c r="A21" s="191" t="s">
        <v>17</v>
      </c>
      <c r="B21" s="189">
        <v>7388</v>
      </c>
      <c r="C21" s="189">
        <v>203</v>
      </c>
      <c r="D21" s="189">
        <v>272</v>
      </c>
      <c r="E21" s="189">
        <v>1969</v>
      </c>
      <c r="F21" s="189">
        <v>530</v>
      </c>
      <c r="G21" s="189">
        <v>491</v>
      </c>
      <c r="H21" s="189">
        <v>407</v>
      </c>
      <c r="I21" s="189">
        <v>86</v>
      </c>
      <c r="J21" s="189">
        <v>149</v>
      </c>
      <c r="K21" s="189">
        <v>4781.3999999999996</v>
      </c>
      <c r="L21" s="189">
        <v>1161</v>
      </c>
      <c r="M21" s="190">
        <v>17437.400000000001</v>
      </c>
      <c r="N21" s="192"/>
    </row>
    <row r="22" spans="1:14">
      <c r="A22" s="191"/>
      <c r="B22" s="189"/>
      <c r="C22" s="189"/>
      <c r="D22" s="189"/>
      <c r="E22" s="189"/>
      <c r="F22" s="189"/>
      <c r="G22" s="189"/>
      <c r="H22" s="189"/>
      <c r="I22" s="189"/>
      <c r="J22" s="189"/>
      <c r="K22" s="189"/>
      <c r="L22" s="189"/>
      <c r="M22" s="190"/>
      <c r="N22" s="192"/>
    </row>
    <row r="23" spans="1:14">
      <c r="A23" s="191" t="s">
        <v>8</v>
      </c>
      <c r="B23" s="189">
        <v>295</v>
      </c>
      <c r="C23" s="189">
        <v>0</v>
      </c>
      <c r="D23" s="189">
        <v>539.6</v>
      </c>
      <c r="E23" s="189">
        <v>9</v>
      </c>
      <c r="F23" s="189">
        <v>0</v>
      </c>
      <c r="G23" s="189">
        <v>0</v>
      </c>
      <c r="H23" s="189">
        <v>1618</v>
      </c>
      <c r="I23" s="189">
        <v>959</v>
      </c>
      <c r="J23" s="189">
        <v>581</v>
      </c>
      <c r="K23" s="189">
        <v>6029.4</v>
      </c>
      <c r="L23" s="189">
        <v>217</v>
      </c>
      <c r="M23" s="190">
        <v>10248</v>
      </c>
      <c r="N23" s="192"/>
    </row>
    <row r="24" spans="1:14">
      <c r="A24" s="191"/>
      <c r="B24" s="189"/>
      <c r="C24" s="189"/>
      <c r="D24" s="189"/>
      <c r="E24" s="189"/>
      <c r="F24" s="189"/>
      <c r="G24" s="189"/>
      <c r="H24" s="189"/>
      <c r="I24" s="189"/>
      <c r="J24" s="189"/>
      <c r="K24" s="189"/>
      <c r="L24" s="189"/>
      <c r="M24" s="190"/>
      <c r="N24" s="192"/>
    </row>
    <row r="25" spans="1:14">
      <c r="A25" s="191" t="s">
        <v>100</v>
      </c>
      <c r="B25" s="189">
        <v>1</v>
      </c>
      <c r="C25" s="189">
        <v>0</v>
      </c>
      <c r="D25" s="189">
        <v>0</v>
      </c>
      <c r="E25" s="189">
        <v>0</v>
      </c>
      <c r="F25" s="189">
        <v>1932</v>
      </c>
      <c r="G25" s="189">
        <v>0</v>
      </c>
      <c r="H25" s="189">
        <v>437</v>
      </c>
      <c r="I25" s="189">
        <v>54</v>
      </c>
      <c r="J25" s="189">
        <v>0</v>
      </c>
      <c r="K25" s="189">
        <v>64.599999999999994</v>
      </c>
      <c r="L25" s="189">
        <v>0</v>
      </c>
      <c r="M25" s="190">
        <v>2488.6</v>
      </c>
      <c r="N25" s="192"/>
    </row>
    <row r="26" spans="1:14">
      <c r="A26" s="191"/>
      <c r="B26" s="189"/>
      <c r="C26" s="189"/>
      <c r="D26" s="189"/>
      <c r="E26" s="189"/>
      <c r="F26" s="189"/>
      <c r="G26" s="189"/>
      <c r="H26" s="189"/>
      <c r="I26" s="189"/>
      <c r="J26" s="189"/>
      <c r="K26" s="189"/>
      <c r="L26" s="189"/>
      <c r="M26" s="190"/>
      <c r="N26" s="192"/>
    </row>
    <row r="27" spans="1:14">
      <c r="A27" s="191" t="s">
        <v>50</v>
      </c>
      <c r="B27" s="189">
        <v>0</v>
      </c>
      <c r="C27" s="189">
        <v>0</v>
      </c>
      <c r="D27" s="189">
        <v>0</v>
      </c>
      <c r="E27" s="189">
        <v>0</v>
      </c>
      <c r="F27" s="189">
        <v>173.6</v>
      </c>
      <c r="G27" s="189">
        <v>0</v>
      </c>
      <c r="H27" s="189">
        <v>0</v>
      </c>
      <c r="I27" s="189">
        <v>0</v>
      </c>
      <c r="J27" s="189">
        <v>0</v>
      </c>
      <c r="K27" s="189">
        <v>0</v>
      </c>
      <c r="L27" s="189">
        <v>10</v>
      </c>
      <c r="M27" s="190">
        <v>183.6</v>
      </c>
      <c r="N27" s="192"/>
    </row>
    <row r="28" spans="1:14">
      <c r="A28" s="191"/>
      <c r="B28" s="189"/>
      <c r="C28" s="189"/>
      <c r="D28" s="189"/>
      <c r="E28" s="189"/>
      <c r="F28" s="189"/>
      <c r="G28" s="189"/>
      <c r="H28" s="189"/>
      <c r="I28" s="189"/>
      <c r="J28" s="189"/>
      <c r="K28" s="189"/>
      <c r="L28" s="189"/>
      <c r="M28" s="190"/>
      <c r="N28" s="192"/>
    </row>
    <row r="29" spans="1:14">
      <c r="A29" s="191" t="s">
        <v>19</v>
      </c>
      <c r="B29" s="189">
        <v>0</v>
      </c>
      <c r="C29" s="189">
        <v>0</v>
      </c>
      <c r="D29" s="189">
        <v>0</v>
      </c>
      <c r="E29" s="189">
        <v>0</v>
      </c>
      <c r="F29" s="189">
        <v>929</v>
      </c>
      <c r="G29" s="189">
        <v>0</v>
      </c>
      <c r="H29" s="189">
        <v>0</v>
      </c>
      <c r="I29" s="189">
        <v>0</v>
      </c>
      <c r="J29" s="189">
        <v>0</v>
      </c>
      <c r="K29" s="189">
        <v>118.1</v>
      </c>
      <c r="L29" s="189">
        <v>0</v>
      </c>
      <c r="M29" s="190">
        <v>1047.0999999999999</v>
      </c>
      <c r="N29" s="192"/>
    </row>
    <row r="30" spans="1:14">
      <c r="A30" s="191"/>
      <c r="B30" s="189"/>
      <c r="C30" s="189"/>
      <c r="D30" s="189"/>
      <c r="E30" s="189"/>
      <c r="F30" s="189"/>
      <c r="G30" s="189"/>
      <c r="H30" s="189"/>
      <c r="I30" s="189"/>
      <c r="J30" s="189"/>
      <c r="K30" s="189"/>
      <c r="L30" s="189"/>
      <c r="M30" s="190"/>
      <c r="N30" s="192"/>
    </row>
    <row r="31" spans="1:14">
      <c r="A31" s="191" t="s">
        <v>52</v>
      </c>
      <c r="B31" s="189">
        <v>0</v>
      </c>
      <c r="C31" s="189">
        <v>0</v>
      </c>
      <c r="D31" s="189">
        <v>0</v>
      </c>
      <c r="E31" s="189">
        <v>0</v>
      </c>
      <c r="F31" s="189">
        <v>750</v>
      </c>
      <c r="G31" s="189">
        <v>0</v>
      </c>
      <c r="H31" s="189">
        <v>0</v>
      </c>
      <c r="I31" s="189">
        <v>0</v>
      </c>
      <c r="J31" s="189">
        <v>0</v>
      </c>
      <c r="K31" s="189">
        <v>0</v>
      </c>
      <c r="L31" s="189">
        <v>0</v>
      </c>
      <c r="M31" s="190">
        <v>750</v>
      </c>
      <c r="N31" s="192"/>
    </row>
    <row r="32" spans="1:14">
      <c r="A32" s="191"/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90"/>
      <c r="N32" s="192"/>
    </row>
    <row r="33" spans="1:14">
      <c r="A33" s="191" t="s">
        <v>7</v>
      </c>
      <c r="B33" s="189">
        <v>0</v>
      </c>
      <c r="C33" s="189">
        <v>0</v>
      </c>
      <c r="D33" s="189">
        <v>0</v>
      </c>
      <c r="E33" s="189">
        <v>0</v>
      </c>
      <c r="F33" s="189">
        <v>0</v>
      </c>
      <c r="G33" s="189">
        <v>0</v>
      </c>
      <c r="H33" s="189">
        <v>0</v>
      </c>
      <c r="I33" s="189">
        <v>0</v>
      </c>
      <c r="J33" s="189">
        <v>0</v>
      </c>
      <c r="K33" s="189">
        <v>2895</v>
      </c>
      <c r="L33" s="189">
        <v>0</v>
      </c>
      <c r="M33" s="190">
        <v>2895</v>
      </c>
      <c r="N33" s="192"/>
    </row>
    <row r="34" spans="1:14">
      <c r="A34" s="191"/>
      <c r="B34" s="189"/>
      <c r="C34" s="189"/>
      <c r="D34" s="189"/>
      <c r="E34" s="189"/>
      <c r="F34" s="189"/>
      <c r="G34" s="189"/>
      <c r="H34" s="189"/>
      <c r="I34" s="189"/>
      <c r="J34" s="189"/>
      <c r="K34" s="189"/>
      <c r="L34" s="189"/>
      <c r="M34" s="190"/>
      <c r="N34" s="192"/>
    </row>
    <row r="35" spans="1:14">
      <c r="A35" s="191" t="s">
        <v>21</v>
      </c>
      <c r="B35" s="189">
        <v>0</v>
      </c>
      <c r="C35" s="189">
        <v>0</v>
      </c>
      <c r="D35" s="189">
        <v>0</v>
      </c>
      <c r="E35" s="189">
        <v>0</v>
      </c>
      <c r="F35" s="189">
        <v>0</v>
      </c>
      <c r="G35" s="189">
        <v>0</v>
      </c>
      <c r="H35" s="189">
        <v>0</v>
      </c>
      <c r="I35" s="189">
        <v>0</v>
      </c>
      <c r="J35" s="189">
        <v>0</v>
      </c>
      <c r="K35" s="189">
        <v>308.541</v>
      </c>
      <c r="L35" s="189">
        <v>0</v>
      </c>
      <c r="M35" s="190">
        <v>308.541</v>
      </c>
      <c r="N35" s="192"/>
    </row>
    <row r="36" spans="1:14">
      <c r="A36" s="191"/>
      <c r="B36" s="189"/>
      <c r="C36" s="189"/>
      <c r="D36" s="189"/>
      <c r="E36" s="189"/>
      <c r="F36" s="189"/>
      <c r="G36" s="189"/>
      <c r="H36" s="189"/>
      <c r="I36" s="189"/>
      <c r="J36" s="189"/>
      <c r="K36" s="189"/>
      <c r="L36" s="189"/>
      <c r="M36" s="190"/>
      <c r="N36" s="192"/>
    </row>
    <row r="37" spans="1:14">
      <c r="A37" s="191" t="s">
        <v>10</v>
      </c>
      <c r="B37" s="189">
        <v>2</v>
      </c>
      <c r="C37" s="189">
        <v>0</v>
      </c>
      <c r="D37" s="189">
        <v>0</v>
      </c>
      <c r="E37" s="189">
        <v>2967</v>
      </c>
      <c r="F37" s="189">
        <v>0</v>
      </c>
      <c r="G37" s="189">
        <v>0</v>
      </c>
      <c r="H37" s="189">
        <v>0</v>
      </c>
      <c r="I37" s="189">
        <v>0</v>
      </c>
      <c r="J37" s="189">
        <v>0</v>
      </c>
      <c r="K37" s="189">
        <v>3246.4</v>
      </c>
      <c r="L37" s="189">
        <v>0</v>
      </c>
      <c r="M37" s="190">
        <v>6215.4</v>
      </c>
      <c r="N37" s="192"/>
    </row>
    <row r="38" spans="1:14">
      <c r="A38" s="191"/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90"/>
      <c r="N38" s="192"/>
    </row>
    <row r="39" spans="1:14">
      <c r="A39" s="191"/>
      <c r="B39" s="189"/>
      <c r="C39" s="189"/>
      <c r="D39" s="189"/>
      <c r="E39" s="189"/>
      <c r="F39" s="189"/>
      <c r="G39" s="189"/>
      <c r="H39" s="189"/>
      <c r="I39" s="189"/>
      <c r="J39" s="189"/>
      <c r="K39" s="189"/>
      <c r="L39" s="189"/>
      <c r="M39" s="190"/>
    </row>
    <row r="40" spans="1:14">
      <c r="A40" s="193" t="s">
        <v>12</v>
      </c>
      <c r="B40" s="194">
        <v>14271</v>
      </c>
      <c r="C40" s="194">
        <v>1044</v>
      </c>
      <c r="D40" s="194">
        <v>1166.5999999999999</v>
      </c>
      <c r="E40" s="194">
        <v>6555</v>
      </c>
      <c r="F40" s="194">
        <v>4770.6000000000004</v>
      </c>
      <c r="G40" s="194">
        <v>495</v>
      </c>
      <c r="H40" s="194">
        <v>2610</v>
      </c>
      <c r="I40" s="194">
        <v>1223</v>
      </c>
      <c r="J40" s="194">
        <v>2999.6710800000001</v>
      </c>
      <c r="K40" s="194">
        <v>29722.201400000002</v>
      </c>
      <c r="L40" s="194">
        <v>5762.4</v>
      </c>
      <c r="M40" s="195">
        <v>70620</v>
      </c>
      <c r="N40" s="192"/>
    </row>
    <row r="41" spans="1:14" ht="13.5" thickBot="1">
      <c r="A41" s="196" t="s">
        <v>5</v>
      </c>
      <c r="B41" s="197">
        <f>+B40/$M$40</f>
        <v>0.20208156329651658</v>
      </c>
      <c r="C41" s="197">
        <f t="shared" ref="C41:L41" si="0">+C40/$M$40</f>
        <v>1.4783347493627868E-2</v>
      </c>
      <c r="D41" s="197">
        <f t="shared" si="0"/>
        <v>1.6519399603511752E-2</v>
      </c>
      <c r="E41" s="197">
        <f t="shared" si="0"/>
        <v>9.2820730671197962E-2</v>
      </c>
      <c r="F41" s="197">
        <f t="shared" si="0"/>
        <v>6.755310110450298E-2</v>
      </c>
      <c r="G41" s="197">
        <f t="shared" si="0"/>
        <v>7.0093457943925233E-3</v>
      </c>
      <c r="H41" s="197">
        <f t="shared" si="0"/>
        <v>3.6958368734069671E-2</v>
      </c>
      <c r="I41" s="197">
        <f t="shared" si="0"/>
        <v>1.7318040215236478E-2</v>
      </c>
      <c r="J41" s="197">
        <f t="shared" si="0"/>
        <v>4.2476225998300768E-2</v>
      </c>
      <c r="K41" s="197">
        <f t="shared" si="0"/>
        <v>0.42087512602662136</v>
      </c>
      <c r="L41" s="197">
        <f t="shared" si="0"/>
        <v>8.1597281223449447E-2</v>
      </c>
      <c r="M41" s="654">
        <f>SUM(B41:L41)</f>
        <v>0.99999253016142731</v>
      </c>
    </row>
    <row r="43" spans="1:14">
      <c r="M43" s="198"/>
    </row>
  </sheetData>
  <printOptions horizontalCentered="1"/>
  <pageMargins left="0.31496062992125984" right="7.874015748031496E-2" top="1.9685039370078741" bottom="0.98425196850393704" header="0.51181102362204722" footer="0.51181102362204722"/>
  <pageSetup scale="70" orientation="portrait" horizontalDpi="300" verticalDpi="4294967292" r:id="rId1"/>
  <headerFooter alignWithMargins="0">
    <oddHeader>&amp;CCUADRO Nº7
&amp;R7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1:I34"/>
  <sheetViews>
    <sheetView workbookViewId="0"/>
  </sheetViews>
  <sheetFormatPr baseColWidth="10" defaultColWidth="9.140625" defaultRowHeight="12.75"/>
  <cols>
    <col min="1" max="1" width="28.5703125" style="149" customWidth="1"/>
    <col min="2" max="2" width="12.5703125" style="149" customWidth="1"/>
    <col min="3" max="3" width="11.28515625" style="149" customWidth="1"/>
    <col min="4" max="4" width="10.42578125" style="149" customWidth="1"/>
    <col min="5" max="5" width="10.85546875" style="149" customWidth="1"/>
    <col min="6" max="6" width="9.5703125" style="149" customWidth="1"/>
    <col min="7" max="16384" width="9.140625" style="149"/>
  </cols>
  <sheetData>
    <row r="1" spans="1:9" ht="15.75">
      <c r="A1" s="144"/>
      <c r="B1" s="145" t="s">
        <v>74</v>
      </c>
      <c r="C1" s="146"/>
      <c r="D1" s="146"/>
      <c r="E1" s="146"/>
      <c r="F1" s="147"/>
      <c r="G1" s="148"/>
      <c r="H1" s="148"/>
      <c r="I1" s="148"/>
    </row>
    <row r="2" spans="1:9" ht="15.75">
      <c r="A2" s="150"/>
      <c r="B2" s="151"/>
      <c r="C2" s="152" t="s">
        <v>75</v>
      </c>
      <c r="D2" s="151"/>
      <c r="E2" s="151"/>
      <c r="F2" s="153"/>
      <c r="G2" s="148"/>
      <c r="H2" s="148"/>
      <c r="I2" s="148"/>
    </row>
    <row r="3" spans="1:9" ht="15.75">
      <c r="A3" s="150"/>
      <c r="B3" s="151"/>
      <c r="C3" s="154" t="s">
        <v>76</v>
      </c>
      <c r="D3" s="151"/>
      <c r="E3" s="151"/>
      <c r="F3" s="153"/>
      <c r="G3" s="148"/>
      <c r="H3" s="148"/>
      <c r="I3" s="148"/>
    </row>
    <row r="4" spans="1:9" ht="15.75">
      <c r="A4" s="150"/>
      <c r="B4" s="151"/>
      <c r="C4" s="152" t="s">
        <v>77</v>
      </c>
      <c r="D4" s="151"/>
      <c r="E4" s="151"/>
      <c r="F4" s="153"/>
      <c r="G4" s="148"/>
      <c r="H4" s="148"/>
      <c r="I4" s="148"/>
    </row>
    <row r="5" spans="1:9" ht="15.75">
      <c r="A5" s="150"/>
      <c r="B5" s="151"/>
      <c r="C5" s="151"/>
      <c r="D5" s="151"/>
      <c r="E5" s="151"/>
      <c r="F5" s="153"/>
      <c r="G5" s="148"/>
      <c r="H5" s="148"/>
      <c r="I5" s="148"/>
    </row>
    <row r="6" spans="1:9" ht="15.75">
      <c r="A6" s="150"/>
      <c r="B6" s="151"/>
      <c r="C6" s="151"/>
      <c r="D6" s="151"/>
      <c r="E6" s="151"/>
      <c r="F6" s="153"/>
      <c r="G6" s="148"/>
      <c r="H6" s="148"/>
      <c r="I6" s="148"/>
    </row>
    <row r="7" spans="1:9" ht="15.75">
      <c r="A7" s="155" t="s">
        <v>4</v>
      </c>
      <c r="B7" s="156" t="s">
        <v>78</v>
      </c>
      <c r="C7" s="156" t="s">
        <v>79</v>
      </c>
      <c r="D7" s="156" t="s">
        <v>80</v>
      </c>
      <c r="E7" s="156" t="s">
        <v>81</v>
      </c>
      <c r="F7" s="157" t="s">
        <v>12</v>
      </c>
      <c r="G7" s="148"/>
      <c r="H7" s="148"/>
      <c r="I7" s="148"/>
    </row>
    <row r="8" spans="1:9">
      <c r="A8" s="158"/>
      <c r="B8" s="159"/>
      <c r="C8" s="159"/>
      <c r="D8" s="159"/>
      <c r="E8" s="159"/>
      <c r="F8" s="160"/>
    </row>
    <row r="9" spans="1:9">
      <c r="A9" s="158"/>
      <c r="B9" s="159"/>
      <c r="C9" s="159"/>
      <c r="D9" s="159"/>
      <c r="E9" s="159"/>
      <c r="F9" s="160"/>
    </row>
    <row r="10" spans="1:9">
      <c r="A10" s="161" t="s">
        <v>37</v>
      </c>
      <c r="B10" s="162">
        <v>0</v>
      </c>
      <c r="C10" s="162">
        <v>0</v>
      </c>
      <c r="D10" s="162">
        <v>3234</v>
      </c>
      <c r="E10" s="162">
        <v>0</v>
      </c>
      <c r="F10" s="163">
        <v>3233.8949999999995</v>
      </c>
      <c r="G10" s="164"/>
    </row>
    <row r="11" spans="1:9">
      <c r="A11" s="161"/>
      <c r="B11" s="162"/>
      <c r="C11" s="162"/>
      <c r="D11" s="162"/>
      <c r="E11" s="162"/>
      <c r="F11" s="163"/>
    </row>
    <row r="12" spans="1:9">
      <c r="A12" s="161" t="s">
        <v>38</v>
      </c>
      <c r="B12" s="162">
        <v>21790</v>
      </c>
      <c r="C12" s="162">
        <v>140</v>
      </c>
      <c r="D12" s="162">
        <v>4611</v>
      </c>
      <c r="E12" s="162">
        <v>0</v>
      </c>
      <c r="F12" s="163">
        <v>26541.09</v>
      </c>
      <c r="G12" s="164"/>
    </row>
    <row r="13" spans="1:9">
      <c r="A13" s="161"/>
      <c r="B13" s="162"/>
      <c r="C13" s="162"/>
      <c r="D13" s="162"/>
      <c r="E13" s="162"/>
      <c r="F13" s="163"/>
      <c r="G13" s="164"/>
    </row>
    <row r="14" spans="1:9">
      <c r="A14" s="161" t="s">
        <v>71</v>
      </c>
      <c r="B14" s="162">
        <v>12673</v>
      </c>
      <c r="C14" s="162">
        <v>0</v>
      </c>
      <c r="D14" s="162">
        <v>0</v>
      </c>
      <c r="E14" s="162">
        <v>0</v>
      </c>
      <c r="F14" s="163">
        <v>12673.208799999999</v>
      </c>
      <c r="G14" s="164"/>
    </row>
    <row r="15" spans="1:9">
      <c r="A15" s="161"/>
      <c r="B15" s="162"/>
      <c r="C15" s="162"/>
      <c r="D15" s="162"/>
      <c r="E15" s="162"/>
      <c r="F15" s="163"/>
      <c r="G15" s="164"/>
    </row>
    <row r="16" spans="1:9">
      <c r="A16" s="161" t="s">
        <v>82</v>
      </c>
      <c r="B16" s="162">
        <v>12379</v>
      </c>
      <c r="C16" s="162">
        <v>0</v>
      </c>
      <c r="D16" s="162">
        <v>0</v>
      </c>
      <c r="E16" s="162">
        <v>0</v>
      </c>
      <c r="F16" s="163">
        <v>12379</v>
      </c>
      <c r="G16" s="164"/>
    </row>
    <row r="17" spans="1:8">
      <c r="A17" s="161"/>
      <c r="B17" s="162"/>
      <c r="C17" s="162"/>
      <c r="D17" s="162"/>
      <c r="E17" s="162"/>
      <c r="F17" s="163"/>
      <c r="G17" s="164"/>
    </row>
    <row r="18" spans="1:8">
      <c r="A18" s="161" t="s">
        <v>43</v>
      </c>
      <c r="B18" s="162">
        <v>0</v>
      </c>
      <c r="C18" s="162">
        <v>0</v>
      </c>
      <c r="D18" s="162">
        <v>0</v>
      </c>
      <c r="E18" s="162">
        <v>71.02200000000002</v>
      </c>
      <c r="F18" s="163">
        <v>71.02200000000002</v>
      </c>
      <c r="G18" s="164"/>
    </row>
    <row r="19" spans="1:8">
      <c r="A19" s="161"/>
      <c r="B19" s="162"/>
      <c r="C19" s="162"/>
      <c r="D19" s="162"/>
      <c r="E19" s="162"/>
      <c r="F19" s="163"/>
      <c r="G19" s="164"/>
    </row>
    <row r="20" spans="1:8">
      <c r="A20" s="161" t="s">
        <v>44</v>
      </c>
      <c r="B20" s="162">
        <v>0</v>
      </c>
      <c r="C20" s="162">
        <v>0</v>
      </c>
      <c r="D20" s="162">
        <v>0</v>
      </c>
      <c r="E20" s="162">
        <v>6106.6872000000003</v>
      </c>
      <c r="F20" s="163">
        <v>6106.6872000000003</v>
      </c>
      <c r="G20" s="164"/>
    </row>
    <row r="21" spans="1:8">
      <c r="A21" s="161"/>
      <c r="B21" s="162"/>
      <c r="C21" s="162"/>
      <c r="D21" s="162"/>
      <c r="E21" s="162"/>
      <c r="F21" s="163"/>
      <c r="G21" s="164"/>
    </row>
    <row r="22" spans="1:8">
      <c r="A22" s="161" t="s">
        <v>17</v>
      </c>
      <c r="B22" s="162">
        <v>99</v>
      </c>
      <c r="C22" s="162">
        <v>82</v>
      </c>
      <c r="D22" s="162">
        <v>0</v>
      </c>
      <c r="E22" s="162">
        <v>0</v>
      </c>
      <c r="F22" s="163">
        <v>181</v>
      </c>
      <c r="G22" s="164"/>
    </row>
    <row r="23" spans="1:8">
      <c r="A23" s="161"/>
      <c r="B23" s="162"/>
      <c r="C23" s="162"/>
      <c r="D23" s="162"/>
      <c r="E23" s="162"/>
      <c r="F23" s="163"/>
    </row>
    <row r="24" spans="1:8">
      <c r="A24" s="161" t="s">
        <v>7</v>
      </c>
      <c r="B24" s="162">
        <v>58</v>
      </c>
      <c r="C24" s="162">
        <v>0</v>
      </c>
      <c r="D24" s="162">
        <v>0</v>
      </c>
      <c r="E24" s="162">
        <v>0</v>
      </c>
      <c r="F24" s="163">
        <v>57.540560000000006</v>
      </c>
      <c r="G24" s="164"/>
    </row>
    <row r="25" spans="1:8">
      <c r="A25" s="161"/>
      <c r="B25" s="162"/>
      <c r="C25" s="162"/>
      <c r="D25" s="162"/>
      <c r="E25" s="162"/>
      <c r="F25" s="163"/>
    </row>
    <row r="26" spans="1:8">
      <c r="A26" s="161" t="s">
        <v>8</v>
      </c>
      <c r="B26" s="162">
        <v>0</v>
      </c>
      <c r="C26" s="162">
        <v>0</v>
      </c>
      <c r="D26" s="162">
        <v>0</v>
      </c>
      <c r="E26" s="162">
        <v>0</v>
      </c>
      <c r="F26" s="163">
        <v>0</v>
      </c>
      <c r="G26" s="164"/>
    </row>
    <row r="27" spans="1:8">
      <c r="A27" s="161"/>
      <c r="B27" s="162"/>
      <c r="C27" s="162"/>
      <c r="D27" s="162"/>
      <c r="E27" s="162"/>
      <c r="F27" s="163"/>
    </row>
    <row r="28" spans="1:8">
      <c r="A28" s="161"/>
      <c r="B28" s="162"/>
      <c r="C28" s="162"/>
      <c r="D28" s="162"/>
      <c r="E28" s="162"/>
      <c r="F28" s="163"/>
      <c r="G28" s="164"/>
    </row>
    <row r="29" spans="1:8">
      <c r="A29" s="165" t="s">
        <v>12</v>
      </c>
      <c r="B29" s="166">
        <v>46999</v>
      </c>
      <c r="C29" s="166">
        <v>222</v>
      </c>
      <c r="D29" s="166">
        <v>7845</v>
      </c>
      <c r="E29" s="166">
        <v>6177.7092000000002</v>
      </c>
      <c r="F29" s="167">
        <v>61243.709199999998</v>
      </c>
      <c r="G29" s="164"/>
    </row>
    <row r="30" spans="1:8" ht="13.5" thickBot="1">
      <c r="A30" s="168" t="s">
        <v>5</v>
      </c>
      <c r="B30" s="169">
        <v>0.76740943051829402</v>
      </c>
      <c r="C30" s="169">
        <v>3.6248620944075677E-3</v>
      </c>
      <c r="D30" s="169">
        <v>0.12809478887669984</v>
      </c>
      <c r="E30" s="169">
        <v>0.10087091851059865</v>
      </c>
      <c r="F30" s="170">
        <v>1</v>
      </c>
    </row>
    <row r="32" spans="1:8">
      <c r="B32"/>
      <c r="C32"/>
      <c r="D32"/>
      <c r="E32"/>
      <c r="F32"/>
      <c r="G32"/>
      <c r="H32"/>
    </row>
    <row r="33" spans="2:8">
      <c r="B33"/>
      <c r="C33"/>
      <c r="D33"/>
      <c r="E33"/>
      <c r="F33"/>
      <c r="G33"/>
      <c r="H33"/>
    </row>
    <row r="34" spans="2:8">
      <c r="B34"/>
      <c r="C34"/>
      <c r="D34"/>
      <c r="E34"/>
      <c r="F34"/>
      <c r="G34"/>
      <c r="H34"/>
    </row>
  </sheetData>
  <printOptions horizontalCentered="1"/>
  <pageMargins left="0.74803149606299213" right="0.39370078740157483" top="1.9685039370078741" bottom="0.98425196850393704" header="0.511811024" footer="0.511811024"/>
  <pageSetup orientation="portrait" horizontalDpi="300" verticalDpi="4294967292" r:id="rId1"/>
  <headerFooter alignWithMargins="0">
    <oddHeader>&amp;CCUADRO Nº6
&amp;R6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B1:K55"/>
  <sheetViews>
    <sheetView tabSelected="1" zoomScale="75" workbookViewId="0">
      <selection activeCell="E3" sqref="E3"/>
    </sheetView>
  </sheetViews>
  <sheetFormatPr baseColWidth="10" defaultColWidth="9.140625" defaultRowHeight="12.75"/>
  <cols>
    <col min="1" max="1" width="9.140625" style="118"/>
    <col min="2" max="2" width="30" style="118" bestFit="1" customWidth="1"/>
    <col min="3" max="3" width="10" style="118" customWidth="1"/>
    <col min="4" max="4" width="8.85546875" style="118" bestFit="1" customWidth="1"/>
    <col min="5" max="5" width="12.140625" style="118" customWidth="1"/>
    <col min="6" max="6" width="9.28515625" style="118" bestFit="1" customWidth="1"/>
    <col min="7" max="7" width="10" style="118" customWidth="1"/>
    <col min="8" max="8" width="9.7109375" style="118" bestFit="1" customWidth="1"/>
    <col min="9" max="9" width="7.7109375" style="118" bestFit="1" customWidth="1"/>
    <col min="10" max="16384" width="9.140625" style="118"/>
  </cols>
  <sheetData>
    <row r="1" spans="2:11" ht="15.75">
      <c r="B1" s="113"/>
      <c r="C1" s="114"/>
      <c r="D1" s="114"/>
      <c r="E1" s="115" t="s">
        <v>58</v>
      </c>
      <c r="F1" s="114"/>
      <c r="G1" s="114"/>
      <c r="H1" s="114"/>
      <c r="I1" s="116"/>
      <c r="J1" s="117"/>
    </row>
    <row r="2" spans="2:11" ht="15.75">
      <c r="B2" s="119"/>
      <c r="C2" s="120"/>
      <c r="D2" s="120"/>
      <c r="E2" s="121" t="s">
        <v>59</v>
      </c>
      <c r="F2" s="120"/>
      <c r="G2" s="120"/>
      <c r="H2" s="120"/>
      <c r="I2" s="122"/>
      <c r="J2" s="117"/>
    </row>
    <row r="3" spans="2:11" ht="15.75">
      <c r="B3" s="119"/>
      <c r="C3" s="120"/>
      <c r="D3" s="120"/>
      <c r="E3" s="121" t="s">
        <v>60</v>
      </c>
      <c r="F3" s="120"/>
      <c r="G3" s="120"/>
      <c r="H3" s="120"/>
      <c r="I3" s="122"/>
      <c r="J3" s="117"/>
    </row>
    <row r="4" spans="2:11" ht="15.75">
      <c r="B4" s="119"/>
      <c r="C4" s="120"/>
      <c r="D4" s="120"/>
      <c r="E4" s="120"/>
      <c r="F4" s="120"/>
      <c r="G4" s="120"/>
      <c r="H4" s="120"/>
      <c r="I4" s="122"/>
      <c r="J4" s="117"/>
    </row>
    <row r="5" spans="2:11" ht="15.75">
      <c r="B5" s="119" t="s">
        <v>4</v>
      </c>
      <c r="C5" s="121" t="s">
        <v>61</v>
      </c>
      <c r="D5" s="121" t="s">
        <v>61</v>
      </c>
      <c r="E5" s="121" t="s">
        <v>61</v>
      </c>
      <c r="F5" s="121" t="s">
        <v>62</v>
      </c>
      <c r="G5" s="121" t="s">
        <v>63</v>
      </c>
      <c r="H5" s="121" t="s">
        <v>64</v>
      </c>
      <c r="I5" s="123" t="s">
        <v>5</v>
      </c>
      <c r="J5" s="117"/>
    </row>
    <row r="6" spans="2:11" ht="15.75">
      <c r="B6" s="124"/>
      <c r="C6" s="125" t="s">
        <v>65</v>
      </c>
      <c r="D6" s="125" t="s">
        <v>66</v>
      </c>
      <c r="E6" s="125" t="s">
        <v>67</v>
      </c>
      <c r="F6" s="125" t="s">
        <v>68</v>
      </c>
      <c r="G6" s="125" t="s">
        <v>69</v>
      </c>
      <c r="H6" s="125" t="s">
        <v>70</v>
      </c>
      <c r="I6" s="126" t="s">
        <v>70</v>
      </c>
    </row>
    <row r="7" spans="2:11">
      <c r="B7" s="127"/>
      <c r="C7" s="128"/>
      <c r="D7" s="128"/>
      <c r="E7" s="128"/>
      <c r="F7" s="128"/>
      <c r="G7" s="128"/>
      <c r="H7" s="128"/>
      <c r="I7" s="129"/>
    </row>
    <row r="8" spans="2:11">
      <c r="B8" s="130" t="s">
        <v>37</v>
      </c>
      <c r="C8" s="131">
        <v>3234</v>
      </c>
      <c r="D8" s="131">
        <v>12557</v>
      </c>
      <c r="E8" s="131">
        <v>966</v>
      </c>
      <c r="F8" s="131">
        <v>16757</v>
      </c>
      <c r="G8" s="131">
        <v>5156</v>
      </c>
      <c r="H8" s="131">
        <v>21913</v>
      </c>
      <c r="I8" s="132">
        <v>8.6904289398699902E-2</v>
      </c>
      <c r="J8" s="133"/>
      <c r="K8" s="133"/>
    </row>
    <row r="9" spans="2:11">
      <c r="B9" s="130"/>
      <c r="C9" s="131"/>
      <c r="D9" s="131"/>
      <c r="E9" s="131"/>
      <c r="F9" s="131"/>
      <c r="G9" s="131"/>
      <c r="H9" s="131"/>
      <c r="I9" s="134"/>
    </row>
    <row r="10" spans="2:11">
      <c r="B10" s="130" t="s">
        <v>38</v>
      </c>
      <c r="C10" s="135">
        <v>26541.09</v>
      </c>
      <c r="D10" s="135">
        <v>13325.82</v>
      </c>
      <c r="E10" s="135">
        <v>1298.4100000000001</v>
      </c>
      <c r="F10" s="131">
        <v>41164.730000000003</v>
      </c>
      <c r="G10" s="131">
        <v>2221</v>
      </c>
      <c r="H10" s="131">
        <v>43386.3</v>
      </c>
      <c r="I10" s="132">
        <v>0.1720647821447914</v>
      </c>
      <c r="J10" s="133"/>
      <c r="K10" s="133"/>
    </row>
    <row r="11" spans="2:11">
      <c r="B11" s="130"/>
      <c r="C11" s="131"/>
      <c r="D11" s="131"/>
      <c r="E11" s="131"/>
      <c r="F11" s="131"/>
      <c r="G11" s="131"/>
      <c r="H11" s="131"/>
      <c r="I11" s="134"/>
    </row>
    <row r="12" spans="2:11">
      <c r="B12" s="130" t="s">
        <v>71</v>
      </c>
      <c r="C12" s="131">
        <v>12673</v>
      </c>
      <c r="D12" s="131">
        <v>0</v>
      </c>
      <c r="E12" s="131">
        <v>0</v>
      </c>
      <c r="F12" s="131">
        <v>12673</v>
      </c>
      <c r="G12" s="131">
        <v>0</v>
      </c>
      <c r="H12" s="131">
        <v>12673</v>
      </c>
      <c r="I12" s="132">
        <v>5.0259574661147444E-2</v>
      </c>
      <c r="J12" s="133"/>
      <c r="K12" s="133"/>
    </row>
    <row r="13" spans="2:11">
      <c r="B13" s="130"/>
      <c r="C13" s="131"/>
      <c r="D13" s="131"/>
      <c r="E13" s="131"/>
      <c r="F13" s="131"/>
      <c r="G13" s="131"/>
      <c r="H13" s="131"/>
      <c r="I13" s="134"/>
    </row>
    <row r="14" spans="2:11">
      <c r="B14" s="130" t="s">
        <v>72</v>
      </c>
      <c r="C14" s="131">
        <v>12379</v>
      </c>
      <c r="D14" s="131">
        <v>0</v>
      </c>
      <c r="E14" s="131">
        <v>0</v>
      </c>
      <c r="F14" s="131">
        <v>12379</v>
      </c>
      <c r="G14" s="131">
        <v>0</v>
      </c>
      <c r="H14" s="131">
        <v>12379</v>
      </c>
      <c r="I14" s="132">
        <v>4.9093606464952588E-2</v>
      </c>
      <c r="J14" s="133"/>
      <c r="K14" s="133"/>
    </row>
    <row r="15" spans="2:11">
      <c r="B15" s="130"/>
      <c r="C15" s="131"/>
      <c r="D15" s="131"/>
      <c r="E15" s="131"/>
      <c r="F15" s="131"/>
      <c r="G15" s="131"/>
      <c r="H15" s="131"/>
      <c r="I15" s="134"/>
    </row>
    <row r="16" spans="2:11">
      <c r="B16" s="130" t="s">
        <v>41</v>
      </c>
      <c r="C16" s="131">
        <v>0</v>
      </c>
      <c r="D16" s="131">
        <v>1516</v>
      </c>
      <c r="E16" s="131">
        <v>2025</v>
      </c>
      <c r="F16" s="131">
        <v>3541</v>
      </c>
      <c r="G16" s="131">
        <v>0</v>
      </c>
      <c r="H16" s="131">
        <v>3541</v>
      </c>
      <c r="I16" s="132">
        <v>1.404317477117676E-2</v>
      </c>
      <c r="J16" s="133"/>
      <c r="K16" s="133"/>
    </row>
    <row r="17" spans="2:11">
      <c r="B17" s="130"/>
      <c r="C17" s="131"/>
      <c r="D17" s="131"/>
      <c r="E17" s="131"/>
      <c r="F17" s="131"/>
      <c r="G17" s="131"/>
      <c r="H17" s="131"/>
      <c r="I17" s="134"/>
    </row>
    <row r="18" spans="2:11">
      <c r="B18" s="130" t="s">
        <v>42</v>
      </c>
      <c r="C18" s="131">
        <v>0</v>
      </c>
      <c r="D18" s="131">
        <v>1494</v>
      </c>
      <c r="E18" s="131">
        <v>9789</v>
      </c>
      <c r="F18" s="131">
        <v>11283</v>
      </c>
      <c r="G18" s="131">
        <v>50</v>
      </c>
      <c r="H18" s="131">
        <v>11333</v>
      </c>
      <c r="I18" s="132">
        <v>4.4945297848558663E-2</v>
      </c>
      <c r="J18" s="133"/>
      <c r="K18" s="133"/>
    </row>
    <row r="19" spans="2:11">
      <c r="B19" s="130"/>
      <c r="C19" s="131"/>
      <c r="D19" s="131"/>
      <c r="E19" s="131"/>
      <c r="F19" s="131"/>
      <c r="G19" s="131"/>
      <c r="H19" s="131"/>
      <c r="I19" s="134"/>
    </row>
    <row r="20" spans="2:11">
      <c r="B20" s="130" t="s">
        <v>43</v>
      </c>
      <c r="C20" s="131">
        <v>71.02200000000002</v>
      </c>
      <c r="D20" s="131">
        <v>0</v>
      </c>
      <c r="E20" s="131">
        <v>0</v>
      </c>
      <c r="F20" s="131">
        <v>71.02200000000002</v>
      </c>
      <c r="G20" s="131">
        <v>0</v>
      </c>
      <c r="H20" s="131">
        <v>71</v>
      </c>
      <c r="I20" s="132">
        <v>2.815773535028382E-4</v>
      </c>
      <c r="J20" s="133"/>
      <c r="K20" s="133"/>
    </row>
    <row r="21" spans="2:11">
      <c r="B21" s="130"/>
      <c r="C21" s="131"/>
      <c r="D21" s="131"/>
      <c r="E21" s="131"/>
      <c r="F21" s="131"/>
      <c r="G21" s="131"/>
      <c r="H21" s="131"/>
      <c r="I21" s="134"/>
    </row>
    <row r="22" spans="2:11">
      <c r="B22" s="130" t="s">
        <v>44</v>
      </c>
      <c r="C22" s="131">
        <v>6107</v>
      </c>
      <c r="D22" s="131">
        <v>0</v>
      </c>
      <c r="E22" s="131">
        <v>0</v>
      </c>
      <c r="F22" s="131">
        <v>6107</v>
      </c>
      <c r="G22" s="131">
        <v>0</v>
      </c>
      <c r="H22" s="131">
        <v>6107</v>
      </c>
      <c r="I22" s="132">
        <v>2.4219618279462434E-2</v>
      </c>
      <c r="J22" s="133"/>
      <c r="K22" s="133"/>
    </row>
    <row r="23" spans="2:11">
      <c r="B23" s="130"/>
      <c r="C23" s="131"/>
      <c r="D23" s="131"/>
      <c r="E23" s="131"/>
      <c r="F23" s="131"/>
      <c r="G23" s="131"/>
      <c r="H23" s="131"/>
      <c r="I23" s="134"/>
    </row>
    <row r="24" spans="2:11">
      <c r="B24" s="130" t="s">
        <v>45</v>
      </c>
      <c r="C24" s="131">
        <v>0</v>
      </c>
      <c r="D24" s="131">
        <v>146</v>
      </c>
      <c r="E24" s="131">
        <v>0</v>
      </c>
      <c r="F24" s="131">
        <v>146</v>
      </c>
      <c r="G24" s="131">
        <v>476</v>
      </c>
      <c r="H24" s="131">
        <v>622</v>
      </c>
      <c r="I24" s="132">
        <v>2.4667762518135964E-3</v>
      </c>
      <c r="J24" s="133"/>
      <c r="K24" s="133"/>
    </row>
    <row r="25" spans="2:11">
      <c r="B25" s="130"/>
      <c r="C25" s="131"/>
      <c r="D25" s="131"/>
      <c r="E25" s="131"/>
      <c r="F25" s="131"/>
      <c r="G25" s="131"/>
      <c r="H25" s="131"/>
      <c r="I25" s="134"/>
    </row>
    <row r="26" spans="2:11">
      <c r="B26" s="130" t="s">
        <v>46</v>
      </c>
      <c r="C26" s="131">
        <v>0</v>
      </c>
      <c r="D26" s="131">
        <v>6.5604000000000005</v>
      </c>
      <c r="E26" s="131">
        <v>0</v>
      </c>
      <c r="F26" s="131">
        <v>6.5604000000000005</v>
      </c>
      <c r="G26" s="131">
        <v>2364.0844000000002</v>
      </c>
      <c r="H26" s="131">
        <v>2371</v>
      </c>
      <c r="I26" s="132">
        <v>9.4030972557074561E-3</v>
      </c>
      <c r="J26" s="133"/>
      <c r="K26" s="133"/>
    </row>
    <row r="27" spans="2:11">
      <c r="B27" s="130"/>
      <c r="C27" s="131"/>
      <c r="D27" s="131"/>
      <c r="E27" s="131"/>
      <c r="F27" s="131"/>
      <c r="G27" s="131"/>
      <c r="H27" s="131"/>
      <c r="I27" s="134"/>
    </row>
    <row r="28" spans="2:11">
      <c r="B28" s="130" t="s">
        <v>17</v>
      </c>
      <c r="C28" s="131">
        <v>181</v>
      </c>
      <c r="D28" s="131">
        <v>17437</v>
      </c>
      <c r="E28" s="131">
        <v>7525</v>
      </c>
      <c r="F28" s="131">
        <v>25143</v>
      </c>
      <c r="G28" s="131">
        <v>1171</v>
      </c>
      <c r="H28" s="131">
        <v>26314</v>
      </c>
      <c r="I28" s="132">
        <v>0.10435811943765752</v>
      </c>
      <c r="J28" s="133"/>
      <c r="K28" s="133"/>
    </row>
    <row r="29" spans="2:11">
      <c r="B29" s="130"/>
      <c r="C29" s="131"/>
      <c r="D29" s="131"/>
      <c r="E29" s="131"/>
      <c r="F29" s="131"/>
      <c r="G29" s="131"/>
      <c r="H29" s="131"/>
      <c r="I29" s="134"/>
    </row>
    <row r="30" spans="2:11">
      <c r="B30" s="130" t="s">
        <v>8</v>
      </c>
      <c r="C30" s="131">
        <v>0</v>
      </c>
      <c r="D30" s="131">
        <v>10247.719999999999</v>
      </c>
      <c r="E30" s="131">
        <v>133.28</v>
      </c>
      <c r="F30" s="131">
        <v>10381</v>
      </c>
      <c r="G30" s="131">
        <v>32437.3</v>
      </c>
      <c r="H30" s="131">
        <v>42818.3</v>
      </c>
      <c r="I30" s="132">
        <v>0.16981216331676868</v>
      </c>
      <c r="J30" s="133"/>
      <c r="K30" s="133"/>
    </row>
    <row r="31" spans="2:11">
      <c r="B31" s="130"/>
      <c r="C31" s="131"/>
      <c r="D31" s="131"/>
      <c r="E31" s="131"/>
      <c r="F31" s="131"/>
      <c r="G31" s="131"/>
      <c r="H31" s="131"/>
      <c r="I31" s="134"/>
    </row>
    <row r="32" spans="2:11">
      <c r="B32" s="130" t="s">
        <v>49</v>
      </c>
      <c r="C32" s="131">
        <v>0</v>
      </c>
      <c r="D32" s="131">
        <v>2489</v>
      </c>
      <c r="E32" s="131">
        <v>0</v>
      </c>
      <c r="F32" s="131">
        <v>2489</v>
      </c>
      <c r="G32" s="131">
        <v>1708</v>
      </c>
      <c r="H32" s="131">
        <v>4197</v>
      </c>
      <c r="I32" s="132">
        <v>1.6644790882414252E-2</v>
      </c>
      <c r="J32" s="133"/>
      <c r="K32" s="133"/>
    </row>
    <row r="33" spans="2:11">
      <c r="B33" s="130"/>
      <c r="C33" s="131"/>
      <c r="D33" s="131"/>
      <c r="E33" s="131"/>
      <c r="F33" s="131"/>
      <c r="G33" s="131"/>
      <c r="H33" s="131"/>
      <c r="I33" s="134"/>
    </row>
    <row r="34" spans="2:11">
      <c r="B34" s="130" t="s">
        <v>50</v>
      </c>
      <c r="C34" s="131">
        <v>0</v>
      </c>
      <c r="D34" s="131">
        <v>184</v>
      </c>
      <c r="E34" s="131">
        <v>0</v>
      </c>
      <c r="F34" s="131">
        <v>184</v>
      </c>
      <c r="G34" s="131">
        <v>0</v>
      </c>
      <c r="H34" s="131">
        <v>184</v>
      </c>
      <c r="I34" s="132">
        <v>7.2972159217636937E-4</v>
      </c>
      <c r="J34" s="133"/>
      <c r="K34" s="133"/>
    </row>
    <row r="35" spans="2:11">
      <c r="B35" s="130"/>
      <c r="C35" s="131"/>
      <c r="D35" s="131"/>
      <c r="E35" s="131"/>
      <c r="F35" s="131"/>
      <c r="G35" s="131"/>
      <c r="H35" s="131"/>
      <c r="I35" s="134"/>
    </row>
    <row r="36" spans="2:11">
      <c r="B36" s="130" t="s">
        <v>19</v>
      </c>
      <c r="C36" s="131">
        <v>0</v>
      </c>
      <c r="D36" s="131">
        <v>1047</v>
      </c>
      <c r="E36" s="131">
        <v>709</v>
      </c>
      <c r="F36" s="131">
        <v>1756</v>
      </c>
      <c r="G36" s="131">
        <v>126</v>
      </c>
      <c r="H36" s="131">
        <v>1882</v>
      </c>
      <c r="I36" s="132">
        <v>7.4637828069343869E-3</v>
      </c>
      <c r="J36" s="133"/>
      <c r="K36" s="133"/>
    </row>
    <row r="37" spans="2:11">
      <c r="B37" s="130"/>
      <c r="C37" s="131"/>
      <c r="D37" s="131"/>
      <c r="E37" s="131"/>
      <c r="F37" s="131"/>
      <c r="G37" s="131"/>
      <c r="H37" s="131"/>
      <c r="I37" s="134"/>
    </row>
    <row r="38" spans="2:11">
      <c r="B38" s="130" t="s">
        <v>52</v>
      </c>
      <c r="C38" s="131">
        <v>0</v>
      </c>
      <c r="D38" s="131">
        <v>750</v>
      </c>
      <c r="E38" s="131">
        <v>0</v>
      </c>
      <c r="F38" s="131">
        <v>750</v>
      </c>
      <c r="G38" s="131">
        <v>383</v>
      </c>
      <c r="H38" s="131">
        <v>1133</v>
      </c>
      <c r="I38" s="132">
        <v>4.493340021390361E-3</v>
      </c>
      <c r="J38" s="133"/>
      <c r="K38" s="133"/>
    </row>
    <row r="39" spans="2:11">
      <c r="B39" s="130"/>
      <c r="C39" s="131"/>
      <c r="D39" s="131"/>
      <c r="E39" s="131"/>
      <c r="F39" s="131"/>
      <c r="G39" s="131"/>
      <c r="H39" s="131"/>
      <c r="I39" s="134"/>
    </row>
    <row r="40" spans="2:11">
      <c r="B40" s="130" t="s">
        <v>73</v>
      </c>
      <c r="C40" s="131">
        <v>58</v>
      </c>
      <c r="D40" s="131">
        <v>2895</v>
      </c>
      <c r="E40" s="131">
        <v>2168</v>
      </c>
      <c r="F40" s="131">
        <v>5121</v>
      </c>
      <c r="G40" s="131">
        <v>18942</v>
      </c>
      <c r="H40" s="131">
        <v>24063</v>
      </c>
      <c r="I40" s="132">
        <v>9.5430927568152038E-2</v>
      </c>
      <c r="J40" s="133"/>
      <c r="K40" s="133"/>
    </row>
    <row r="41" spans="2:11">
      <c r="B41" s="130"/>
      <c r="C41" s="131"/>
      <c r="D41" s="131"/>
      <c r="E41" s="131"/>
      <c r="F41" s="131"/>
      <c r="G41" s="131"/>
      <c r="H41" s="131"/>
      <c r="I41" s="134"/>
    </row>
    <row r="42" spans="2:11">
      <c r="B42" s="130" t="s">
        <v>21</v>
      </c>
      <c r="C42" s="131">
        <v>0</v>
      </c>
      <c r="D42" s="131">
        <v>309</v>
      </c>
      <c r="E42" s="131">
        <v>0</v>
      </c>
      <c r="F42" s="131">
        <v>309</v>
      </c>
      <c r="G42" s="131">
        <v>0</v>
      </c>
      <c r="H42" s="131">
        <v>309</v>
      </c>
      <c r="I42" s="132">
        <v>1.2254563694700986E-3</v>
      </c>
      <c r="J42" s="133"/>
      <c r="K42" s="133"/>
    </row>
    <row r="43" spans="2:11">
      <c r="B43" s="130"/>
      <c r="C43" s="131"/>
      <c r="D43" s="131"/>
      <c r="E43" s="131"/>
      <c r="F43" s="131"/>
      <c r="G43" s="131"/>
      <c r="H43" s="131"/>
      <c r="I43" s="134"/>
    </row>
    <row r="44" spans="2:11">
      <c r="B44" s="130" t="s">
        <v>10</v>
      </c>
      <c r="C44" s="131">
        <v>0</v>
      </c>
      <c r="D44" s="131">
        <v>6215</v>
      </c>
      <c r="E44" s="131">
        <v>27117</v>
      </c>
      <c r="F44" s="131">
        <v>33332</v>
      </c>
      <c r="G44" s="131">
        <v>3277</v>
      </c>
      <c r="H44" s="131">
        <v>36609</v>
      </c>
      <c r="I44" s="132">
        <v>0.14518683569556906</v>
      </c>
      <c r="J44" s="133"/>
      <c r="K44" s="133"/>
    </row>
    <row r="45" spans="2:11">
      <c r="B45" s="130"/>
      <c r="C45" s="131"/>
      <c r="D45" s="131"/>
      <c r="E45" s="131"/>
      <c r="F45" s="131"/>
      <c r="G45" s="131"/>
      <c r="H45" s="131"/>
      <c r="I45" s="134"/>
    </row>
    <row r="46" spans="2:11">
      <c r="B46" s="130" t="s">
        <v>11</v>
      </c>
      <c r="C46" s="131">
        <v>0</v>
      </c>
      <c r="D46" s="131">
        <v>0</v>
      </c>
      <c r="E46" s="131">
        <v>0</v>
      </c>
      <c r="F46" s="131">
        <v>0</v>
      </c>
      <c r="G46" s="131">
        <v>245.96</v>
      </c>
      <c r="H46" s="131">
        <v>245.96</v>
      </c>
      <c r="I46" s="132">
        <v>9.7544740658532514E-4</v>
      </c>
      <c r="J46" s="133"/>
      <c r="K46" s="133"/>
    </row>
    <row r="47" spans="2:11">
      <c r="B47" s="130"/>
      <c r="C47" s="131"/>
      <c r="D47" s="131"/>
      <c r="E47" s="131"/>
      <c r="F47" s="131"/>
      <c r="G47" s="131"/>
      <c r="H47" s="131"/>
      <c r="I47" s="134"/>
    </row>
    <row r="48" spans="2:11">
      <c r="B48" s="136" t="s">
        <v>12</v>
      </c>
      <c r="C48" s="137">
        <v>61244.111999999994</v>
      </c>
      <c r="D48" s="137">
        <v>70619.700400000002</v>
      </c>
      <c r="E48" s="137">
        <v>51730.09</v>
      </c>
      <c r="F48" s="137">
        <v>183593.9124</v>
      </c>
      <c r="G48" s="137">
        <v>68557.344400000002</v>
      </c>
      <c r="H48" s="137">
        <v>252150.96</v>
      </c>
      <c r="I48" s="138">
        <v>1</v>
      </c>
      <c r="J48" s="133"/>
      <c r="K48" s="133"/>
    </row>
    <row r="49" spans="2:10" ht="13.5" thickBot="1">
      <c r="B49" s="139" t="s">
        <v>54</v>
      </c>
      <c r="C49" s="140">
        <v>0.24288668978297764</v>
      </c>
      <c r="D49" s="140">
        <v>0.28006913160275104</v>
      </c>
      <c r="E49" s="140">
        <v>0.20515523716427655</v>
      </c>
      <c r="F49" s="140">
        <v>0.72811109820878739</v>
      </c>
      <c r="G49" s="140">
        <v>0.27189007886386796</v>
      </c>
      <c r="H49" s="140">
        <v>1</v>
      </c>
      <c r="I49" s="141"/>
      <c r="J49" s="133"/>
    </row>
    <row r="50" spans="2:10">
      <c r="E50" s="133"/>
      <c r="F50" s="142"/>
      <c r="H50" s="133"/>
    </row>
    <row r="51" spans="2:10">
      <c r="F51" s="142"/>
    </row>
    <row r="52" spans="2:10">
      <c r="B52" s="143"/>
    </row>
    <row r="53" spans="2:10">
      <c r="I53" s="133"/>
    </row>
    <row r="54" spans="2:10">
      <c r="I54" s="133"/>
    </row>
    <row r="55" spans="2:10">
      <c r="I55" s="133"/>
    </row>
  </sheetData>
  <printOptions horizontalCentered="1"/>
  <pageMargins left="0.31496062992126" right="0.196850393700787" top="1.45" bottom="0.98425196850393704" header="0.34" footer="0"/>
  <pageSetup scale="80" orientation="portrait" horizontalDpi="300" verticalDpi="4294967292" r:id="rId1"/>
  <headerFooter alignWithMargins="0">
    <oddHeader>&amp;CCuadro5&amp;R5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E29"/>
  <sheetViews>
    <sheetView workbookViewId="0"/>
  </sheetViews>
  <sheetFormatPr baseColWidth="10" defaultRowHeight="12.75"/>
  <cols>
    <col min="1" max="1" width="11.42578125" style="568"/>
    <col min="2" max="2" width="27.7109375" style="568" customWidth="1"/>
    <col min="3" max="3" width="11.42578125" style="568"/>
    <col min="4" max="4" width="16.5703125" style="568" customWidth="1"/>
    <col min="5" max="16384" width="11.42578125" style="568"/>
  </cols>
  <sheetData>
    <row r="1" spans="2:5">
      <c r="B1" s="569"/>
      <c r="C1" s="570" t="s">
        <v>310</v>
      </c>
      <c r="D1" s="571"/>
    </row>
    <row r="2" spans="2:5">
      <c r="B2" s="572"/>
      <c r="C2" s="573" t="s">
        <v>311</v>
      </c>
      <c r="D2" s="574"/>
    </row>
    <row r="3" spans="2:5">
      <c r="B3" s="572"/>
      <c r="C3" s="575"/>
      <c r="D3" s="574"/>
    </row>
    <row r="4" spans="2:5">
      <c r="B4" s="572"/>
      <c r="C4" s="575"/>
      <c r="D4" s="574"/>
    </row>
    <row r="5" spans="2:5">
      <c r="B5" s="576" t="s">
        <v>312</v>
      </c>
      <c r="C5" s="577" t="s">
        <v>313</v>
      </c>
      <c r="D5" s="578" t="s">
        <v>314</v>
      </c>
    </row>
    <row r="6" spans="2:5">
      <c r="B6" s="579"/>
      <c r="C6" s="577" t="s">
        <v>315</v>
      </c>
      <c r="D6" s="578" t="s">
        <v>316</v>
      </c>
    </row>
    <row r="7" spans="2:5">
      <c r="B7" s="580" t="s">
        <v>317</v>
      </c>
      <c r="C7" s="581">
        <v>0.82450000000000001</v>
      </c>
      <c r="D7" s="582">
        <v>10963</v>
      </c>
      <c r="E7" s="568" t="s">
        <v>318</v>
      </c>
    </row>
    <row r="8" spans="2:5">
      <c r="B8" s="580" t="s">
        <v>319</v>
      </c>
      <c r="C8" s="581">
        <v>0.85499999999999998</v>
      </c>
      <c r="D8" s="582">
        <v>10860</v>
      </c>
    </row>
    <row r="9" spans="2:5">
      <c r="B9" s="580" t="s">
        <v>320</v>
      </c>
      <c r="C9" s="581">
        <v>0.92700000000000005</v>
      </c>
      <c r="D9" s="582">
        <v>10500</v>
      </c>
    </row>
    <row r="10" spans="2:5">
      <c r="B10" s="580" t="s">
        <v>321</v>
      </c>
      <c r="C10" s="581">
        <v>0.93600000000000005</v>
      </c>
      <c r="D10" s="582">
        <v>10500</v>
      </c>
    </row>
    <row r="11" spans="2:5">
      <c r="B11" s="580" t="s">
        <v>322</v>
      </c>
      <c r="C11" s="581">
        <v>0.94499999999999995</v>
      </c>
      <c r="D11" s="582">
        <v>10500</v>
      </c>
    </row>
    <row r="12" spans="2:5">
      <c r="B12" s="580" t="s">
        <v>45</v>
      </c>
      <c r="C12" s="581">
        <v>0.7</v>
      </c>
      <c r="D12" s="582">
        <v>11500</v>
      </c>
    </row>
    <row r="13" spans="2:5">
      <c r="B13" s="580" t="s">
        <v>42</v>
      </c>
      <c r="C13" s="581">
        <v>0.55000000000000004</v>
      </c>
      <c r="D13" s="582">
        <v>12100</v>
      </c>
    </row>
    <row r="14" spans="2:5">
      <c r="B14" s="580" t="s">
        <v>323</v>
      </c>
      <c r="C14" s="581">
        <v>0.73</v>
      </c>
      <c r="D14" s="582">
        <v>11200</v>
      </c>
    </row>
    <row r="15" spans="2:5">
      <c r="B15" s="580" t="s">
        <v>168</v>
      </c>
      <c r="C15" s="581">
        <v>0.7</v>
      </c>
      <c r="D15" s="582">
        <v>11400</v>
      </c>
    </row>
    <row r="16" spans="2:5">
      <c r="B16" s="580" t="s">
        <v>44</v>
      </c>
      <c r="C16" s="581">
        <v>0.81</v>
      </c>
      <c r="D16" s="582">
        <v>11100</v>
      </c>
    </row>
    <row r="17" spans="2:5">
      <c r="B17" s="580" t="s">
        <v>41</v>
      </c>
      <c r="C17" s="581">
        <v>0.81</v>
      </c>
      <c r="D17" s="582">
        <v>11100</v>
      </c>
    </row>
    <row r="18" spans="2:5">
      <c r="B18" s="580" t="s">
        <v>38</v>
      </c>
      <c r="C18" s="581">
        <v>0.84</v>
      </c>
      <c r="D18" s="582">
        <v>10900</v>
      </c>
    </row>
    <row r="19" spans="2:5">
      <c r="B19" s="580" t="s">
        <v>324</v>
      </c>
      <c r="C19" s="583" t="s">
        <v>228</v>
      </c>
      <c r="D19" s="582">
        <v>9341</v>
      </c>
      <c r="E19" s="568" t="s">
        <v>325</v>
      </c>
    </row>
    <row r="20" spans="2:5">
      <c r="B20" s="580" t="s">
        <v>10</v>
      </c>
      <c r="C20" s="583" t="s">
        <v>228</v>
      </c>
      <c r="D20" s="582">
        <v>3500</v>
      </c>
    </row>
    <row r="21" spans="2:5">
      <c r="B21" s="580" t="s">
        <v>8</v>
      </c>
      <c r="C21" s="583" t="s">
        <v>228</v>
      </c>
      <c r="D21" s="582">
        <v>7000</v>
      </c>
    </row>
    <row r="22" spans="2:5">
      <c r="B22" s="580" t="s">
        <v>11</v>
      </c>
      <c r="C22" s="583" t="s">
        <v>228</v>
      </c>
      <c r="D22" s="582">
        <v>4000</v>
      </c>
      <c r="E22" s="568" t="s">
        <v>325</v>
      </c>
    </row>
    <row r="23" spans="2:5">
      <c r="B23" s="580" t="s">
        <v>326</v>
      </c>
      <c r="C23" s="583" t="s">
        <v>228</v>
      </c>
      <c r="D23" s="582">
        <v>4260</v>
      </c>
      <c r="E23" s="568" t="s">
        <v>327</v>
      </c>
    </row>
    <row r="24" spans="2:5">
      <c r="B24" s="580" t="s">
        <v>17</v>
      </c>
      <c r="C24" s="583" t="s">
        <v>228</v>
      </c>
      <c r="D24" s="582">
        <v>860</v>
      </c>
      <c r="E24" s="568" t="s">
        <v>328</v>
      </c>
    </row>
    <row r="25" spans="2:5">
      <c r="B25" s="584" t="s">
        <v>329</v>
      </c>
      <c r="C25" s="575"/>
      <c r="D25" s="574"/>
    </row>
    <row r="26" spans="2:5">
      <c r="B26" s="584" t="s">
        <v>330</v>
      </c>
      <c r="C26" s="575"/>
      <c r="D26" s="574"/>
    </row>
    <row r="27" spans="2:5">
      <c r="B27" s="584" t="s">
        <v>331</v>
      </c>
      <c r="C27" s="575"/>
      <c r="D27" s="574"/>
    </row>
    <row r="28" spans="2:5">
      <c r="B28" s="584" t="s">
        <v>332</v>
      </c>
      <c r="C28" s="575"/>
      <c r="D28" s="574"/>
    </row>
    <row r="29" spans="2:5">
      <c r="B29" s="585" t="s">
        <v>333</v>
      </c>
      <c r="C29" s="586"/>
      <c r="D29" s="587"/>
    </row>
  </sheetData>
  <pageMargins left="0.78740157480314998" right="0.78740157480314998" top="1.9685039370078701" bottom="0.98425196850393704" header="0.511811024" footer="0.511811024"/>
  <pageSetup orientation="portrait" horizontalDpi="300" verticalDpi="4294967292" r:id="rId1"/>
  <headerFooter alignWithMargins="0">
    <oddHeader>&amp;RAnexo A2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pageSetUpPr fitToPage="1"/>
  </sheetPr>
  <dimension ref="A1:K60"/>
  <sheetViews>
    <sheetView zoomScale="75" workbookViewId="0"/>
  </sheetViews>
  <sheetFormatPr baseColWidth="10" defaultColWidth="9.140625" defaultRowHeight="12.75"/>
  <cols>
    <col min="1" max="1" width="32.28515625" style="88" customWidth="1"/>
    <col min="2" max="2" width="15.7109375" style="88" bestFit="1" customWidth="1"/>
    <col min="3" max="3" width="16.7109375" style="88" bestFit="1" customWidth="1"/>
    <col min="4" max="4" width="17.140625" style="88" customWidth="1"/>
    <col min="5" max="5" width="17.85546875" style="88" bestFit="1" customWidth="1"/>
    <col min="6" max="6" width="14.85546875" style="88" bestFit="1" customWidth="1"/>
    <col min="7" max="7" width="15.42578125" style="88" customWidth="1"/>
    <col min="8" max="8" width="15.5703125" style="88" customWidth="1"/>
    <col min="9" max="9" width="9.140625" style="88" customWidth="1"/>
    <col min="10" max="10" width="9.140625" style="87" customWidth="1"/>
    <col min="11" max="16384" width="9.140625" style="88"/>
  </cols>
  <sheetData>
    <row r="1" spans="1:11" ht="15.75">
      <c r="A1" s="81"/>
      <c r="B1" s="82"/>
      <c r="C1" s="82"/>
      <c r="D1" s="83" t="s">
        <v>33</v>
      </c>
      <c r="E1" s="82"/>
      <c r="F1" s="84"/>
      <c r="G1" s="84"/>
      <c r="H1" s="85"/>
      <c r="I1" s="86"/>
    </row>
    <row r="2" spans="1:11" ht="15.75">
      <c r="A2" s="89"/>
      <c r="B2" s="90"/>
      <c r="C2" s="90"/>
      <c r="D2" s="91" t="s">
        <v>34</v>
      </c>
      <c r="E2" s="90"/>
      <c r="F2" s="92"/>
      <c r="G2" s="92"/>
      <c r="H2" s="93"/>
      <c r="I2" s="86"/>
    </row>
    <row r="3" spans="1:11" ht="15.75">
      <c r="A3" s="89"/>
      <c r="B3" s="90"/>
      <c r="C3" s="90"/>
      <c r="D3" s="91" t="s">
        <v>35</v>
      </c>
      <c r="E3" s="90"/>
      <c r="F3" s="92"/>
      <c r="G3" s="92"/>
      <c r="H3" s="93"/>
      <c r="I3" s="86"/>
    </row>
    <row r="4" spans="1:11" ht="15.75">
      <c r="A4" s="89"/>
      <c r="B4" s="90"/>
      <c r="C4" s="90"/>
      <c r="D4" s="90"/>
      <c r="E4" s="90"/>
      <c r="F4" s="92"/>
      <c r="G4" s="92"/>
      <c r="H4" s="93"/>
      <c r="I4" s="86"/>
    </row>
    <row r="5" spans="1:11" ht="15.75">
      <c r="A5" s="89" t="s">
        <v>4</v>
      </c>
      <c r="B5" s="90" t="s">
        <v>25</v>
      </c>
      <c r="C5" s="90" t="s">
        <v>26</v>
      </c>
      <c r="D5" s="90" t="s">
        <v>27</v>
      </c>
      <c r="E5" s="91" t="s">
        <v>28</v>
      </c>
      <c r="F5" s="682" t="s">
        <v>29</v>
      </c>
      <c r="G5" s="682" t="s">
        <v>29</v>
      </c>
      <c r="H5" s="682" t="s">
        <v>29</v>
      </c>
      <c r="I5" s="86"/>
    </row>
    <row r="6" spans="1:11" ht="15.75">
      <c r="A6" s="94"/>
      <c r="B6" s="95" t="s">
        <v>30</v>
      </c>
      <c r="C6" s="96"/>
      <c r="D6" s="96"/>
      <c r="E6" s="95" t="s">
        <v>36</v>
      </c>
      <c r="F6" s="683" t="s">
        <v>400</v>
      </c>
      <c r="G6" s="683" t="s">
        <v>402</v>
      </c>
      <c r="H6" s="684" t="s">
        <v>401</v>
      </c>
    </row>
    <row r="7" spans="1:11">
      <c r="A7" s="97"/>
      <c r="B7" s="98"/>
      <c r="C7" s="98"/>
      <c r="D7" s="98"/>
      <c r="E7" s="98"/>
      <c r="F7" s="98"/>
      <c r="G7" s="98"/>
      <c r="H7" s="99"/>
    </row>
    <row r="8" spans="1:11">
      <c r="A8" s="100" t="s">
        <v>37</v>
      </c>
      <c r="B8" s="101">
        <v>17461</v>
      </c>
      <c r="C8" s="101">
        <v>4241</v>
      </c>
      <c r="D8" s="101">
        <v>0</v>
      </c>
      <c r="E8" s="101">
        <v>-211</v>
      </c>
      <c r="F8" s="101">
        <v>16757</v>
      </c>
      <c r="G8" s="101">
        <v>5156</v>
      </c>
      <c r="H8" s="102">
        <v>21913</v>
      </c>
      <c r="I8" s="103"/>
      <c r="K8" s="103"/>
    </row>
    <row r="9" spans="1:11">
      <c r="A9" s="100"/>
      <c r="B9" s="101"/>
      <c r="C9" s="101"/>
      <c r="D9" s="101"/>
      <c r="E9" s="101"/>
      <c r="F9" s="101"/>
      <c r="G9" s="101"/>
      <c r="H9" s="102"/>
    </row>
    <row r="10" spans="1:11">
      <c r="A10" s="100" t="s">
        <v>38</v>
      </c>
      <c r="B10" s="101">
        <v>32018</v>
      </c>
      <c r="C10" s="101">
        <v>10303</v>
      </c>
      <c r="D10" s="101">
        <v>447</v>
      </c>
      <c r="E10" s="101">
        <v>-1512.4</v>
      </c>
      <c r="F10" s="101">
        <v>41165</v>
      </c>
      <c r="G10" s="101">
        <v>2221.4</v>
      </c>
      <c r="H10" s="102">
        <v>43386</v>
      </c>
      <c r="I10" s="103"/>
    </row>
    <row r="11" spans="1:11">
      <c r="A11" s="100"/>
      <c r="B11" s="101"/>
      <c r="C11" s="101"/>
      <c r="D11" s="101"/>
      <c r="E11" s="101"/>
      <c r="F11" s="101"/>
      <c r="G11" s="101"/>
      <c r="H11" s="102"/>
    </row>
    <row r="12" spans="1:11">
      <c r="A12" s="100" t="s">
        <v>39</v>
      </c>
      <c r="B12" s="101">
        <v>11626</v>
      </c>
      <c r="C12" s="101">
        <v>1814</v>
      </c>
      <c r="D12" s="101">
        <v>615</v>
      </c>
      <c r="E12" s="101">
        <v>152</v>
      </c>
      <c r="F12" s="101">
        <v>12673</v>
      </c>
      <c r="G12" s="101">
        <v>0</v>
      </c>
      <c r="H12" s="102">
        <v>12673</v>
      </c>
      <c r="I12" s="103"/>
    </row>
    <row r="13" spans="1:11">
      <c r="A13" s="100"/>
      <c r="B13" s="101"/>
      <c r="C13" s="101"/>
      <c r="D13" s="101"/>
      <c r="E13" s="101"/>
      <c r="F13" s="101"/>
      <c r="G13" s="101"/>
      <c r="H13" s="102"/>
    </row>
    <row r="14" spans="1:11">
      <c r="A14" s="100" t="s">
        <v>40</v>
      </c>
      <c r="B14" s="101">
        <v>10365</v>
      </c>
      <c r="C14" s="101">
        <v>1495</v>
      </c>
      <c r="D14" s="101">
        <v>0</v>
      </c>
      <c r="E14" s="101">
        <v>-519</v>
      </c>
      <c r="F14" s="101">
        <v>12379</v>
      </c>
      <c r="G14" s="101">
        <v>0</v>
      </c>
      <c r="H14" s="102">
        <v>12379</v>
      </c>
      <c r="I14" s="103"/>
    </row>
    <row r="15" spans="1:11">
      <c r="A15" s="100"/>
      <c r="B15" s="101"/>
      <c r="C15" s="101"/>
      <c r="D15" s="101"/>
      <c r="E15" s="101"/>
      <c r="F15" s="101"/>
      <c r="G15" s="101"/>
      <c r="H15" s="102"/>
    </row>
    <row r="16" spans="1:11">
      <c r="A16" s="100" t="s">
        <v>41</v>
      </c>
      <c r="B16" s="101">
        <v>3013</v>
      </c>
      <c r="C16" s="101">
        <v>1</v>
      </c>
      <c r="D16" s="101">
        <v>0</v>
      </c>
      <c r="E16" s="101">
        <v>-526.6</v>
      </c>
      <c r="F16" s="101">
        <v>3541</v>
      </c>
      <c r="G16" s="101">
        <v>0</v>
      </c>
      <c r="H16" s="102">
        <v>3541</v>
      </c>
      <c r="I16" s="103"/>
    </row>
    <row r="17" spans="1:10">
      <c r="A17" s="100"/>
      <c r="B17" s="101"/>
      <c r="C17" s="101"/>
      <c r="D17" s="101"/>
      <c r="E17" s="101"/>
      <c r="F17" s="101"/>
      <c r="G17" s="101"/>
      <c r="H17" s="102"/>
    </row>
    <row r="18" spans="1:10">
      <c r="A18" s="100" t="s">
        <v>42</v>
      </c>
      <c r="B18" s="101">
        <v>5677</v>
      </c>
      <c r="C18" s="101">
        <v>6170</v>
      </c>
      <c r="D18" s="101">
        <v>304</v>
      </c>
      <c r="E18" s="101">
        <v>210</v>
      </c>
      <c r="F18" s="101">
        <v>11283</v>
      </c>
      <c r="G18" s="101">
        <v>50</v>
      </c>
      <c r="H18" s="102">
        <v>11333</v>
      </c>
      <c r="I18" s="103"/>
    </row>
    <row r="19" spans="1:10">
      <c r="A19" s="100"/>
      <c r="B19" s="101"/>
      <c r="C19" s="101"/>
      <c r="D19" s="101"/>
      <c r="E19" s="101"/>
      <c r="F19" s="101"/>
      <c r="G19" s="101"/>
      <c r="H19" s="102"/>
    </row>
    <row r="20" spans="1:10">
      <c r="A20" s="100" t="s">
        <v>43</v>
      </c>
      <c r="B20" s="101">
        <v>94</v>
      </c>
      <c r="C20" s="101">
        <v>0</v>
      </c>
      <c r="D20" s="101">
        <v>27</v>
      </c>
      <c r="E20" s="101">
        <v>-4</v>
      </c>
      <c r="F20" s="101">
        <v>71</v>
      </c>
      <c r="G20" s="101">
        <v>0</v>
      </c>
      <c r="H20" s="102">
        <v>71</v>
      </c>
      <c r="I20" s="103"/>
    </row>
    <row r="21" spans="1:10">
      <c r="A21" s="100"/>
      <c r="B21" s="101"/>
      <c r="C21" s="101"/>
      <c r="D21" s="101"/>
      <c r="E21" s="101"/>
      <c r="F21" s="101"/>
      <c r="G21" s="101"/>
      <c r="H21" s="102"/>
    </row>
    <row r="22" spans="1:10">
      <c r="A22" s="100" t="s">
        <v>44</v>
      </c>
      <c r="B22" s="101">
        <v>6024</v>
      </c>
      <c r="C22" s="101">
        <v>1083</v>
      </c>
      <c r="D22" s="101">
        <v>49</v>
      </c>
      <c r="E22" s="101">
        <v>951</v>
      </c>
      <c r="F22" s="101">
        <v>6107</v>
      </c>
      <c r="G22" s="101">
        <v>0</v>
      </c>
      <c r="H22" s="102">
        <v>6107</v>
      </c>
      <c r="I22" s="103"/>
    </row>
    <row r="23" spans="1:10">
      <c r="A23" s="100"/>
      <c r="B23" s="101"/>
      <c r="C23" s="101"/>
      <c r="D23" s="101"/>
      <c r="E23" s="101"/>
      <c r="F23" s="101"/>
      <c r="G23" s="101"/>
      <c r="H23" s="102"/>
    </row>
    <row r="24" spans="1:10">
      <c r="A24" s="100" t="s">
        <v>45</v>
      </c>
      <c r="B24" s="101">
        <v>2262</v>
      </c>
      <c r="C24" s="101">
        <v>0</v>
      </c>
      <c r="D24" s="101">
        <v>0</v>
      </c>
      <c r="E24" s="101">
        <v>1639.6</v>
      </c>
      <c r="F24" s="101">
        <v>146</v>
      </c>
      <c r="G24" s="101">
        <v>476</v>
      </c>
      <c r="H24" s="102">
        <v>622</v>
      </c>
      <c r="I24" s="103"/>
    </row>
    <row r="25" spans="1:10">
      <c r="A25" s="100"/>
      <c r="B25" s="101"/>
      <c r="C25" s="101"/>
      <c r="D25" s="101"/>
      <c r="E25" s="101"/>
      <c r="F25" s="101"/>
      <c r="G25" s="101"/>
      <c r="H25" s="102"/>
    </row>
    <row r="26" spans="1:10">
      <c r="A26" s="100" t="s">
        <v>46</v>
      </c>
      <c r="B26" s="101">
        <v>2371</v>
      </c>
      <c r="C26" s="101">
        <v>0</v>
      </c>
      <c r="D26" s="101">
        <v>0</v>
      </c>
      <c r="E26" s="101">
        <v>0</v>
      </c>
      <c r="F26" s="101">
        <v>7</v>
      </c>
      <c r="G26" s="101">
        <v>2364</v>
      </c>
      <c r="H26" s="102">
        <v>2371</v>
      </c>
      <c r="I26" s="103"/>
    </row>
    <row r="27" spans="1:10">
      <c r="A27" s="100"/>
      <c r="B27" s="101"/>
      <c r="C27" s="101"/>
      <c r="D27" s="101"/>
      <c r="E27" s="101"/>
      <c r="F27" s="101"/>
      <c r="G27" s="101"/>
      <c r="H27" s="102"/>
    </row>
    <row r="28" spans="1:10" s="105" customFormat="1">
      <c r="A28" s="100" t="s">
        <v>47</v>
      </c>
      <c r="B28" s="101">
        <v>90911</v>
      </c>
      <c r="C28" s="101">
        <v>25107</v>
      </c>
      <c r="D28" s="101">
        <v>1442</v>
      </c>
      <c r="E28" s="101">
        <v>179.6</v>
      </c>
      <c r="F28" s="101">
        <v>104129</v>
      </c>
      <c r="G28" s="101">
        <v>10267.4</v>
      </c>
      <c r="H28" s="102">
        <v>114396</v>
      </c>
      <c r="I28" s="104"/>
      <c r="J28" s="104"/>
    </row>
    <row r="29" spans="1:10">
      <c r="A29" s="100"/>
      <c r="B29" s="101"/>
      <c r="C29" s="101"/>
      <c r="D29" s="101"/>
      <c r="E29" s="101"/>
      <c r="F29" s="101"/>
      <c r="G29" s="101"/>
      <c r="H29" s="102"/>
    </row>
    <row r="30" spans="1:10">
      <c r="A30" s="100" t="s">
        <v>17</v>
      </c>
      <c r="B30" s="101">
        <v>28635</v>
      </c>
      <c r="C30" s="101">
        <v>0</v>
      </c>
      <c r="D30" s="101">
        <v>0</v>
      </c>
      <c r="E30" s="101">
        <v>2321</v>
      </c>
      <c r="F30" s="101">
        <v>25143</v>
      </c>
      <c r="G30" s="101">
        <v>1171</v>
      </c>
      <c r="H30" s="102">
        <v>26314</v>
      </c>
      <c r="I30" s="103"/>
    </row>
    <row r="31" spans="1:10">
      <c r="A31" s="100"/>
      <c r="B31" s="101"/>
      <c r="C31" s="101"/>
      <c r="D31" s="101"/>
      <c r="E31" s="101"/>
      <c r="F31" s="101"/>
      <c r="G31" s="101"/>
      <c r="H31" s="102"/>
    </row>
    <row r="32" spans="1:10">
      <c r="A32" s="100" t="s">
        <v>48</v>
      </c>
      <c r="B32" s="101">
        <v>42818</v>
      </c>
      <c r="C32" s="101">
        <v>0</v>
      </c>
      <c r="D32" s="101">
        <v>0</v>
      </c>
      <c r="E32" s="101">
        <v>0</v>
      </c>
      <c r="F32" s="101">
        <v>10381</v>
      </c>
      <c r="G32" s="101">
        <v>32437</v>
      </c>
      <c r="H32" s="102">
        <v>42818</v>
      </c>
      <c r="I32" s="103"/>
    </row>
    <row r="33" spans="1:9">
      <c r="A33" s="100"/>
      <c r="B33" s="101"/>
      <c r="C33" s="101"/>
      <c r="D33" s="101"/>
      <c r="E33" s="101"/>
      <c r="F33" s="101"/>
      <c r="G33" s="101"/>
      <c r="H33" s="102"/>
    </row>
    <row r="34" spans="1:9">
      <c r="A34" s="100" t="s">
        <v>49</v>
      </c>
      <c r="B34" s="101">
        <v>3311</v>
      </c>
      <c r="C34" s="101">
        <v>447</v>
      </c>
      <c r="D34" s="101">
        <v>124</v>
      </c>
      <c r="E34" s="101">
        <v>-563</v>
      </c>
      <c r="F34" s="101">
        <v>2489</v>
      </c>
      <c r="G34" s="101">
        <v>1708</v>
      </c>
      <c r="H34" s="102">
        <v>4197</v>
      </c>
      <c r="I34" s="103"/>
    </row>
    <row r="35" spans="1:9">
      <c r="A35" s="100"/>
      <c r="B35" s="101"/>
      <c r="C35" s="101"/>
      <c r="D35" s="101"/>
      <c r="E35" s="101"/>
      <c r="F35" s="101"/>
      <c r="G35" s="101"/>
      <c r="H35" s="102"/>
      <c r="I35" s="103"/>
    </row>
    <row r="36" spans="1:9">
      <c r="A36" s="100" t="s">
        <v>50</v>
      </c>
      <c r="B36" s="101">
        <v>191</v>
      </c>
      <c r="C36" s="101">
        <v>0</v>
      </c>
      <c r="D36" s="101">
        <v>0</v>
      </c>
      <c r="E36" s="101">
        <v>7</v>
      </c>
      <c r="F36" s="101">
        <v>184</v>
      </c>
      <c r="G36" s="101">
        <v>0</v>
      </c>
      <c r="H36" s="102">
        <v>184</v>
      </c>
      <c r="I36" s="103"/>
    </row>
    <row r="37" spans="1:9">
      <c r="A37" s="100"/>
      <c r="B37" s="101"/>
      <c r="C37" s="101"/>
      <c r="D37" s="101"/>
      <c r="E37" s="101"/>
      <c r="F37" s="101"/>
      <c r="G37" s="101"/>
      <c r="H37" s="102"/>
    </row>
    <row r="38" spans="1:9">
      <c r="A38" s="100" t="s">
        <v>51</v>
      </c>
      <c r="B38" s="101">
        <v>1955</v>
      </c>
      <c r="C38" s="101">
        <v>0</v>
      </c>
      <c r="D38" s="101">
        <v>0</v>
      </c>
      <c r="E38" s="101">
        <v>73</v>
      </c>
      <c r="F38" s="101">
        <v>1756</v>
      </c>
      <c r="G38" s="101">
        <v>126</v>
      </c>
      <c r="H38" s="102">
        <v>1882</v>
      </c>
      <c r="I38" s="103"/>
    </row>
    <row r="39" spans="1:9">
      <c r="A39" s="100"/>
      <c r="B39" s="101"/>
      <c r="C39" s="101"/>
      <c r="D39" s="101"/>
      <c r="E39" s="101"/>
      <c r="F39" s="101"/>
      <c r="G39" s="101"/>
      <c r="H39" s="102"/>
    </row>
    <row r="40" spans="1:9">
      <c r="A40" s="100" t="s">
        <v>52</v>
      </c>
      <c r="B40" s="101">
        <v>1371</v>
      </c>
      <c r="C40" s="101">
        <v>0</v>
      </c>
      <c r="D40" s="101">
        <v>0</v>
      </c>
      <c r="E40" s="101">
        <v>237.6</v>
      </c>
      <c r="F40" s="101">
        <v>750</v>
      </c>
      <c r="G40" s="101">
        <v>383</v>
      </c>
      <c r="H40" s="102">
        <v>1133</v>
      </c>
      <c r="I40" s="103"/>
    </row>
    <row r="41" spans="1:9">
      <c r="A41" s="100"/>
      <c r="B41" s="101"/>
      <c r="C41" s="101"/>
      <c r="D41" s="101"/>
      <c r="E41" s="101"/>
      <c r="F41" s="101"/>
      <c r="G41" s="101"/>
      <c r="H41" s="102"/>
    </row>
    <row r="42" spans="1:9">
      <c r="A42" s="100" t="s">
        <v>53</v>
      </c>
      <c r="B42" s="101">
        <v>24063</v>
      </c>
      <c r="C42" s="101">
        <v>0</v>
      </c>
      <c r="D42" s="101">
        <v>0</v>
      </c>
      <c r="E42" s="101">
        <v>0</v>
      </c>
      <c r="F42" s="101">
        <v>5121</v>
      </c>
      <c r="G42" s="101">
        <v>18942</v>
      </c>
      <c r="H42" s="102">
        <v>24063</v>
      </c>
      <c r="I42" s="103"/>
    </row>
    <row r="43" spans="1:9">
      <c r="A43" s="100"/>
      <c r="B43" s="101"/>
      <c r="C43" s="101"/>
      <c r="D43" s="101"/>
      <c r="E43" s="101"/>
      <c r="F43" s="101"/>
      <c r="G43" s="101"/>
      <c r="H43" s="102"/>
    </row>
    <row r="44" spans="1:9">
      <c r="A44" s="100" t="s">
        <v>21</v>
      </c>
      <c r="B44" s="101">
        <v>8850</v>
      </c>
      <c r="C44" s="101">
        <v>0</v>
      </c>
      <c r="D44" s="101">
        <v>8244</v>
      </c>
      <c r="E44" s="101">
        <v>297.39999999999998</v>
      </c>
      <c r="F44" s="101">
        <v>309</v>
      </c>
      <c r="G44" s="101">
        <v>0</v>
      </c>
      <c r="H44" s="102">
        <v>309</v>
      </c>
      <c r="I44" s="103"/>
    </row>
    <row r="45" spans="1:9">
      <c r="A45" s="100"/>
      <c r="B45" s="101"/>
      <c r="C45" s="101"/>
      <c r="D45" s="101"/>
      <c r="E45" s="101"/>
      <c r="F45" s="101"/>
      <c r="G45" s="101"/>
      <c r="H45" s="102"/>
    </row>
    <row r="46" spans="1:9">
      <c r="A46" s="100" t="s">
        <v>10</v>
      </c>
      <c r="B46" s="101">
        <v>36609.4</v>
      </c>
      <c r="C46" s="101">
        <v>0</v>
      </c>
      <c r="D46" s="101">
        <v>0</v>
      </c>
      <c r="E46" s="101">
        <v>0</v>
      </c>
      <c r="F46" s="101">
        <v>33332</v>
      </c>
      <c r="G46" s="101">
        <v>3277</v>
      </c>
      <c r="H46" s="102">
        <v>36609</v>
      </c>
      <c r="I46" s="103"/>
    </row>
    <row r="47" spans="1:9">
      <c r="A47" s="100"/>
      <c r="B47" s="101"/>
      <c r="C47" s="101"/>
      <c r="D47" s="101"/>
      <c r="E47" s="101"/>
      <c r="F47" s="101"/>
      <c r="G47" s="101"/>
      <c r="H47" s="102"/>
    </row>
    <row r="48" spans="1:9">
      <c r="A48" s="100" t="s">
        <v>11</v>
      </c>
      <c r="B48" s="101">
        <v>246</v>
      </c>
      <c r="C48" s="101">
        <v>0</v>
      </c>
      <c r="D48" s="101">
        <v>0</v>
      </c>
      <c r="E48" s="101">
        <v>0</v>
      </c>
      <c r="F48" s="101">
        <v>0</v>
      </c>
      <c r="G48" s="101">
        <v>246</v>
      </c>
      <c r="H48" s="102">
        <v>246</v>
      </c>
      <c r="I48" s="103"/>
    </row>
    <row r="49" spans="1:9">
      <c r="A49" s="97"/>
      <c r="B49" s="101"/>
      <c r="C49" s="101"/>
      <c r="D49" s="101"/>
      <c r="E49" s="101"/>
      <c r="F49" s="101"/>
      <c r="G49" s="101"/>
      <c r="H49" s="102"/>
    </row>
    <row r="50" spans="1:9">
      <c r="A50" s="106" t="s">
        <v>12</v>
      </c>
      <c r="B50" s="107">
        <v>238960.4</v>
      </c>
      <c r="C50" s="107">
        <v>25554</v>
      </c>
      <c r="D50" s="107">
        <v>9810</v>
      </c>
      <c r="E50" s="107">
        <v>2552.6</v>
      </c>
      <c r="F50" s="107">
        <v>183594</v>
      </c>
      <c r="G50" s="107">
        <v>68557.399999999994</v>
      </c>
      <c r="H50" s="108">
        <v>252151</v>
      </c>
      <c r="I50" s="103"/>
    </row>
    <row r="51" spans="1:9">
      <c r="A51" s="657" t="s">
        <v>54</v>
      </c>
      <c r="B51" s="109">
        <v>0.94768769507160389</v>
      </c>
      <c r="C51" s="109">
        <v>0.10134403591498745</v>
      </c>
      <c r="D51" s="109">
        <v>3.8905259150271071E-2</v>
      </c>
      <c r="E51" s="109">
        <v>1.0123299134248922E-2</v>
      </c>
      <c r="F51" s="109">
        <v>0.72811133011568463</v>
      </c>
      <c r="G51" s="109">
        <v>0.27189025623535101</v>
      </c>
      <c r="H51" s="108"/>
    </row>
    <row r="52" spans="1:9">
      <c r="A52" s="655" t="s">
        <v>55</v>
      </c>
      <c r="B52" s="98"/>
      <c r="C52" s="98"/>
      <c r="D52" s="98"/>
      <c r="E52" s="110"/>
      <c r="G52" s="98"/>
      <c r="H52" s="99"/>
      <c r="I52" s="103"/>
    </row>
    <row r="53" spans="1:9">
      <c r="A53" s="655" t="s">
        <v>56</v>
      </c>
      <c r="B53" s="98"/>
      <c r="C53" s="98"/>
      <c r="D53" s="98"/>
      <c r="E53" s="110"/>
      <c r="F53" s="98"/>
      <c r="G53" s="98"/>
      <c r="H53" s="99"/>
    </row>
    <row r="54" spans="1:9" ht="13.5" thickBot="1">
      <c r="A54" s="656" t="s">
        <v>57</v>
      </c>
      <c r="B54" s="111"/>
      <c r="C54" s="111"/>
      <c r="D54" s="111"/>
      <c r="E54" s="111"/>
      <c r="F54" s="111"/>
      <c r="G54" s="111"/>
      <c r="H54" s="112"/>
    </row>
    <row r="55" spans="1:9">
      <c r="H55" s="103"/>
    </row>
    <row r="56" spans="1:9">
      <c r="F56" s="103"/>
      <c r="H56" s="103"/>
    </row>
    <row r="57" spans="1:9">
      <c r="H57" s="103"/>
    </row>
    <row r="58" spans="1:9">
      <c r="B58" s="103"/>
      <c r="F58" s="103"/>
    </row>
    <row r="60" spans="1:9">
      <c r="F60" s="101"/>
    </row>
  </sheetData>
  <printOptions horizontalCentered="1"/>
  <pageMargins left="0.4" right="0.75" top="1.8110236220472442" bottom="0.98425196850393704" header="0" footer="0"/>
  <pageSetup scale="70" orientation="portrait" horizontalDpi="300" verticalDpi="4294967292" r:id="rId1"/>
  <headerFooter alignWithMargins="0">
    <oddHeader>&amp;CCuadro4&amp;R4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/>
  <dimension ref="A1:F28"/>
  <sheetViews>
    <sheetView zoomScale="90" workbookViewId="0">
      <selection activeCell="G22" sqref="G22"/>
    </sheetView>
  </sheetViews>
  <sheetFormatPr baseColWidth="10" defaultColWidth="9.140625" defaultRowHeight="12.75"/>
  <cols>
    <col min="1" max="1" width="23.7109375" style="59" customWidth="1"/>
    <col min="2" max="2" width="14.85546875" style="59" customWidth="1"/>
    <col min="3" max="3" width="14.42578125" style="59" customWidth="1"/>
    <col min="4" max="4" width="15.85546875" style="59" customWidth="1"/>
    <col min="5" max="5" width="16.28515625" style="59" customWidth="1"/>
    <col min="6" max="6" width="10.28515625" style="59" customWidth="1"/>
    <col min="7" max="7" width="12" style="59" customWidth="1"/>
    <col min="8" max="16384" width="9.140625" style="59"/>
  </cols>
  <sheetData>
    <row r="1" spans="1:6" ht="15.75">
      <c r="A1" s="55"/>
      <c r="B1" s="56"/>
      <c r="C1" s="57" t="s">
        <v>23</v>
      </c>
      <c r="D1" s="56"/>
      <c r="E1" s="56"/>
      <c r="F1" s="58"/>
    </row>
    <row r="2" spans="1:6" ht="15.75">
      <c r="A2" s="60"/>
      <c r="B2" s="61"/>
      <c r="C2" s="62" t="s">
        <v>1</v>
      </c>
      <c r="D2" s="61"/>
      <c r="E2" s="61"/>
      <c r="F2" s="63"/>
    </row>
    <row r="3" spans="1:6" ht="15.75">
      <c r="A3" s="60"/>
      <c r="B3" s="61"/>
      <c r="C3" s="62" t="s">
        <v>24</v>
      </c>
      <c r="D3" s="61"/>
      <c r="E3" s="61"/>
      <c r="F3" s="63"/>
    </row>
    <row r="4" spans="1:6" ht="15.75">
      <c r="A4" s="60"/>
      <c r="B4" s="61"/>
      <c r="C4" s="61"/>
      <c r="D4" s="61"/>
      <c r="E4" s="61"/>
      <c r="F4" s="63"/>
    </row>
    <row r="5" spans="1:6" ht="15.75">
      <c r="A5" s="60"/>
      <c r="B5" s="61" t="s">
        <v>25</v>
      </c>
      <c r="C5" s="61" t="s">
        <v>26</v>
      </c>
      <c r="D5" s="61" t="s">
        <v>27</v>
      </c>
      <c r="E5" s="61" t="s">
        <v>28</v>
      </c>
      <c r="F5" s="63" t="s">
        <v>29</v>
      </c>
    </row>
    <row r="6" spans="1:6" ht="15.75">
      <c r="A6" s="64" t="s">
        <v>4</v>
      </c>
      <c r="B6" s="65" t="s">
        <v>30</v>
      </c>
      <c r="C6" s="65"/>
      <c r="D6" s="65"/>
      <c r="E6" s="65" t="s">
        <v>31</v>
      </c>
      <c r="F6" s="66" t="s">
        <v>32</v>
      </c>
    </row>
    <row r="7" spans="1:6">
      <c r="A7" s="67"/>
      <c r="B7" s="68"/>
      <c r="C7" s="68"/>
      <c r="D7" s="68"/>
      <c r="E7" s="68"/>
      <c r="F7" s="69"/>
    </row>
    <row r="8" spans="1:6">
      <c r="A8" s="70" t="s">
        <v>6</v>
      </c>
      <c r="B8" s="71">
        <v>2975.6095583400001</v>
      </c>
      <c r="C8" s="71">
        <v>89307.965312999993</v>
      </c>
      <c r="D8" s="71">
        <v>0</v>
      </c>
      <c r="E8" s="71">
        <v>864.93297899499998</v>
      </c>
      <c r="F8" s="72">
        <v>91418.641892344996</v>
      </c>
    </row>
    <row r="9" spans="1:6">
      <c r="A9" s="70"/>
      <c r="B9" s="71"/>
      <c r="C9" s="71"/>
      <c r="D9" s="71"/>
      <c r="E9" s="71"/>
      <c r="F9" s="72"/>
    </row>
    <row r="10" spans="1:6">
      <c r="A10" s="70" t="s">
        <v>7</v>
      </c>
      <c r="B10" s="71">
        <v>20802</v>
      </c>
      <c r="C10" s="71">
        <v>6576</v>
      </c>
      <c r="D10" s="71">
        <v>439</v>
      </c>
      <c r="E10" s="71">
        <v>2176</v>
      </c>
      <c r="F10" s="72">
        <v>24763</v>
      </c>
    </row>
    <row r="11" spans="1:6">
      <c r="A11" s="70"/>
      <c r="B11" s="71"/>
      <c r="C11" s="71"/>
      <c r="D11" s="71"/>
      <c r="E11" s="71"/>
      <c r="F11" s="72"/>
    </row>
    <row r="12" spans="1:6">
      <c r="A12" s="70" t="s">
        <v>8</v>
      </c>
      <c r="B12" s="71">
        <v>7306.95</v>
      </c>
      <c r="C12" s="71">
        <v>32375.91</v>
      </c>
      <c r="D12" s="71">
        <v>0</v>
      </c>
      <c r="E12" s="71">
        <v>-3134.84</v>
      </c>
      <c r="F12" s="72">
        <v>42817.7</v>
      </c>
    </row>
    <row r="13" spans="1:6">
      <c r="A13" s="70"/>
      <c r="B13" s="71"/>
      <c r="C13" s="71"/>
      <c r="D13" s="71"/>
      <c r="E13" s="71"/>
      <c r="F13" s="72"/>
    </row>
    <row r="14" spans="1:6">
      <c r="A14" s="70" t="s">
        <v>9</v>
      </c>
      <c r="B14" s="71">
        <v>16401.859800000006</v>
      </c>
      <c r="C14" s="71">
        <v>0</v>
      </c>
      <c r="D14" s="71">
        <v>0</v>
      </c>
      <c r="E14" s="71">
        <v>108.88459999999999</v>
      </c>
      <c r="F14" s="72">
        <v>16292.975200000006</v>
      </c>
    </row>
    <row r="15" spans="1:6">
      <c r="A15" s="70"/>
      <c r="B15" s="71"/>
      <c r="C15" s="71"/>
      <c r="D15" s="71"/>
      <c r="E15" s="71"/>
      <c r="F15" s="72"/>
    </row>
    <row r="16" spans="1:6">
      <c r="A16" s="70" t="s">
        <v>22</v>
      </c>
      <c r="B16" s="71">
        <v>36609.4</v>
      </c>
      <c r="C16" s="71">
        <v>0</v>
      </c>
      <c r="D16" s="71">
        <v>0</v>
      </c>
      <c r="E16" s="71">
        <v>0</v>
      </c>
      <c r="F16" s="72">
        <v>36609.4</v>
      </c>
    </row>
    <row r="17" spans="1:6">
      <c r="A17" s="70"/>
      <c r="B17" s="71"/>
      <c r="C17" s="71"/>
      <c r="D17" s="71"/>
      <c r="E17" s="71"/>
      <c r="F17" s="72"/>
    </row>
    <row r="18" spans="1:6">
      <c r="A18" s="70" t="s">
        <v>11</v>
      </c>
      <c r="B18" s="71">
        <v>245.96</v>
      </c>
      <c r="C18" s="71">
        <v>0</v>
      </c>
      <c r="D18" s="71">
        <v>0</v>
      </c>
      <c r="E18" s="71">
        <v>0</v>
      </c>
      <c r="F18" s="72">
        <v>245.96</v>
      </c>
    </row>
    <row r="19" spans="1:6">
      <c r="A19" s="70"/>
      <c r="B19" s="71"/>
      <c r="C19" s="71"/>
      <c r="D19" s="71"/>
      <c r="E19" s="71"/>
      <c r="F19" s="72"/>
    </row>
    <row r="20" spans="1:6">
      <c r="A20" s="70"/>
      <c r="B20" s="71"/>
      <c r="C20" s="71"/>
      <c r="D20" s="71"/>
      <c r="E20" s="71"/>
      <c r="F20" s="72"/>
    </row>
    <row r="21" spans="1:6">
      <c r="A21" s="73" t="s">
        <v>12</v>
      </c>
      <c r="B21" s="74">
        <v>84342</v>
      </c>
      <c r="C21" s="74">
        <v>128260</v>
      </c>
      <c r="D21" s="74">
        <v>439</v>
      </c>
      <c r="E21" s="74">
        <v>15</v>
      </c>
      <c r="F21" s="75">
        <v>212148</v>
      </c>
    </row>
    <row r="22" spans="1:6" ht="13.5" thickBot="1">
      <c r="A22" s="76"/>
      <c r="B22" s="77"/>
      <c r="C22" s="77"/>
      <c r="D22" s="77"/>
      <c r="E22" s="77"/>
      <c r="F22" s="78"/>
    </row>
    <row r="25" spans="1:6">
      <c r="F25" s="79"/>
    </row>
    <row r="28" spans="1:6">
      <c r="E28" s="80"/>
    </row>
  </sheetData>
  <printOptions horizontalCentered="1"/>
  <pageMargins left="0.31496062992125984" right="0.23622047244094491" top="1.9685039370078741" bottom="0.98425196850393704" header="0.511811024" footer="0.511811024"/>
  <pageSetup scale="90" orientation="portrait" horizontalDpi="300" verticalDpi="4294967292" r:id="rId1"/>
  <headerFooter alignWithMargins="0">
    <oddHeader>&amp;CCUEDRO Nº3&amp;R3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/>
  <dimension ref="A1:D30"/>
  <sheetViews>
    <sheetView workbookViewId="0">
      <selection activeCell="F23" sqref="F23"/>
    </sheetView>
  </sheetViews>
  <sheetFormatPr baseColWidth="10" defaultColWidth="9.140625" defaultRowHeight="12.75"/>
  <cols>
    <col min="1" max="1" width="26.140625" style="35" customWidth="1"/>
    <col min="2" max="2" width="14" style="35" customWidth="1"/>
    <col min="3" max="3" width="14.140625" style="35" customWidth="1"/>
    <col min="4" max="4" width="13.85546875" style="35" customWidth="1"/>
    <col min="5" max="16384" width="9.140625" style="35"/>
  </cols>
  <sheetData>
    <row r="1" spans="1:4">
      <c r="A1" s="31"/>
      <c r="B1" s="32" t="s">
        <v>13</v>
      </c>
      <c r="C1" s="33"/>
      <c r="D1" s="34"/>
    </row>
    <row r="2" spans="1:4">
      <c r="A2" s="36"/>
      <c r="B2" s="37" t="s">
        <v>14</v>
      </c>
      <c r="C2" s="38"/>
      <c r="D2" s="39"/>
    </row>
    <row r="3" spans="1:4">
      <c r="A3" s="36"/>
      <c r="B3" s="38"/>
      <c r="C3" s="38"/>
      <c r="D3" s="39"/>
    </row>
    <row r="4" spans="1:4">
      <c r="A4" s="36"/>
      <c r="B4" s="40" t="s">
        <v>2</v>
      </c>
      <c r="C4" s="40"/>
      <c r="D4" s="41" t="s">
        <v>3</v>
      </c>
    </row>
    <row r="5" spans="1:4" ht="15.75">
      <c r="A5" s="42" t="s">
        <v>4</v>
      </c>
      <c r="B5" s="37">
        <v>1996</v>
      </c>
      <c r="C5" s="37">
        <v>1997</v>
      </c>
      <c r="D5" s="41" t="s">
        <v>5</v>
      </c>
    </row>
    <row r="6" spans="1:4">
      <c r="A6" s="43"/>
      <c r="B6" s="44"/>
      <c r="C6" s="44"/>
      <c r="D6" s="45"/>
    </row>
    <row r="7" spans="1:4">
      <c r="A7" s="43" t="s">
        <v>15</v>
      </c>
      <c r="B7" s="44"/>
      <c r="C7" s="44"/>
      <c r="D7" s="45"/>
    </row>
    <row r="8" spans="1:4">
      <c r="A8" s="43" t="s">
        <v>16</v>
      </c>
      <c r="B8" s="46">
        <v>107041.2</v>
      </c>
      <c r="C8" s="46">
        <v>114396</v>
      </c>
      <c r="D8" s="47">
        <v>6.8709992040448</v>
      </c>
    </row>
    <row r="9" spans="1:4">
      <c r="A9" s="48"/>
      <c r="B9" s="46"/>
      <c r="C9" s="46"/>
      <c r="D9" s="47"/>
    </row>
    <row r="10" spans="1:4">
      <c r="A10" s="43" t="s">
        <v>17</v>
      </c>
      <c r="B10" s="46">
        <v>24168</v>
      </c>
      <c r="C10" s="46">
        <v>26314</v>
      </c>
      <c r="D10" s="47">
        <v>8.8795100959947035</v>
      </c>
    </row>
    <row r="11" spans="1:4">
      <c r="A11" s="43"/>
      <c r="B11" s="46"/>
      <c r="C11" s="46"/>
      <c r="D11" s="47"/>
    </row>
    <row r="12" spans="1:4">
      <c r="A12" s="43" t="s">
        <v>8</v>
      </c>
      <c r="B12" s="46">
        <v>32891</v>
      </c>
      <c r="C12" s="46">
        <v>42818</v>
      </c>
      <c r="D12" s="47">
        <v>30.181508619379159</v>
      </c>
    </row>
    <row r="13" spans="1:4">
      <c r="A13" s="43"/>
      <c r="B13" s="46"/>
      <c r="C13" s="46"/>
      <c r="D13" s="47"/>
    </row>
    <row r="14" spans="1:4">
      <c r="A14" s="43" t="s">
        <v>18</v>
      </c>
      <c r="B14" s="46">
        <v>4667</v>
      </c>
      <c r="C14" s="46">
        <v>4381</v>
      </c>
      <c r="D14" s="47">
        <v>-6.1281337047353759</v>
      </c>
    </row>
    <row r="15" spans="1:4">
      <c r="A15" s="43"/>
      <c r="B15" s="46"/>
      <c r="C15" s="46"/>
      <c r="D15" s="47"/>
    </row>
    <row r="16" spans="1:4">
      <c r="A16" s="43" t="s">
        <v>19</v>
      </c>
      <c r="B16" s="46">
        <v>1945</v>
      </c>
      <c r="C16" s="46">
        <v>1882</v>
      </c>
      <c r="D16" s="47">
        <v>-3.2390745501285343</v>
      </c>
    </row>
    <row r="17" spans="1:4">
      <c r="A17" s="43"/>
      <c r="B17" s="46"/>
      <c r="C17" s="46"/>
      <c r="D17" s="47"/>
    </row>
    <row r="18" spans="1:4">
      <c r="A18" s="43" t="s">
        <v>20</v>
      </c>
      <c r="B18" s="46">
        <v>1181</v>
      </c>
      <c r="C18" s="46">
        <v>1133</v>
      </c>
      <c r="D18" s="47">
        <v>-4.0643522438611344</v>
      </c>
    </row>
    <row r="19" spans="1:4">
      <c r="A19" s="43"/>
      <c r="B19" s="46"/>
      <c r="C19" s="46"/>
      <c r="D19" s="47"/>
    </row>
    <row r="20" spans="1:4">
      <c r="A20" s="43" t="s">
        <v>7</v>
      </c>
      <c r="B20" s="46">
        <v>15458</v>
      </c>
      <c r="C20" s="46">
        <v>24063.3</v>
      </c>
      <c r="D20" s="47">
        <v>55.668909302626467</v>
      </c>
    </row>
    <row r="21" spans="1:4">
      <c r="A21" s="43"/>
      <c r="B21" s="46"/>
      <c r="C21" s="46"/>
      <c r="D21" s="47"/>
    </row>
    <row r="22" spans="1:4">
      <c r="A22" s="43" t="s">
        <v>21</v>
      </c>
      <c r="B22" s="46">
        <v>254</v>
      </c>
      <c r="C22" s="46">
        <v>309</v>
      </c>
      <c r="D22" s="47">
        <v>21.653543307086615</v>
      </c>
    </row>
    <row r="23" spans="1:4">
      <c r="A23" s="43"/>
      <c r="B23" s="46"/>
      <c r="C23" s="46"/>
      <c r="D23" s="47"/>
    </row>
    <row r="24" spans="1:4">
      <c r="A24" s="43" t="s">
        <v>22</v>
      </c>
      <c r="B24" s="46">
        <v>36775</v>
      </c>
      <c r="C24" s="46">
        <v>36609</v>
      </c>
      <c r="D24" s="47">
        <v>-0.45139360978925902</v>
      </c>
    </row>
    <row r="25" spans="1:4">
      <c r="A25" s="43"/>
      <c r="B25" s="46"/>
      <c r="C25" s="46"/>
      <c r="D25" s="47"/>
    </row>
    <row r="26" spans="1:4">
      <c r="A26" s="43" t="s">
        <v>11</v>
      </c>
      <c r="B26" s="46">
        <v>309</v>
      </c>
      <c r="C26" s="46">
        <v>246</v>
      </c>
      <c r="D26" s="49">
        <v>-20.388349514563107</v>
      </c>
    </row>
    <row r="27" spans="1:4">
      <c r="A27" s="43"/>
      <c r="B27" s="46"/>
      <c r="C27" s="46"/>
      <c r="D27" s="47"/>
    </row>
    <row r="28" spans="1:4">
      <c r="A28" s="43"/>
      <c r="B28" s="46"/>
      <c r="C28" s="46"/>
      <c r="D28" s="47"/>
    </row>
    <row r="29" spans="1:4">
      <c r="A29" s="43" t="s">
        <v>12</v>
      </c>
      <c r="B29" s="50">
        <v>224379.3</v>
      </c>
      <c r="C29" s="50">
        <v>252151.3</v>
      </c>
      <c r="D29" s="51">
        <v>12.377255834205727</v>
      </c>
    </row>
    <row r="30" spans="1:4" ht="13.5" thickBot="1">
      <c r="A30" s="52"/>
      <c r="B30" s="53"/>
      <c r="C30" s="53"/>
      <c r="D30" s="54"/>
    </row>
  </sheetData>
  <printOptions horizontalCentered="1"/>
  <pageMargins left="0.74803149606299213" right="0.74803149606299213" top="1.9685039370078741" bottom="0.98425196850393704" header="0.511811024" footer="0.511811024"/>
  <pageSetup orientation="portrait" horizontalDpi="300" verticalDpi="4294967292" r:id="rId1"/>
  <headerFooter alignWithMargins="0">
    <oddHeader>&amp;CCUADRO Nº2&amp;R2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3"/>
  <dimension ref="A1:E24"/>
  <sheetViews>
    <sheetView topLeftCell="A6" workbookViewId="0">
      <selection activeCell="B24" sqref="B24"/>
    </sheetView>
  </sheetViews>
  <sheetFormatPr baseColWidth="10" defaultColWidth="9.140625" defaultRowHeight="12.75"/>
  <cols>
    <col min="1" max="1" width="23.7109375" style="30" customWidth="1"/>
    <col min="2" max="2" width="17" style="6" customWidth="1"/>
    <col min="3" max="3" width="13.85546875" style="6" customWidth="1"/>
    <col min="4" max="4" width="13.7109375" style="6" customWidth="1"/>
    <col min="5" max="16384" width="9.140625" style="6"/>
  </cols>
  <sheetData>
    <row r="1" spans="1:5" ht="15.75">
      <c r="A1" s="1"/>
      <c r="B1" s="2" t="s">
        <v>0</v>
      </c>
      <c r="C1" s="3"/>
      <c r="D1" s="4"/>
      <c r="E1" s="5"/>
    </row>
    <row r="2" spans="1:5" ht="15.75">
      <c r="A2" s="7"/>
      <c r="B2" s="8" t="s">
        <v>1</v>
      </c>
      <c r="C2" s="8"/>
      <c r="D2" s="9"/>
      <c r="E2" s="5"/>
    </row>
    <row r="3" spans="1:5" ht="15.75">
      <c r="A3" s="7"/>
      <c r="B3" s="8"/>
      <c r="C3" s="8"/>
      <c r="D3" s="9"/>
      <c r="E3" s="5"/>
    </row>
    <row r="4" spans="1:5" ht="15.75">
      <c r="A4" s="7"/>
      <c r="B4" s="8"/>
      <c r="C4" s="8"/>
      <c r="D4" s="9"/>
      <c r="E4" s="5"/>
    </row>
    <row r="5" spans="1:5" ht="15.75">
      <c r="A5" s="7"/>
      <c r="B5" s="8"/>
      <c r="C5" s="10" t="s">
        <v>2</v>
      </c>
      <c r="D5" s="9" t="s">
        <v>3</v>
      </c>
      <c r="E5" s="5"/>
    </row>
    <row r="6" spans="1:5" ht="15.75">
      <c r="A6" s="11" t="s">
        <v>4</v>
      </c>
      <c r="B6" s="12">
        <v>1996</v>
      </c>
      <c r="C6" s="12">
        <v>1997</v>
      </c>
      <c r="D6" s="13" t="s">
        <v>5</v>
      </c>
      <c r="E6" s="5"/>
    </row>
    <row r="7" spans="1:5">
      <c r="A7" s="14"/>
      <c r="B7" s="15"/>
      <c r="C7" s="15"/>
      <c r="D7" s="16"/>
      <c r="E7" s="5"/>
    </row>
    <row r="8" spans="1:5">
      <c r="A8" s="17" t="s">
        <v>6</v>
      </c>
      <c r="B8" s="18">
        <v>87152.908870672996</v>
      </c>
      <c r="C8" s="18">
        <v>91419.241892345002</v>
      </c>
      <c r="D8" s="19">
        <v>4.8952273388864809</v>
      </c>
      <c r="E8" s="5"/>
    </row>
    <row r="9" spans="1:5">
      <c r="A9" s="17"/>
      <c r="B9" s="18"/>
      <c r="C9" s="18"/>
      <c r="D9" s="20"/>
      <c r="E9" s="5"/>
    </row>
    <row r="10" spans="1:5">
      <c r="A10" s="17" t="s">
        <v>7</v>
      </c>
      <c r="B10" s="18">
        <v>18200</v>
      </c>
      <c r="C10" s="18">
        <v>24763</v>
      </c>
      <c r="D10" s="19">
        <v>36.1</v>
      </c>
      <c r="E10" s="5"/>
    </row>
    <row r="11" spans="1:5">
      <c r="A11" s="17"/>
      <c r="B11" s="18"/>
      <c r="C11" s="18"/>
      <c r="D11" s="20"/>
      <c r="E11" s="5"/>
    </row>
    <row r="12" spans="1:5">
      <c r="A12" s="17" t="s">
        <v>8</v>
      </c>
      <c r="B12" s="18">
        <v>32891.46</v>
      </c>
      <c r="C12" s="18">
        <v>42818.3</v>
      </c>
      <c r="D12" s="19">
        <v>30.180600070656649</v>
      </c>
      <c r="E12" s="5"/>
    </row>
    <row r="13" spans="1:5">
      <c r="A13" s="17"/>
      <c r="B13" s="18"/>
      <c r="C13" s="18"/>
      <c r="D13" s="20"/>
      <c r="E13" s="5"/>
    </row>
    <row r="14" spans="1:5">
      <c r="A14" s="17" t="s">
        <v>9</v>
      </c>
      <c r="B14" s="18">
        <v>14517.900799999999</v>
      </c>
      <c r="C14" s="18">
        <v>16292.975200000006</v>
      </c>
      <c r="D14" s="19">
        <v>12.22679796792665</v>
      </c>
      <c r="E14" s="5"/>
    </row>
    <row r="15" spans="1:5">
      <c r="A15" s="17"/>
      <c r="B15" s="18"/>
      <c r="C15" s="18"/>
      <c r="D15" s="20"/>
      <c r="E15" s="5"/>
    </row>
    <row r="16" spans="1:5">
      <c r="A16" s="17" t="s">
        <v>10</v>
      </c>
      <c r="B16" s="18">
        <v>36775.211856319998</v>
      </c>
      <c r="C16" s="18">
        <v>36609.096924136</v>
      </c>
      <c r="D16" s="19">
        <v>-0.45170353561253729</v>
      </c>
      <c r="E16" s="5"/>
    </row>
    <row r="17" spans="1:5">
      <c r="A17" s="17"/>
      <c r="B17" s="18"/>
      <c r="C17" s="18"/>
      <c r="D17" s="20"/>
      <c r="E17" s="5"/>
    </row>
    <row r="18" spans="1:5">
      <c r="A18" s="17" t="s">
        <v>11</v>
      </c>
      <c r="B18" s="18">
        <v>308.95999999999998</v>
      </c>
      <c r="C18" s="18">
        <v>245.96</v>
      </c>
      <c r="D18" s="19">
        <v>-20.390989124805792</v>
      </c>
      <c r="E18" s="5"/>
    </row>
    <row r="19" spans="1:5">
      <c r="A19" s="17"/>
      <c r="B19" s="18"/>
      <c r="C19" s="18"/>
      <c r="D19" s="20"/>
      <c r="E19" s="5"/>
    </row>
    <row r="20" spans="1:5">
      <c r="A20" s="17"/>
      <c r="B20" s="18"/>
      <c r="C20" s="18"/>
      <c r="D20" s="19"/>
      <c r="E20" s="5"/>
    </row>
    <row r="21" spans="1:5">
      <c r="A21" s="21" t="s">
        <v>12</v>
      </c>
      <c r="B21" s="22">
        <v>189846.48667099298</v>
      </c>
      <c r="C21" s="22">
        <v>212149</v>
      </c>
      <c r="D21" s="23">
        <v>11.7</v>
      </c>
      <c r="E21" s="5"/>
    </row>
    <row r="22" spans="1:5" ht="13.5" thickBot="1">
      <c r="A22" s="24"/>
      <c r="B22" s="25"/>
      <c r="C22" s="26"/>
      <c r="D22" s="27"/>
      <c r="E22" s="5"/>
    </row>
    <row r="23" spans="1:5">
      <c r="A23" s="28"/>
      <c r="B23" s="29"/>
      <c r="C23" s="29"/>
      <c r="D23" s="29"/>
    </row>
    <row r="24" spans="1:5">
      <c r="B24" s="685"/>
      <c r="C24" s="685"/>
    </row>
  </sheetData>
  <printOptions horizontalCentered="1"/>
  <pageMargins left="0.74803149606299202" right="0.74803149606299202" top="1.9685039370078701" bottom="0.98425196850393704" header="0.511811024" footer="0.511811024"/>
  <pageSetup orientation="portrait" horizontalDpi="300" verticalDpi="4294967292" r:id="rId1"/>
  <headerFooter alignWithMargins="0">
    <oddHeader>&amp;CCUADRO Nº1
&amp;R1</oddHeader>
  </headerFooter>
  <drawing r:id="rId2"/>
  <legacyDrawing r:id="rId3"/>
  <oleObjects>
    <mc:AlternateContent xmlns:mc="http://schemas.openxmlformats.org/markup-compatibility/2006">
      <mc:Choice Requires="x14">
        <oleObject progId="Documento" dvAspect="DVASPECT_ICON" shapeId="1027" r:id="rId4">
          <objectPr defaultSize="0" r:id="rId5">
            <anchor moveWithCells="1">
              <from>
                <xdr:col>4</xdr:col>
                <xdr:colOff>276225</xdr:colOff>
                <xdr:row>0</xdr:row>
                <xdr:rowOff>161925</xdr:rowOff>
              </from>
              <to>
                <xdr:col>5</xdr:col>
                <xdr:colOff>581025</xdr:colOff>
                <xdr:row>4</xdr:row>
                <xdr:rowOff>47625</xdr:rowOff>
              </to>
            </anchor>
          </objectPr>
        </oleObject>
      </mc:Choice>
      <mc:Fallback>
        <oleObject progId="Documento" dvAspect="DVASPECT_ICON" shapeId="1027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D63"/>
  <sheetViews>
    <sheetView zoomScale="90" workbookViewId="0"/>
  </sheetViews>
  <sheetFormatPr baseColWidth="10" defaultColWidth="9.140625" defaultRowHeight="12.75"/>
  <cols>
    <col min="1" max="1" width="34" style="532" customWidth="1"/>
    <col min="2" max="2" width="15.85546875" style="532" customWidth="1"/>
    <col min="3" max="3" width="16.42578125" style="532" customWidth="1"/>
    <col min="4" max="16384" width="9.140625" style="532"/>
  </cols>
  <sheetData>
    <row r="1" spans="1:4" ht="13.5" thickBot="1"/>
    <row r="2" spans="1:4">
      <c r="A2" s="533"/>
      <c r="B2" s="534" t="s">
        <v>282</v>
      </c>
      <c r="C2" s="535"/>
      <c r="D2" s="536"/>
    </row>
    <row r="3" spans="1:4">
      <c r="A3" s="537"/>
      <c r="B3" s="538">
        <v>1997</v>
      </c>
      <c r="C3" s="539"/>
      <c r="D3" s="540"/>
    </row>
    <row r="4" spans="1:4">
      <c r="A4" s="537"/>
      <c r="B4" s="541"/>
      <c r="C4" s="542" t="s">
        <v>283</v>
      </c>
      <c r="D4" s="543"/>
    </row>
    <row r="5" spans="1:4">
      <c r="A5" s="544"/>
      <c r="B5" s="545"/>
      <c r="C5" s="546" t="s">
        <v>284</v>
      </c>
      <c r="D5" s="547" t="s">
        <v>285</v>
      </c>
    </row>
    <row r="6" spans="1:4">
      <c r="A6" s="548" t="s">
        <v>286</v>
      </c>
      <c r="B6" s="549">
        <f>+B9+B14</f>
        <v>7278</v>
      </c>
      <c r="C6" s="550">
        <v>1</v>
      </c>
      <c r="D6" s="551"/>
    </row>
    <row r="7" spans="1:4">
      <c r="A7" s="552" t="s">
        <v>287</v>
      </c>
      <c r="B7" s="553"/>
      <c r="C7" s="554"/>
      <c r="D7" s="555"/>
    </row>
    <row r="8" spans="1:4">
      <c r="A8" s="552"/>
      <c r="B8" s="553"/>
      <c r="C8" s="554"/>
      <c r="D8" s="555"/>
    </row>
    <row r="9" spans="1:4">
      <c r="A9" s="556" t="s">
        <v>288</v>
      </c>
      <c r="B9" s="549">
        <f>+B10+B11+B12</f>
        <v>3453</v>
      </c>
      <c r="C9" s="550">
        <f>+B9/B6</f>
        <v>0.47444352844187965</v>
      </c>
      <c r="D9" s="551"/>
    </row>
    <row r="10" spans="1:4">
      <c r="A10" s="557" t="s">
        <v>289</v>
      </c>
      <c r="B10" s="553">
        <v>217</v>
      </c>
      <c r="C10" s="554"/>
      <c r="D10" s="555">
        <f>+B10/B9</f>
        <v>6.2843903851723143E-2</v>
      </c>
    </row>
    <row r="11" spans="1:4">
      <c r="A11" s="557" t="s">
        <v>290</v>
      </c>
      <c r="B11" s="553">
        <v>341</v>
      </c>
      <c r="C11" s="554"/>
      <c r="D11" s="555">
        <f>+B11/B9</f>
        <v>9.8754706052707794E-2</v>
      </c>
    </row>
    <row r="12" spans="1:4">
      <c r="A12" s="557" t="s">
        <v>291</v>
      </c>
      <c r="B12" s="553">
        <v>2895</v>
      </c>
      <c r="C12" s="554"/>
      <c r="D12" s="555">
        <f>+B12/B9</f>
        <v>0.83840139009556902</v>
      </c>
    </row>
    <row r="13" spans="1:4">
      <c r="A13" s="556"/>
      <c r="B13" s="549"/>
      <c r="C13" s="550"/>
      <c r="D13" s="551"/>
    </row>
    <row r="14" spans="1:4">
      <c r="A14" s="556" t="s">
        <v>292</v>
      </c>
      <c r="B14" s="549">
        <f>+B15+B16</f>
        <v>3825</v>
      </c>
      <c r="C14" s="550">
        <f>+B14/B6</f>
        <v>0.52555647155812035</v>
      </c>
      <c r="D14" s="551"/>
    </row>
    <row r="15" spans="1:4">
      <c r="A15" s="557" t="s">
        <v>289</v>
      </c>
      <c r="B15" s="553">
        <v>101</v>
      </c>
      <c r="C15" s="554"/>
      <c r="D15" s="555">
        <f>+B15/B14</f>
        <v>2.6405228758169936E-2</v>
      </c>
    </row>
    <row r="16" spans="1:4">
      <c r="A16" s="557" t="s">
        <v>291</v>
      </c>
      <c r="B16" s="553">
        <v>3724</v>
      </c>
      <c r="C16" s="554"/>
      <c r="D16" s="555">
        <f>+B16/B14</f>
        <v>0.97359477124183003</v>
      </c>
    </row>
    <row r="17" spans="1:4">
      <c r="A17" s="548"/>
      <c r="B17" s="549"/>
      <c r="C17" s="550"/>
      <c r="D17" s="551"/>
    </row>
    <row r="18" spans="1:4">
      <c r="A18" s="548" t="s">
        <v>293</v>
      </c>
      <c r="B18" s="549">
        <f>+B20+B25</f>
        <v>33292</v>
      </c>
      <c r="C18" s="550">
        <v>1</v>
      </c>
      <c r="D18" s="551"/>
    </row>
    <row r="19" spans="1:4">
      <c r="A19" s="552" t="s">
        <v>294</v>
      </c>
      <c r="B19" s="553"/>
      <c r="C19" s="554"/>
      <c r="D19" s="555"/>
    </row>
    <row r="20" spans="1:4">
      <c r="A20" s="556" t="s">
        <v>288</v>
      </c>
      <c r="B20" s="549">
        <f>+B21+B22+B23</f>
        <v>14347</v>
      </c>
      <c r="C20" s="550">
        <f>+B20/B18</f>
        <v>0.43094437102006489</v>
      </c>
      <c r="D20" s="551"/>
    </row>
    <row r="21" spans="1:4">
      <c r="A21" s="557" t="s">
        <v>289</v>
      </c>
      <c r="B21" s="553">
        <v>213</v>
      </c>
      <c r="C21" s="554"/>
      <c r="D21" s="555">
        <f>+B21/B20+0.01</f>
        <v>2.4846309332961593E-2</v>
      </c>
    </row>
    <row r="22" spans="1:4">
      <c r="A22" s="557" t="s">
        <v>290</v>
      </c>
      <c r="B22" s="553">
        <v>1743</v>
      </c>
      <c r="C22" s="554"/>
      <c r="D22" s="555">
        <f>+B22/B20</f>
        <v>0.12148881299226319</v>
      </c>
    </row>
    <row r="23" spans="1:4">
      <c r="A23" s="557" t="s">
        <v>291</v>
      </c>
      <c r="B23" s="553">
        <v>12391</v>
      </c>
      <c r="C23" s="554"/>
      <c r="D23" s="555">
        <f>+B23/B20</f>
        <v>0.86366487767477518</v>
      </c>
    </row>
    <row r="24" spans="1:4">
      <c r="A24" s="556"/>
      <c r="B24" s="549"/>
      <c r="C24" s="550"/>
      <c r="D24" s="551"/>
    </row>
    <row r="25" spans="1:4">
      <c r="A25" s="556" t="s">
        <v>292</v>
      </c>
      <c r="B25" s="549">
        <f>+B26+B27</f>
        <v>18945</v>
      </c>
      <c r="C25" s="550">
        <f>+B25/B18</f>
        <v>0.56905562897993511</v>
      </c>
      <c r="D25" s="551"/>
    </row>
    <row r="26" spans="1:4">
      <c r="A26" s="557" t="s">
        <v>289</v>
      </c>
      <c r="B26" s="553">
        <v>773</v>
      </c>
      <c r="C26" s="554"/>
      <c r="D26" s="555">
        <f>+B26/B25</f>
        <v>4.0802322512536286E-2</v>
      </c>
    </row>
    <row r="27" spans="1:4">
      <c r="A27" s="557" t="s">
        <v>291</v>
      </c>
      <c r="B27" s="553">
        <v>18172</v>
      </c>
      <c r="C27" s="554"/>
      <c r="D27" s="555">
        <f>+B27/B25</f>
        <v>0.95919767748746376</v>
      </c>
    </row>
    <row r="28" spans="1:4">
      <c r="A28" s="558"/>
      <c r="B28" s="549"/>
      <c r="C28" s="550"/>
      <c r="D28" s="551"/>
    </row>
    <row r="29" spans="1:4">
      <c r="A29" s="559" t="s">
        <v>295</v>
      </c>
      <c r="B29" s="553"/>
      <c r="C29" s="554"/>
      <c r="D29" s="555"/>
    </row>
    <row r="30" spans="1:4">
      <c r="A30" s="558" t="s">
        <v>296</v>
      </c>
      <c r="B30" s="549">
        <f>SUM(B32:B36)</f>
        <v>252160</v>
      </c>
      <c r="C30" s="560">
        <f>SUM(C32:C36)</f>
        <v>1</v>
      </c>
      <c r="D30" s="551"/>
    </row>
    <row r="31" spans="1:4">
      <c r="A31" s="552" t="s">
        <v>297</v>
      </c>
      <c r="B31" s="553"/>
      <c r="C31" s="554"/>
      <c r="D31" s="555"/>
    </row>
    <row r="32" spans="1:4">
      <c r="A32" s="556" t="s">
        <v>298</v>
      </c>
      <c r="B32" s="549">
        <v>26314</v>
      </c>
      <c r="C32" s="550">
        <f>+B32/B30</f>
        <v>0.10435437817258883</v>
      </c>
      <c r="D32" s="551"/>
    </row>
    <row r="33" spans="1:4">
      <c r="A33" s="556" t="s">
        <v>299</v>
      </c>
      <c r="B33" s="549">
        <f>42818+4381</f>
        <v>47199</v>
      </c>
      <c r="C33" s="550">
        <f>+B33/B30</f>
        <v>0.18717877538071065</v>
      </c>
      <c r="D33" s="551"/>
    </row>
    <row r="34" spans="1:4">
      <c r="A34" s="561" t="s">
        <v>300</v>
      </c>
      <c r="B34" s="549">
        <v>114404</v>
      </c>
      <c r="C34" s="550">
        <f>+B34/B30</f>
        <v>0.45369606598984774</v>
      </c>
      <c r="D34" s="551"/>
    </row>
    <row r="35" spans="1:4">
      <c r="A35" s="561" t="s">
        <v>301</v>
      </c>
      <c r="B35" s="549">
        <f>1882+1133+24064+309+246</f>
        <v>27634</v>
      </c>
      <c r="C35" s="550">
        <f>+B35/B30</f>
        <v>0.1095891497461929</v>
      </c>
      <c r="D35" s="551"/>
    </row>
    <row r="36" spans="1:4">
      <c r="A36" s="556" t="s">
        <v>302</v>
      </c>
      <c r="B36" s="549">
        <v>36609</v>
      </c>
      <c r="C36" s="550">
        <f>+B36/B30</f>
        <v>0.1451816307106599</v>
      </c>
      <c r="D36" s="551"/>
    </row>
    <row r="37" spans="1:4">
      <c r="A37" s="548"/>
      <c r="B37" s="549"/>
      <c r="C37" s="550"/>
      <c r="D37" s="551"/>
    </row>
    <row r="38" spans="1:4">
      <c r="A38" s="562" t="s">
        <v>303</v>
      </c>
      <c r="B38" s="553"/>
      <c r="C38" s="554"/>
      <c r="D38" s="555"/>
    </row>
    <row r="39" spans="1:4">
      <c r="A39" s="562" t="s">
        <v>304</v>
      </c>
      <c r="B39" s="553"/>
      <c r="C39" s="554"/>
      <c r="D39" s="555"/>
    </row>
    <row r="40" spans="1:4">
      <c r="A40" s="548" t="s">
        <v>294</v>
      </c>
      <c r="B40" s="549">
        <f>SUM(B41:B51)</f>
        <v>17438</v>
      </c>
      <c r="C40" s="560">
        <f>SUM(C41:C51)-0.01</f>
        <v>1</v>
      </c>
      <c r="D40" s="551"/>
    </row>
    <row r="41" spans="1:4">
      <c r="A41" s="552" t="s">
        <v>241</v>
      </c>
      <c r="B41" s="553">
        <v>407</v>
      </c>
      <c r="C41" s="554">
        <f>+B41/$B$40</f>
        <v>2.3339832549604311E-2</v>
      </c>
      <c r="D41" s="555"/>
    </row>
    <row r="42" spans="1:4">
      <c r="A42" s="556" t="s">
        <v>234</v>
      </c>
      <c r="B42" s="549">
        <v>7388</v>
      </c>
      <c r="C42" s="550">
        <f>+B42/B40</f>
        <v>0.42367243949994265</v>
      </c>
      <c r="D42" s="551"/>
    </row>
    <row r="43" spans="1:4">
      <c r="A43" s="556" t="s">
        <v>238</v>
      </c>
      <c r="B43" s="549">
        <v>1969</v>
      </c>
      <c r="C43" s="550">
        <f>+B43/B40</f>
        <v>0.11291432503727492</v>
      </c>
      <c r="D43" s="551"/>
    </row>
    <row r="44" spans="1:4">
      <c r="A44" s="556" t="s">
        <v>240</v>
      </c>
      <c r="B44" s="549">
        <v>491</v>
      </c>
      <c r="C44" s="550">
        <f>+B44/B40</f>
        <v>2.8156898726918223E-2</v>
      </c>
      <c r="D44" s="551"/>
    </row>
    <row r="45" spans="1:4">
      <c r="A45" s="556" t="s">
        <v>239</v>
      </c>
      <c r="B45" s="549">
        <v>530</v>
      </c>
      <c r="C45" s="550">
        <f>+B45/B40</f>
        <v>3.0393393737813971E-2</v>
      </c>
      <c r="D45" s="551"/>
    </row>
    <row r="46" spans="1:4">
      <c r="A46" s="556" t="s">
        <v>305</v>
      </c>
      <c r="B46" s="549">
        <v>86</v>
      </c>
      <c r="C46" s="550">
        <f>+B46/B40+0.01</f>
        <v>1.4931758229154719E-2</v>
      </c>
      <c r="D46" s="551"/>
    </row>
    <row r="47" spans="1:4">
      <c r="A47" s="556" t="s">
        <v>237</v>
      </c>
      <c r="B47" s="549">
        <v>272</v>
      </c>
      <c r="C47" s="550">
        <f>+B47/B40</f>
        <v>1.559811905034981E-2</v>
      </c>
      <c r="D47" s="551"/>
    </row>
    <row r="48" spans="1:4">
      <c r="A48" s="556" t="s">
        <v>243</v>
      </c>
      <c r="B48" s="549">
        <v>149</v>
      </c>
      <c r="C48" s="550">
        <f>+B48/B40</f>
        <v>8.5445578621401539E-3</v>
      </c>
      <c r="D48" s="551"/>
    </row>
    <row r="49" spans="1:4">
      <c r="A49" s="556" t="s">
        <v>236</v>
      </c>
      <c r="B49" s="549">
        <v>203</v>
      </c>
      <c r="C49" s="550">
        <f>+B49/B40</f>
        <v>1.1641243261841955E-2</v>
      </c>
      <c r="D49" s="551"/>
    </row>
    <row r="50" spans="1:4">
      <c r="A50" s="556" t="s">
        <v>244</v>
      </c>
      <c r="B50" s="549">
        <v>4782</v>
      </c>
      <c r="C50" s="550">
        <f>+B50/B40</f>
        <v>0.27422869595137056</v>
      </c>
      <c r="D50" s="551"/>
    </row>
    <row r="51" spans="1:4">
      <c r="A51" s="556" t="s">
        <v>245</v>
      </c>
      <c r="B51" s="549">
        <v>1161</v>
      </c>
      <c r="C51" s="550">
        <f>+B51/B40</f>
        <v>6.657873609358872E-2</v>
      </c>
      <c r="D51" s="551"/>
    </row>
    <row r="52" spans="1:4">
      <c r="A52" s="548"/>
      <c r="B52" s="549"/>
      <c r="C52" s="550"/>
      <c r="D52" s="551"/>
    </row>
    <row r="53" spans="1:4">
      <c r="A53" s="562" t="s">
        <v>306</v>
      </c>
      <c r="B53" s="553"/>
      <c r="C53" s="554"/>
      <c r="D53" s="555"/>
    </row>
    <row r="54" spans="1:4">
      <c r="A54" s="563" t="s">
        <v>307</v>
      </c>
      <c r="B54" s="553"/>
      <c r="C54" s="554" t="s">
        <v>308</v>
      </c>
      <c r="D54" s="555"/>
    </row>
    <row r="55" spans="1:4" ht="13.5" thickBot="1">
      <c r="A55" s="564" t="s">
        <v>309</v>
      </c>
      <c r="B55" s="565">
        <f>+(+B18*1000)/14622.4</f>
        <v>2276.7808294124084</v>
      </c>
      <c r="C55" s="566">
        <f>+(2277-2141)/2141</f>
        <v>6.3521718822979911E-2</v>
      </c>
      <c r="D55" s="567"/>
    </row>
    <row r="57" spans="1:4" customFormat="1"/>
    <row r="58" spans="1:4" customFormat="1"/>
    <row r="59" spans="1:4" customFormat="1"/>
    <row r="60" spans="1:4" customFormat="1"/>
    <row r="61" spans="1:4" customFormat="1"/>
    <row r="62" spans="1:4" customFormat="1"/>
    <row r="63" spans="1:4" customFormat="1"/>
  </sheetData>
  <pageMargins left="0.82" right="0.19685039370078741" top="0.70866141732283472" bottom="0.19685039370078741" header="0.511811024" footer="0.511811024"/>
  <pageSetup orientation="portrait" horizontalDpi="300" verticalDpi="4294967292" r:id="rId1"/>
  <headerFooter alignWithMargins="0">
    <oddHeader>&amp;R19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R140"/>
  <sheetViews>
    <sheetView zoomScale="75" workbookViewId="0"/>
  </sheetViews>
  <sheetFormatPr baseColWidth="10" defaultColWidth="9.140625" defaultRowHeight="12.75"/>
  <cols>
    <col min="1" max="1" width="12.7109375" style="511" customWidth="1"/>
    <col min="2" max="2" width="14" style="511" customWidth="1"/>
    <col min="3" max="3" width="7.7109375" style="511" customWidth="1"/>
    <col min="4" max="4" width="11.42578125" style="511" customWidth="1"/>
    <col min="5" max="5" width="7.7109375" style="511" customWidth="1"/>
    <col min="6" max="6" width="7.5703125" style="511" customWidth="1"/>
    <col min="7" max="8" width="8.28515625" style="511" customWidth="1"/>
    <col min="9" max="9" width="8" style="511" customWidth="1"/>
    <col min="10" max="10" width="8.5703125" style="511" customWidth="1"/>
    <col min="11" max="11" width="6.7109375" style="511" customWidth="1"/>
    <col min="12" max="12" width="7.28515625" style="511" customWidth="1"/>
    <col min="13" max="13" width="9.42578125" style="511" customWidth="1"/>
    <col min="14" max="14" width="8" style="511" bestFit="1" customWidth="1"/>
    <col min="15" max="15" width="6.85546875" style="511" bestFit="1" customWidth="1"/>
    <col min="16" max="16" width="8.140625" style="511" customWidth="1"/>
    <col min="17" max="17" width="8" style="511" customWidth="1"/>
    <col min="18" max="18" width="9.28515625" style="511" customWidth="1"/>
    <col min="19" max="19" width="8.140625" style="511" customWidth="1"/>
    <col min="20" max="20" width="6.42578125" style="511" customWidth="1"/>
    <col min="21" max="21" width="5.28515625" style="511" customWidth="1"/>
    <col min="22" max="22" width="8.28515625" style="511" customWidth="1"/>
    <col min="23" max="23" width="11.42578125" style="511" customWidth="1"/>
    <col min="24" max="24" width="14.5703125" style="511" customWidth="1"/>
    <col min="25" max="25" width="14.7109375" style="511" customWidth="1"/>
    <col min="26" max="26" width="8.5703125" style="511" customWidth="1"/>
    <col min="27" max="27" width="8" style="511" customWidth="1"/>
    <col min="28" max="28" width="8.5703125" style="511" customWidth="1"/>
    <col min="29" max="29" width="8.42578125" style="511" customWidth="1"/>
    <col min="30" max="30" width="7.85546875" style="511" customWidth="1"/>
    <col min="31" max="31" width="7.42578125" style="511" customWidth="1"/>
    <col min="32" max="32" width="8.140625" style="511" customWidth="1"/>
    <col min="33" max="33" width="9" style="511" customWidth="1"/>
    <col min="34" max="34" width="5.42578125" style="511" customWidth="1"/>
    <col min="35" max="35" width="8.7109375" style="511" customWidth="1"/>
    <col min="36" max="36" width="10.140625" style="511" customWidth="1"/>
    <col min="37" max="38" width="6.85546875" style="511" customWidth="1"/>
    <col min="39" max="39" width="7.42578125" style="511" customWidth="1"/>
    <col min="40" max="40" width="6.85546875" style="511" customWidth="1"/>
    <col min="41" max="41" width="7.140625" style="511" customWidth="1"/>
    <col min="42" max="42" width="6.140625" style="511" customWidth="1"/>
    <col min="43" max="43" width="5.5703125" style="511" customWidth="1"/>
    <col min="44" max="44" width="5.85546875" style="511" customWidth="1"/>
    <col min="45" max="254" width="11.42578125" style="511" customWidth="1"/>
    <col min="255" max="16384" width="9.140625" style="511"/>
  </cols>
  <sheetData>
    <row r="1" spans="1:44" s="512" customFormat="1" ht="15.75">
      <c r="A1" s="506" t="s">
        <v>266</v>
      </c>
      <c r="B1" s="507"/>
      <c r="C1" s="508"/>
      <c r="D1" s="508"/>
      <c r="E1" s="508"/>
      <c r="F1" s="508"/>
      <c r="G1" s="508"/>
      <c r="H1" s="509"/>
      <c r="I1" s="509"/>
      <c r="J1" s="510" t="s">
        <v>194</v>
      </c>
      <c r="K1" s="509"/>
      <c r="L1" s="509"/>
      <c r="M1" s="508"/>
      <c r="N1" s="508"/>
      <c r="O1" s="508"/>
      <c r="P1" s="508"/>
      <c r="Q1" s="508"/>
      <c r="R1" s="508"/>
      <c r="S1" s="508"/>
      <c r="T1" s="508"/>
      <c r="U1" s="508"/>
      <c r="V1" s="508"/>
      <c r="W1" s="511"/>
      <c r="X1" s="511"/>
      <c r="Y1" s="511"/>
      <c r="Z1" s="511"/>
      <c r="AA1" s="511"/>
      <c r="AB1" s="511"/>
      <c r="AC1" s="511"/>
      <c r="AD1" s="511"/>
      <c r="AE1" s="511"/>
      <c r="AF1" s="511"/>
      <c r="AG1" s="511"/>
      <c r="AH1" s="511"/>
      <c r="AI1" s="511"/>
      <c r="AJ1" s="511"/>
      <c r="AK1" s="511"/>
      <c r="AL1" s="511"/>
      <c r="AM1" s="511"/>
      <c r="AN1" s="511"/>
      <c r="AO1" s="511"/>
      <c r="AP1" s="511"/>
      <c r="AQ1" s="511"/>
      <c r="AR1" s="511"/>
    </row>
    <row r="2" spans="1:44" s="512" customFormat="1">
      <c r="A2" s="507"/>
      <c r="B2" s="507"/>
      <c r="C2" s="508"/>
      <c r="D2" s="508"/>
      <c r="E2" s="508"/>
      <c r="F2" s="508"/>
      <c r="G2" s="508"/>
      <c r="H2" s="508"/>
      <c r="I2" s="508"/>
      <c r="J2" s="508"/>
      <c r="K2" s="508"/>
      <c r="L2" s="508"/>
      <c r="M2" s="508"/>
      <c r="N2" s="508"/>
      <c r="O2" s="508"/>
      <c r="P2" s="508"/>
      <c r="Q2" s="508"/>
      <c r="R2" s="508"/>
      <c r="S2" s="508"/>
      <c r="T2" s="508"/>
      <c r="U2" s="508"/>
      <c r="V2" s="508"/>
      <c r="W2" s="511"/>
      <c r="X2" s="511"/>
      <c r="Y2" s="511"/>
      <c r="Z2" s="511"/>
      <c r="AA2" s="511"/>
      <c r="AB2" s="511"/>
      <c r="AC2" s="511"/>
      <c r="AD2" s="511"/>
      <c r="AE2" s="511"/>
      <c r="AF2" s="511"/>
      <c r="AG2" s="511"/>
      <c r="AH2" s="511"/>
      <c r="AI2" s="511"/>
      <c r="AJ2" s="511"/>
      <c r="AK2" s="511"/>
      <c r="AL2" s="511"/>
      <c r="AM2" s="511"/>
      <c r="AN2" s="511"/>
      <c r="AO2" s="511"/>
      <c r="AP2" s="511"/>
      <c r="AQ2" s="511"/>
      <c r="AR2" s="511"/>
    </row>
    <row r="3" spans="1:44" s="515" customFormat="1">
      <c r="A3" s="513"/>
      <c r="B3" s="513"/>
      <c r="C3" s="514" t="s">
        <v>195</v>
      </c>
      <c r="D3" s="514" t="s">
        <v>196</v>
      </c>
      <c r="E3" s="514" t="s">
        <v>197</v>
      </c>
      <c r="F3" s="514" t="s">
        <v>197</v>
      </c>
      <c r="G3" s="514" t="s">
        <v>198</v>
      </c>
      <c r="H3" s="514" t="s">
        <v>199</v>
      </c>
      <c r="I3" s="514" t="s">
        <v>197</v>
      </c>
      <c r="J3" s="514" t="s">
        <v>198</v>
      </c>
      <c r="K3" s="514" t="s">
        <v>200</v>
      </c>
      <c r="L3" s="514" t="s">
        <v>201</v>
      </c>
      <c r="M3" s="514" t="s">
        <v>203</v>
      </c>
      <c r="N3" s="514" t="s">
        <v>204</v>
      </c>
      <c r="O3" s="514" t="s">
        <v>267</v>
      </c>
      <c r="P3" s="514" t="s">
        <v>219</v>
      </c>
      <c r="Q3" s="514" t="s">
        <v>199</v>
      </c>
      <c r="R3" s="514" t="s">
        <v>201</v>
      </c>
      <c r="S3" s="514" t="s">
        <v>199</v>
      </c>
      <c r="T3" s="514" t="s">
        <v>268</v>
      </c>
      <c r="U3" s="514" t="s">
        <v>207</v>
      </c>
      <c r="V3" s="514" t="s">
        <v>208</v>
      </c>
      <c r="W3" s="511"/>
      <c r="X3" s="511"/>
      <c r="Y3" s="511"/>
      <c r="Z3" s="511"/>
      <c r="AA3" s="511"/>
      <c r="AB3" s="511"/>
      <c r="AC3" s="511"/>
      <c r="AD3" s="511"/>
      <c r="AE3" s="511"/>
      <c r="AF3" s="511"/>
      <c r="AG3" s="511"/>
      <c r="AH3" s="511"/>
      <c r="AI3" s="511"/>
      <c r="AJ3" s="511"/>
      <c r="AK3" s="511"/>
      <c r="AL3" s="511"/>
      <c r="AM3" s="511"/>
      <c r="AN3" s="511"/>
      <c r="AO3" s="511"/>
      <c r="AP3" s="511"/>
      <c r="AQ3" s="511"/>
      <c r="AR3" s="511"/>
    </row>
    <row r="4" spans="1:44" s="512" customFormat="1">
      <c r="A4" s="516" t="s">
        <v>209</v>
      </c>
      <c r="B4" s="516"/>
      <c r="C4" s="517" t="s">
        <v>210</v>
      </c>
      <c r="D4" s="517" t="s">
        <v>211</v>
      </c>
      <c r="E4" s="517" t="s">
        <v>212</v>
      </c>
      <c r="F4" s="517" t="s">
        <v>213</v>
      </c>
      <c r="G4" s="517" t="s">
        <v>269</v>
      </c>
      <c r="H4" s="517" t="s">
        <v>214</v>
      </c>
      <c r="I4" s="517" t="s">
        <v>215</v>
      </c>
      <c r="J4" s="517" t="s">
        <v>215</v>
      </c>
      <c r="K4" s="517" t="s">
        <v>269</v>
      </c>
      <c r="L4" s="517" t="s">
        <v>216</v>
      </c>
      <c r="M4" s="517" t="s">
        <v>218</v>
      </c>
      <c r="N4" s="517" t="s">
        <v>269</v>
      </c>
      <c r="O4" s="516" t="s">
        <v>269</v>
      </c>
      <c r="P4" s="517" t="s">
        <v>269</v>
      </c>
      <c r="Q4" s="517" t="s">
        <v>220</v>
      </c>
      <c r="R4" s="518" t="s">
        <v>270</v>
      </c>
      <c r="S4" s="517" t="s">
        <v>222</v>
      </c>
      <c r="T4" s="517" t="s">
        <v>269</v>
      </c>
      <c r="U4" s="517" t="s">
        <v>271</v>
      </c>
      <c r="V4" s="517" t="s">
        <v>224</v>
      </c>
      <c r="W4" s="511"/>
      <c r="X4" s="511"/>
      <c r="Y4" s="511"/>
      <c r="Z4" s="511"/>
      <c r="AA4" s="511"/>
      <c r="AB4" s="511"/>
      <c r="AC4" s="511"/>
      <c r="AD4" s="511"/>
      <c r="AE4" s="511"/>
      <c r="AF4" s="511"/>
      <c r="AG4" s="511"/>
      <c r="AH4" s="511"/>
      <c r="AI4" s="511"/>
      <c r="AJ4" s="511"/>
      <c r="AK4" s="511"/>
      <c r="AL4" s="511"/>
      <c r="AM4" s="511"/>
      <c r="AN4" s="511"/>
      <c r="AO4" s="511"/>
      <c r="AP4" s="511"/>
      <c r="AQ4" s="511"/>
      <c r="AR4" s="511"/>
    </row>
    <row r="5" spans="1:44" s="521" customFormat="1">
      <c r="A5" s="519"/>
      <c r="B5" s="519"/>
      <c r="C5" s="520" t="s">
        <v>272</v>
      </c>
      <c r="D5" s="520" t="s">
        <v>273</v>
      </c>
      <c r="E5" s="520" t="s">
        <v>272</v>
      </c>
      <c r="F5" s="520" t="s">
        <v>272</v>
      </c>
      <c r="G5" s="520" t="s">
        <v>274</v>
      </c>
      <c r="H5" s="520" t="s">
        <v>273</v>
      </c>
      <c r="I5" s="520" t="s">
        <v>272</v>
      </c>
      <c r="J5" s="520" t="s">
        <v>272</v>
      </c>
      <c r="K5" s="520" t="s">
        <v>274</v>
      </c>
      <c r="L5" s="520" t="s">
        <v>275</v>
      </c>
      <c r="M5" s="520" t="s">
        <v>276</v>
      </c>
      <c r="N5" s="520" t="s">
        <v>277</v>
      </c>
      <c r="O5" s="520" t="s">
        <v>278</v>
      </c>
      <c r="P5" s="520" t="s">
        <v>274</v>
      </c>
      <c r="Q5" s="520" t="s">
        <v>275</v>
      </c>
      <c r="R5" s="520" t="s">
        <v>275</v>
      </c>
      <c r="S5" s="520" t="s">
        <v>275</v>
      </c>
      <c r="T5" s="520" t="s">
        <v>278</v>
      </c>
      <c r="U5" s="520" t="s">
        <v>274</v>
      </c>
      <c r="V5" s="520" t="s">
        <v>273</v>
      </c>
      <c r="W5" s="511"/>
      <c r="X5" s="511"/>
      <c r="Y5" s="511"/>
      <c r="Z5" s="511"/>
      <c r="AA5" s="511"/>
      <c r="AB5" s="511"/>
      <c r="AC5" s="511"/>
      <c r="AD5" s="511"/>
      <c r="AE5" s="511"/>
      <c r="AF5" s="511"/>
      <c r="AG5" s="511"/>
      <c r="AH5" s="511"/>
      <c r="AI5" s="511"/>
      <c r="AJ5" s="511"/>
      <c r="AK5" s="511"/>
      <c r="AL5" s="511"/>
      <c r="AM5" s="511"/>
      <c r="AN5" s="511"/>
      <c r="AO5" s="511"/>
      <c r="AP5" s="511"/>
      <c r="AQ5" s="511"/>
      <c r="AR5" s="511"/>
    </row>
    <row r="6" spans="1:44">
      <c r="A6" s="522"/>
      <c r="B6" s="522"/>
      <c r="C6" s="508"/>
      <c r="D6" s="508"/>
      <c r="E6" s="508"/>
      <c r="F6" s="508"/>
      <c r="G6" s="508"/>
      <c r="H6" s="508"/>
      <c r="I6" s="508"/>
      <c r="J6" s="508"/>
      <c r="K6" s="508"/>
      <c r="L6" s="508"/>
      <c r="M6" s="508"/>
      <c r="N6" s="508"/>
      <c r="O6" s="508"/>
      <c r="P6" s="508"/>
      <c r="Q6" s="508"/>
      <c r="R6" s="508"/>
      <c r="S6" s="508"/>
      <c r="T6" s="508"/>
      <c r="U6" s="508"/>
      <c r="V6" s="508"/>
    </row>
    <row r="7" spans="1:44">
      <c r="A7" s="506" t="s">
        <v>226</v>
      </c>
      <c r="B7" s="522" t="s">
        <v>227</v>
      </c>
      <c r="C7" s="508">
        <v>2380</v>
      </c>
      <c r="D7" s="508" t="s">
        <v>228</v>
      </c>
      <c r="E7" s="508">
        <v>1550</v>
      </c>
      <c r="F7" s="508">
        <v>1514</v>
      </c>
      <c r="G7" s="508" t="s">
        <v>228</v>
      </c>
      <c r="H7" s="508" t="s">
        <v>228</v>
      </c>
      <c r="I7" s="508" t="s">
        <v>228</v>
      </c>
      <c r="J7" s="508" t="s">
        <v>228</v>
      </c>
      <c r="K7" s="523" t="s">
        <v>228</v>
      </c>
      <c r="L7" s="508" t="s">
        <v>228</v>
      </c>
      <c r="M7" s="508">
        <v>115</v>
      </c>
      <c r="N7" s="508" t="s">
        <v>228</v>
      </c>
      <c r="O7" s="508" t="s">
        <v>228</v>
      </c>
      <c r="P7" s="508" t="s">
        <v>228</v>
      </c>
      <c r="Q7" s="508" t="s">
        <v>228</v>
      </c>
      <c r="R7" s="508" t="s">
        <v>228</v>
      </c>
      <c r="S7" s="508">
        <v>6</v>
      </c>
      <c r="T7" s="508" t="s">
        <v>228</v>
      </c>
      <c r="U7" s="508" t="s">
        <v>228</v>
      </c>
      <c r="V7" s="508" t="s">
        <v>228</v>
      </c>
    </row>
    <row r="8" spans="1:44">
      <c r="A8" s="522"/>
      <c r="B8" s="522" t="s">
        <v>229</v>
      </c>
      <c r="C8" s="508">
        <v>15</v>
      </c>
      <c r="D8" s="508" t="s">
        <v>228</v>
      </c>
      <c r="E8" s="508" t="s">
        <v>228</v>
      </c>
      <c r="F8" s="508" t="s">
        <v>228</v>
      </c>
      <c r="G8" s="508" t="s">
        <v>228</v>
      </c>
      <c r="H8" s="508" t="s">
        <v>228</v>
      </c>
      <c r="I8" s="508" t="s">
        <v>228</v>
      </c>
      <c r="J8" s="508" t="s">
        <v>228</v>
      </c>
      <c r="K8" s="508" t="s">
        <v>228</v>
      </c>
      <c r="L8" s="508" t="s">
        <v>228</v>
      </c>
      <c r="M8" s="508">
        <v>96</v>
      </c>
      <c r="N8" s="524" t="s">
        <v>228</v>
      </c>
      <c r="O8" s="508" t="s">
        <v>228</v>
      </c>
      <c r="P8" s="508" t="s">
        <v>228</v>
      </c>
      <c r="Q8" s="508" t="s">
        <v>228</v>
      </c>
      <c r="R8" s="508" t="s">
        <v>228</v>
      </c>
      <c r="S8" s="508" t="s">
        <v>228</v>
      </c>
      <c r="T8" s="508" t="s">
        <v>228</v>
      </c>
      <c r="U8" s="508" t="s">
        <v>228</v>
      </c>
      <c r="V8" s="508" t="s">
        <v>228</v>
      </c>
    </row>
    <row r="9" spans="1:44">
      <c r="A9" s="522"/>
      <c r="B9" s="522" t="s">
        <v>230</v>
      </c>
      <c r="C9" s="508">
        <v>504</v>
      </c>
      <c r="D9" s="508">
        <v>308</v>
      </c>
      <c r="E9" s="508" t="s">
        <v>228</v>
      </c>
      <c r="F9" s="508" t="s">
        <v>228</v>
      </c>
      <c r="G9" s="508" t="s">
        <v>228</v>
      </c>
      <c r="H9" s="508" t="s">
        <v>228</v>
      </c>
      <c r="I9" s="508" t="s">
        <v>228</v>
      </c>
      <c r="J9" s="508" t="s">
        <v>228</v>
      </c>
      <c r="K9" s="508" t="s">
        <v>228</v>
      </c>
      <c r="L9" s="508" t="s">
        <v>228</v>
      </c>
      <c r="M9" s="508" t="s">
        <v>228</v>
      </c>
      <c r="N9" s="508" t="s">
        <v>228</v>
      </c>
      <c r="O9" s="508" t="s">
        <v>228</v>
      </c>
      <c r="P9" s="508" t="s">
        <v>228</v>
      </c>
      <c r="Q9" s="508" t="s">
        <v>228</v>
      </c>
      <c r="R9" s="508" t="s">
        <v>228</v>
      </c>
      <c r="S9" s="508" t="s">
        <v>228</v>
      </c>
      <c r="T9" s="508" t="s">
        <v>228</v>
      </c>
      <c r="U9" s="508" t="s">
        <v>228</v>
      </c>
      <c r="V9" s="508" t="s">
        <v>228</v>
      </c>
    </row>
    <row r="10" spans="1:44">
      <c r="A10" s="522"/>
      <c r="B10" s="522" t="s">
        <v>231</v>
      </c>
      <c r="C10" s="508" t="s">
        <v>228</v>
      </c>
      <c r="D10" s="508" t="s">
        <v>228</v>
      </c>
      <c r="E10" s="508" t="s">
        <v>228</v>
      </c>
      <c r="F10" s="508" t="s">
        <v>228</v>
      </c>
      <c r="G10" s="508" t="s">
        <v>228</v>
      </c>
      <c r="H10" s="508" t="s">
        <v>228</v>
      </c>
      <c r="I10" s="508">
        <v>9</v>
      </c>
      <c r="J10" s="508">
        <v>679</v>
      </c>
      <c r="K10" s="508" t="s">
        <v>228</v>
      </c>
      <c r="L10" s="508" t="s">
        <v>228</v>
      </c>
      <c r="M10" s="508" t="s">
        <v>228</v>
      </c>
      <c r="N10" s="508" t="s">
        <v>228</v>
      </c>
      <c r="O10" s="508" t="s">
        <v>228</v>
      </c>
      <c r="P10" s="508" t="s">
        <v>228</v>
      </c>
      <c r="Q10" s="508" t="s">
        <v>228</v>
      </c>
      <c r="R10" s="508" t="s">
        <v>228</v>
      </c>
      <c r="S10" s="508" t="s">
        <v>228</v>
      </c>
      <c r="T10" s="508" t="s">
        <v>228</v>
      </c>
      <c r="U10" s="508" t="s">
        <v>228</v>
      </c>
      <c r="V10" s="508" t="s">
        <v>228</v>
      </c>
    </row>
    <row r="11" spans="1:44">
      <c r="A11" s="522"/>
      <c r="B11" s="522"/>
      <c r="C11" s="508"/>
      <c r="D11" s="508"/>
      <c r="E11" s="508"/>
      <c r="F11" s="508"/>
      <c r="G11" s="508"/>
      <c r="H11" s="508"/>
      <c r="I11" s="508"/>
      <c r="J11" s="508"/>
      <c r="K11" s="508"/>
      <c r="L11" s="508"/>
      <c r="M11" s="508"/>
      <c r="N11" s="508"/>
      <c r="O11" s="508"/>
      <c r="P11" s="508"/>
      <c r="Q11" s="508"/>
      <c r="R11" s="508"/>
      <c r="S11" s="508"/>
      <c r="T11" s="508"/>
      <c r="U11" s="508"/>
      <c r="V11" s="508"/>
    </row>
    <row r="12" spans="1:44">
      <c r="A12" s="522" t="s">
        <v>232</v>
      </c>
      <c r="B12" s="522"/>
      <c r="C12" s="525">
        <v>2899</v>
      </c>
      <c r="D12" s="525">
        <v>308</v>
      </c>
      <c r="E12" s="525">
        <v>1550</v>
      </c>
      <c r="F12" s="525">
        <v>1514</v>
      </c>
      <c r="G12" s="525">
        <v>0</v>
      </c>
      <c r="H12" s="525">
        <v>0</v>
      </c>
      <c r="I12" s="525">
        <v>9</v>
      </c>
      <c r="J12" s="525">
        <v>679</v>
      </c>
      <c r="K12" s="525">
        <v>0</v>
      </c>
      <c r="L12" s="525">
        <v>0</v>
      </c>
      <c r="M12" s="525">
        <v>211</v>
      </c>
      <c r="N12" s="525">
        <v>0</v>
      </c>
      <c r="O12" s="525">
        <v>0</v>
      </c>
      <c r="P12" s="525">
        <v>0</v>
      </c>
      <c r="Q12" s="525">
        <v>0</v>
      </c>
      <c r="R12" s="525">
        <v>0</v>
      </c>
      <c r="S12" s="525">
        <v>6</v>
      </c>
      <c r="T12" s="525">
        <v>0</v>
      </c>
      <c r="U12" s="525">
        <v>0</v>
      </c>
      <c r="V12" s="525">
        <v>0</v>
      </c>
    </row>
    <row r="13" spans="1:44">
      <c r="A13" s="522"/>
      <c r="B13" s="522"/>
      <c r="C13" s="508"/>
      <c r="D13" s="508"/>
      <c r="E13" s="508"/>
      <c r="F13" s="508"/>
      <c r="G13" s="508"/>
      <c r="H13" s="508"/>
      <c r="I13" s="508"/>
      <c r="J13" s="508"/>
      <c r="K13" s="508"/>
      <c r="L13" s="508"/>
      <c r="M13" s="508"/>
      <c r="N13" s="508"/>
      <c r="O13" s="508"/>
      <c r="P13" s="508"/>
      <c r="Q13" s="508"/>
      <c r="R13" s="508"/>
      <c r="S13" s="508"/>
      <c r="T13" s="508"/>
      <c r="U13" s="508"/>
      <c r="V13" s="508"/>
    </row>
    <row r="14" spans="1:44">
      <c r="A14" s="506" t="s">
        <v>233</v>
      </c>
      <c r="B14" s="522" t="s">
        <v>234</v>
      </c>
      <c r="C14" s="508">
        <v>348</v>
      </c>
      <c r="D14" s="508">
        <v>313</v>
      </c>
      <c r="E14" s="508" t="s">
        <v>228</v>
      </c>
      <c r="F14" s="508" t="s">
        <v>228</v>
      </c>
      <c r="G14" s="508">
        <v>9</v>
      </c>
      <c r="H14" s="508">
        <v>3.09</v>
      </c>
      <c r="I14" s="508" t="s">
        <v>228</v>
      </c>
      <c r="J14" s="508" t="s">
        <v>228</v>
      </c>
      <c r="K14" s="508" t="s">
        <v>228</v>
      </c>
      <c r="L14" s="508" t="s">
        <v>228</v>
      </c>
      <c r="M14" s="508">
        <v>8590</v>
      </c>
      <c r="N14" s="508">
        <v>42</v>
      </c>
      <c r="O14" s="508">
        <v>0</v>
      </c>
      <c r="P14" s="508" t="s">
        <v>228</v>
      </c>
      <c r="Q14" s="508" t="s">
        <v>228</v>
      </c>
      <c r="R14" s="508" t="s">
        <v>228</v>
      </c>
      <c r="S14" s="508" t="s">
        <v>228</v>
      </c>
      <c r="T14" s="508" t="s">
        <v>228</v>
      </c>
      <c r="U14" s="508" t="s">
        <v>228</v>
      </c>
      <c r="V14" s="508">
        <v>1</v>
      </c>
    </row>
    <row r="15" spans="1:44">
      <c r="A15" s="506" t="s">
        <v>235</v>
      </c>
      <c r="B15" s="522" t="s">
        <v>236</v>
      </c>
      <c r="C15" s="508">
        <v>26</v>
      </c>
      <c r="D15" s="508">
        <v>55</v>
      </c>
      <c r="E15" s="508" t="s">
        <v>228</v>
      </c>
      <c r="F15" s="508" t="s">
        <v>228</v>
      </c>
      <c r="G15" s="508">
        <v>4</v>
      </c>
      <c r="H15" s="508">
        <v>0</v>
      </c>
      <c r="I15" s="508" t="s">
        <v>228</v>
      </c>
      <c r="J15" s="508" t="s">
        <v>228</v>
      </c>
      <c r="K15" s="508" t="s">
        <v>228</v>
      </c>
      <c r="L15" s="508" t="s">
        <v>228</v>
      </c>
      <c r="M15" s="508">
        <v>236</v>
      </c>
      <c r="N15" s="508">
        <v>0</v>
      </c>
      <c r="O15" s="508" t="s">
        <v>228</v>
      </c>
      <c r="P15" s="508" t="s">
        <v>228</v>
      </c>
      <c r="Q15" s="508" t="s">
        <v>228</v>
      </c>
      <c r="R15" s="508" t="s">
        <v>228</v>
      </c>
      <c r="S15" s="508" t="s">
        <v>228</v>
      </c>
      <c r="T15" s="508" t="s">
        <v>228</v>
      </c>
      <c r="U15" s="508" t="s">
        <v>228</v>
      </c>
      <c r="V15" s="508" t="s">
        <v>228</v>
      </c>
    </row>
    <row r="16" spans="1:44">
      <c r="A16" s="522"/>
      <c r="B16" s="522" t="s">
        <v>237</v>
      </c>
      <c r="C16" s="508">
        <v>34</v>
      </c>
      <c r="D16" s="508">
        <v>4</v>
      </c>
      <c r="E16" s="508" t="s">
        <v>228</v>
      </c>
      <c r="F16" s="508" t="s">
        <v>228</v>
      </c>
      <c r="G16" s="508" t="s">
        <v>228</v>
      </c>
      <c r="H16" s="508" t="s">
        <v>228</v>
      </c>
      <c r="I16" s="508" t="s">
        <v>228</v>
      </c>
      <c r="J16" s="508" t="s">
        <v>228</v>
      </c>
      <c r="K16" s="508" t="s">
        <v>228</v>
      </c>
      <c r="L16" s="508" t="s">
        <v>228</v>
      </c>
      <c r="M16" s="508">
        <v>317</v>
      </c>
      <c r="N16" s="508">
        <v>77</v>
      </c>
      <c r="O16" s="508" t="s">
        <v>228</v>
      </c>
      <c r="P16" s="508" t="s">
        <v>228</v>
      </c>
      <c r="Q16" s="508" t="s">
        <v>228</v>
      </c>
      <c r="R16" s="508" t="s">
        <v>228</v>
      </c>
      <c r="S16" s="508" t="s">
        <v>228</v>
      </c>
      <c r="T16" s="508" t="s">
        <v>228</v>
      </c>
      <c r="U16" s="508" t="s">
        <v>228</v>
      </c>
      <c r="V16" s="508" t="s">
        <v>228</v>
      </c>
    </row>
    <row r="17" spans="1:22">
      <c r="A17" s="522"/>
      <c r="B17" s="522" t="s">
        <v>238</v>
      </c>
      <c r="C17" s="508">
        <v>4</v>
      </c>
      <c r="D17" s="508">
        <v>148</v>
      </c>
      <c r="E17" s="508" t="s">
        <v>228</v>
      </c>
      <c r="F17" s="508" t="s">
        <v>228</v>
      </c>
      <c r="G17" s="508">
        <v>0</v>
      </c>
      <c r="H17" s="508">
        <v>1.25</v>
      </c>
      <c r="I17" s="508" t="s">
        <v>228</v>
      </c>
      <c r="J17" s="508" t="s">
        <v>228</v>
      </c>
      <c r="K17" s="508" t="s">
        <v>228</v>
      </c>
      <c r="L17" s="508" t="s">
        <v>228</v>
      </c>
      <c r="M17" s="508">
        <v>2289</v>
      </c>
      <c r="N17" s="508">
        <v>1</v>
      </c>
      <c r="O17" s="508" t="s">
        <v>228</v>
      </c>
      <c r="P17" s="508" t="s">
        <v>228</v>
      </c>
      <c r="Q17" s="508" t="s">
        <v>228</v>
      </c>
      <c r="R17" s="508" t="s">
        <v>228</v>
      </c>
      <c r="S17" s="508" t="s">
        <v>228</v>
      </c>
      <c r="T17" s="508" t="s">
        <v>228</v>
      </c>
      <c r="U17" s="508" t="s">
        <v>228</v>
      </c>
      <c r="V17" s="508">
        <v>848</v>
      </c>
    </row>
    <row r="18" spans="1:22">
      <c r="A18" s="522"/>
      <c r="B18" s="522" t="s">
        <v>239</v>
      </c>
      <c r="C18" s="508">
        <v>4</v>
      </c>
      <c r="D18" s="508">
        <v>40</v>
      </c>
      <c r="E18" s="508" t="s">
        <v>228</v>
      </c>
      <c r="F18" s="508" t="s">
        <v>228</v>
      </c>
      <c r="G18" s="508" t="s">
        <v>228</v>
      </c>
      <c r="H18" s="508" t="s">
        <v>228</v>
      </c>
      <c r="I18" s="508" t="s">
        <v>228</v>
      </c>
      <c r="J18" s="508" t="s">
        <v>228</v>
      </c>
      <c r="K18" s="508" t="s">
        <v>228</v>
      </c>
      <c r="L18" s="508" t="s">
        <v>228</v>
      </c>
      <c r="M18" s="508">
        <v>616</v>
      </c>
      <c r="N18" s="508">
        <v>0</v>
      </c>
      <c r="O18" s="508">
        <v>276.60000000000002</v>
      </c>
      <c r="P18" s="508">
        <v>17</v>
      </c>
      <c r="Q18" s="508">
        <v>232</v>
      </c>
      <c r="R18" s="508">
        <v>833</v>
      </c>
      <c r="S18" s="508" t="s">
        <v>228</v>
      </c>
      <c r="T18" s="508" t="s">
        <v>228</v>
      </c>
      <c r="U18" s="508" t="s">
        <v>228</v>
      </c>
      <c r="V18" s="508" t="s">
        <v>228</v>
      </c>
    </row>
    <row r="19" spans="1:22">
      <c r="A19" s="522"/>
      <c r="B19" s="522" t="s">
        <v>240</v>
      </c>
      <c r="C19" s="508">
        <v>0</v>
      </c>
      <c r="D19" s="508">
        <v>0</v>
      </c>
      <c r="E19" s="508" t="s">
        <v>228</v>
      </c>
      <c r="F19" s="508" t="s">
        <v>228</v>
      </c>
      <c r="G19" s="508" t="s">
        <v>228</v>
      </c>
      <c r="H19" s="508" t="s">
        <v>228</v>
      </c>
      <c r="I19" s="508" t="s">
        <v>228</v>
      </c>
      <c r="J19" s="508" t="s">
        <v>228</v>
      </c>
      <c r="K19" s="508" t="s">
        <v>228</v>
      </c>
      <c r="L19" s="508" t="s">
        <v>228</v>
      </c>
      <c r="M19" s="508">
        <v>571</v>
      </c>
      <c r="N19" s="508" t="s">
        <v>228</v>
      </c>
      <c r="O19" s="508" t="s">
        <v>228</v>
      </c>
      <c r="P19" s="508" t="s">
        <v>228</v>
      </c>
      <c r="Q19" s="508" t="s">
        <v>228</v>
      </c>
      <c r="R19" s="508" t="s">
        <v>228</v>
      </c>
      <c r="S19" s="508" t="s">
        <v>228</v>
      </c>
      <c r="T19" s="508" t="s">
        <v>228</v>
      </c>
      <c r="U19" s="508" t="s">
        <v>228</v>
      </c>
      <c r="V19" s="508" t="s">
        <v>228</v>
      </c>
    </row>
    <row r="20" spans="1:22">
      <c r="A20" s="522"/>
      <c r="B20" s="522" t="s">
        <v>241</v>
      </c>
      <c r="C20" s="508">
        <v>5</v>
      </c>
      <c r="D20" s="508">
        <v>9</v>
      </c>
      <c r="E20" s="508" t="s">
        <v>228</v>
      </c>
      <c r="F20" s="508" t="s">
        <v>228</v>
      </c>
      <c r="G20" s="508" t="s">
        <v>228</v>
      </c>
      <c r="H20" s="508" t="s">
        <v>228</v>
      </c>
      <c r="I20" s="508" t="s">
        <v>228</v>
      </c>
      <c r="J20" s="508" t="s">
        <v>228</v>
      </c>
      <c r="K20" s="508" t="s">
        <v>228</v>
      </c>
      <c r="L20" s="508" t="s">
        <v>228</v>
      </c>
      <c r="M20" s="508">
        <v>474</v>
      </c>
      <c r="N20" s="508">
        <v>231</v>
      </c>
      <c r="O20" s="508">
        <v>62</v>
      </c>
      <c r="P20" s="508" t="s">
        <v>228</v>
      </c>
      <c r="Q20" s="508" t="s">
        <v>228</v>
      </c>
      <c r="R20" s="508" t="s">
        <v>228</v>
      </c>
      <c r="S20" s="508" t="s">
        <v>228</v>
      </c>
      <c r="T20" s="508" t="s">
        <v>228</v>
      </c>
      <c r="U20" s="508" t="s">
        <v>228</v>
      </c>
      <c r="V20" s="508" t="s">
        <v>228</v>
      </c>
    </row>
    <row r="21" spans="1:22">
      <c r="A21" s="522"/>
      <c r="B21" s="522" t="s">
        <v>242</v>
      </c>
      <c r="C21" s="508">
        <v>0</v>
      </c>
      <c r="D21" s="508">
        <v>12</v>
      </c>
      <c r="E21" s="508" t="s">
        <v>228</v>
      </c>
      <c r="F21" s="508" t="s">
        <v>228</v>
      </c>
      <c r="G21" s="508" t="s">
        <v>228</v>
      </c>
      <c r="H21" s="508" t="s">
        <v>228</v>
      </c>
      <c r="I21" s="508" t="s">
        <v>228</v>
      </c>
      <c r="J21" s="508" t="s">
        <v>228</v>
      </c>
      <c r="K21" s="508" t="s">
        <v>228</v>
      </c>
      <c r="L21" s="508" t="s">
        <v>228</v>
      </c>
      <c r="M21" s="508">
        <v>100</v>
      </c>
      <c r="N21" s="508">
        <v>137.6</v>
      </c>
      <c r="O21" s="508">
        <v>8</v>
      </c>
      <c r="P21" s="508" t="s">
        <v>228</v>
      </c>
      <c r="Q21" s="508" t="s">
        <v>228</v>
      </c>
      <c r="R21" s="508" t="s">
        <v>228</v>
      </c>
      <c r="S21" s="508" t="s">
        <v>228</v>
      </c>
      <c r="T21" s="508" t="s">
        <v>228</v>
      </c>
      <c r="U21" s="508" t="s">
        <v>228</v>
      </c>
      <c r="V21" s="508">
        <v>0</v>
      </c>
    </row>
    <row r="22" spans="1:22">
      <c r="A22" s="522"/>
      <c r="B22" s="522" t="s">
        <v>243</v>
      </c>
      <c r="C22" s="508">
        <v>68.930000000000007</v>
      </c>
      <c r="D22" s="508">
        <v>156</v>
      </c>
      <c r="E22" s="508" t="s">
        <v>228</v>
      </c>
      <c r="F22" s="508" t="s">
        <v>228</v>
      </c>
      <c r="G22" s="508" t="s">
        <v>228</v>
      </c>
      <c r="H22" s="508" t="s">
        <v>228</v>
      </c>
      <c r="I22" s="508" t="s">
        <v>228</v>
      </c>
      <c r="J22" s="508" t="s">
        <v>228</v>
      </c>
      <c r="K22" s="508" t="s">
        <v>228</v>
      </c>
      <c r="L22" s="508" t="s">
        <v>228</v>
      </c>
      <c r="M22" s="508">
        <v>173</v>
      </c>
      <c r="N22" s="508">
        <v>83</v>
      </c>
      <c r="O22" s="508">
        <v>0</v>
      </c>
      <c r="P22" s="508" t="s">
        <v>228</v>
      </c>
      <c r="Q22" s="508" t="s">
        <v>228</v>
      </c>
      <c r="R22" s="508" t="s">
        <v>228</v>
      </c>
      <c r="S22" s="508" t="s">
        <v>228</v>
      </c>
      <c r="T22" s="508" t="s">
        <v>228</v>
      </c>
      <c r="U22" s="508" t="s">
        <v>228</v>
      </c>
      <c r="V22" s="508" t="s">
        <v>228</v>
      </c>
    </row>
    <row r="23" spans="1:22">
      <c r="A23" s="522"/>
      <c r="B23" s="522" t="s">
        <v>244</v>
      </c>
      <c r="C23" s="508">
        <v>613</v>
      </c>
      <c r="D23" s="508">
        <v>369</v>
      </c>
      <c r="E23" s="508" t="s">
        <v>228</v>
      </c>
      <c r="F23" s="508" t="s">
        <v>228</v>
      </c>
      <c r="G23" s="508">
        <v>139</v>
      </c>
      <c r="H23" s="508">
        <v>118</v>
      </c>
      <c r="I23" s="508" t="s">
        <v>228</v>
      </c>
      <c r="J23" s="508" t="s">
        <v>228</v>
      </c>
      <c r="K23" s="508">
        <v>13</v>
      </c>
      <c r="L23" s="508">
        <v>0</v>
      </c>
      <c r="M23" s="508">
        <v>5560</v>
      </c>
      <c r="N23" s="508">
        <v>861</v>
      </c>
      <c r="O23" s="508">
        <v>9</v>
      </c>
      <c r="P23" s="508" t="s">
        <v>228</v>
      </c>
      <c r="Q23" s="508">
        <v>30</v>
      </c>
      <c r="R23" s="508" t="s">
        <v>228</v>
      </c>
      <c r="S23" s="508">
        <v>310</v>
      </c>
      <c r="T23" s="508">
        <v>57</v>
      </c>
      <c r="U23" s="508" t="s">
        <v>228</v>
      </c>
      <c r="V23" s="508">
        <v>927.4</v>
      </c>
    </row>
    <row r="24" spans="1:22">
      <c r="A24" s="522"/>
      <c r="B24" s="522" t="s">
        <v>245</v>
      </c>
      <c r="C24" s="508">
        <v>352.4</v>
      </c>
      <c r="D24" s="508">
        <v>90</v>
      </c>
      <c r="E24" s="508"/>
      <c r="F24" s="508"/>
      <c r="G24" s="508">
        <v>17</v>
      </c>
      <c r="H24" s="508">
        <v>1.6</v>
      </c>
      <c r="I24" s="508"/>
      <c r="J24" s="508"/>
      <c r="K24" s="508">
        <v>5</v>
      </c>
      <c r="L24" s="508">
        <v>2</v>
      </c>
      <c r="M24" s="508">
        <v>1350</v>
      </c>
      <c r="N24" s="508">
        <v>31</v>
      </c>
      <c r="O24" s="508">
        <v>0</v>
      </c>
      <c r="P24" s="508"/>
      <c r="Q24" s="508">
        <v>0</v>
      </c>
      <c r="R24" s="508"/>
      <c r="S24" s="508">
        <v>0</v>
      </c>
      <c r="T24" s="508">
        <v>0</v>
      </c>
      <c r="U24" s="508" t="s">
        <v>228</v>
      </c>
      <c r="V24" s="508">
        <v>0</v>
      </c>
    </row>
    <row r="25" spans="1:22">
      <c r="A25" s="522"/>
      <c r="B25" s="522"/>
      <c r="C25" s="508"/>
      <c r="D25" s="508"/>
      <c r="E25" s="508"/>
      <c r="F25" s="508"/>
      <c r="G25" s="508"/>
      <c r="H25" s="508"/>
      <c r="I25" s="508"/>
      <c r="J25" s="508"/>
      <c r="K25" s="508"/>
      <c r="L25" s="508"/>
      <c r="M25" s="508"/>
      <c r="N25" s="508"/>
      <c r="O25" s="508"/>
      <c r="P25" s="508"/>
      <c r="Q25" s="508"/>
      <c r="R25" s="508"/>
      <c r="S25" s="508"/>
      <c r="T25" s="508"/>
      <c r="U25" s="508"/>
      <c r="V25" s="508"/>
    </row>
    <row r="26" spans="1:22">
      <c r="A26" s="522" t="s">
        <v>246</v>
      </c>
      <c r="B26" s="522"/>
      <c r="C26" s="525">
        <v>1455.33</v>
      </c>
      <c r="D26" s="525">
        <v>1196</v>
      </c>
      <c r="E26" s="525">
        <v>0</v>
      </c>
      <c r="F26" s="525">
        <v>0</v>
      </c>
      <c r="G26" s="525">
        <v>169</v>
      </c>
      <c r="H26" s="525">
        <v>123.94</v>
      </c>
      <c r="I26" s="525">
        <v>0</v>
      </c>
      <c r="J26" s="525">
        <v>0</v>
      </c>
      <c r="K26" s="525">
        <v>18</v>
      </c>
      <c r="L26" s="525">
        <v>2</v>
      </c>
      <c r="M26" s="525">
        <v>20276</v>
      </c>
      <c r="N26" s="525">
        <v>1463.6</v>
      </c>
      <c r="O26" s="525">
        <v>355.6</v>
      </c>
      <c r="P26" s="525">
        <v>17</v>
      </c>
      <c r="Q26" s="525">
        <v>262</v>
      </c>
      <c r="R26" s="525">
        <v>833</v>
      </c>
      <c r="S26" s="525">
        <v>310</v>
      </c>
      <c r="T26" s="525">
        <v>57</v>
      </c>
      <c r="U26" s="525">
        <v>0</v>
      </c>
      <c r="V26" s="525">
        <v>1776.4</v>
      </c>
    </row>
    <row r="27" spans="1:22">
      <c r="A27" s="522"/>
      <c r="B27" s="522"/>
      <c r="C27" s="508"/>
      <c r="D27" s="508"/>
      <c r="E27" s="508"/>
      <c r="F27" s="508"/>
      <c r="G27" s="508"/>
      <c r="H27" s="508"/>
      <c r="I27" s="508"/>
      <c r="J27" s="508"/>
      <c r="K27" s="508"/>
      <c r="L27" s="508"/>
      <c r="M27" s="508"/>
      <c r="N27" s="508"/>
      <c r="O27" s="508"/>
      <c r="P27" s="508"/>
      <c r="Q27" s="508"/>
      <c r="R27" s="508"/>
      <c r="S27" s="508"/>
      <c r="T27" s="508"/>
      <c r="U27" s="508"/>
      <c r="V27" s="508"/>
    </row>
    <row r="28" spans="1:22">
      <c r="A28" s="506" t="s">
        <v>247</v>
      </c>
      <c r="B28" s="522" t="s">
        <v>248</v>
      </c>
      <c r="C28" s="508" t="s">
        <v>228</v>
      </c>
      <c r="D28" s="508" t="s">
        <v>228</v>
      </c>
      <c r="E28" s="508" t="s">
        <v>228</v>
      </c>
      <c r="F28" s="508" t="s">
        <v>228</v>
      </c>
      <c r="G28" s="508" t="s">
        <v>228</v>
      </c>
      <c r="H28" s="508" t="s">
        <v>228</v>
      </c>
      <c r="I28" s="508" t="s">
        <v>228</v>
      </c>
      <c r="J28" s="508" t="s">
        <v>228</v>
      </c>
      <c r="K28" s="508" t="s">
        <v>228</v>
      </c>
      <c r="L28" s="508" t="s">
        <v>228</v>
      </c>
      <c r="M28" s="508" t="s">
        <v>228</v>
      </c>
      <c r="N28" s="508" t="s">
        <v>228</v>
      </c>
      <c r="O28" s="508" t="s">
        <v>228</v>
      </c>
      <c r="P28" s="508" t="s">
        <v>228</v>
      </c>
      <c r="Q28" s="508" t="s">
        <v>228</v>
      </c>
      <c r="R28" s="508" t="s">
        <v>228</v>
      </c>
      <c r="S28" s="508" t="s">
        <v>228</v>
      </c>
      <c r="T28" s="508" t="s">
        <v>228</v>
      </c>
      <c r="U28" s="508" t="s">
        <v>228</v>
      </c>
      <c r="V28" s="508" t="s">
        <v>228</v>
      </c>
    </row>
    <row r="29" spans="1:22">
      <c r="A29" s="506" t="s">
        <v>249</v>
      </c>
      <c r="B29" s="522" t="s">
        <v>250</v>
      </c>
      <c r="C29" s="508">
        <v>26.69</v>
      </c>
      <c r="D29" s="508">
        <v>79.989999999999995</v>
      </c>
      <c r="E29" s="508" t="s">
        <v>228</v>
      </c>
      <c r="F29" s="508" t="s">
        <v>228</v>
      </c>
      <c r="G29" s="508">
        <v>1.1499999999999999</v>
      </c>
      <c r="H29" s="508">
        <v>85.29</v>
      </c>
      <c r="I29" s="508" t="s">
        <v>228</v>
      </c>
      <c r="J29" s="508" t="s">
        <v>228</v>
      </c>
      <c r="K29" s="508" t="s">
        <v>228</v>
      </c>
      <c r="L29" s="508" t="s">
        <v>228</v>
      </c>
      <c r="M29" s="508">
        <v>2473.25</v>
      </c>
      <c r="N29" s="508">
        <v>19.04</v>
      </c>
      <c r="O29" s="508" t="s">
        <v>228</v>
      </c>
      <c r="P29" s="508" t="s">
        <v>228</v>
      </c>
      <c r="Q29" s="508">
        <v>40.69</v>
      </c>
      <c r="R29" s="508" t="s">
        <v>228</v>
      </c>
      <c r="S29" s="508">
        <v>24.63</v>
      </c>
      <c r="T29" s="508" t="s">
        <v>228</v>
      </c>
      <c r="U29" s="508" t="s">
        <v>228</v>
      </c>
      <c r="V29" s="508">
        <v>0</v>
      </c>
    </row>
    <row r="30" spans="1:22">
      <c r="A30" s="506"/>
      <c r="B30" s="522" t="s">
        <v>251</v>
      </c>
      <c r="C30" s="508">
        <v>31.23</v>
      </c>
      <c r="D30" s="508">
        <v>10.15</v>
      </c>
      <c r="E30" s="508" t="s">
        <v>228</v>
      </c>
      <c r="F30" s="508" t="s">
        <v>228</v>
      </c>
      <c r="G30" s="508">
        <v>0.19</v>
      </c>
      <c r="H30" s="508">
        <v>20.96</v>
      </c>
      <c r="I30" s="508" t="s">
        <v>228</v>
      </c>
      <c r="J30" s="508" t="s">
        <v>228</v>
      </c>
      <c r="K30" s="508" t="s">
        <v>228</v>
      </c>
      <c r="L30" s="508" t="s">
        <v>228</v>
      </c>
      <c r="M30" s="508">
        <v>1019.16</v>
      </c>
      <c r="N30" s="508">
        <v>0</v>
      </c>
      <c r="O30" s="508" t="s">
        <v>228</v>
      </c>
      <c r="P30" s="508" t="s">
        <v>228</v>
      </c>
      <c r="Q30" s="508">
        <v>7.95</v>
      </c>
      <c r="R30" s="508" t="s">
        <v>228</v>
      </c>
      <c r="S30" s="508">
        <v>17.670000000000002</v>
      </c>
      <c r="T30" s="508" t="s">
        <v>228</v>
      </c>
      <c r="U30" s="508" t="s">
        <v>228</v>
      </c>
      <c r="V30" s="508">
        <v>0</v>
      </c>
    </row>
    <row r="31" spans="1:22">
      <c r="A31" s="506"/>
      <c r="B31" s="522" t="s">
        <v>252</v>
      </c>
      <c r="C31" s="508">
        <v>83.89</v>
      </c>
      <c r="D31" s="508">
        <v>1.85</v>
      </c>
      <c r="E31" s="508" t="s">
        <v>228</v>
      </c>
      <c r="F31" s="508" t="s">
        <v>228</v>
      </c>
      <c r="G31" s="508">
        <v>223.83</v>
      </c>
      <c r="H31" s="508">
        <v>702.76</v>
      </c>
      <c r="I31" s="508" t="s">
        <v>228</v>
      </c>
      <c r="J31" s="508" t="s">
        <v>228</v>
      </c>
      <c r="K31" s="508" t="s">
        <v>228</v>
      </c>
      <c r="L31" s="508" t="s">
        <v>228</v>
      </c>
      <c r="M31" s="508">
        <v>5257.8740000000016</v>
      </c>
      <c r="N31" s="508">
        <v>0</v>
      </c>
      <c r="O31" s="508" t="s">
        <v>228</v>
      </c>
      <c r="P31" s="508" t="s">
        <v>228</v>
      </c>
      <c r="Q31" s="508">
        <v>128.01</v>
      </c>
      <c r="R31" s="508" t="s">
        <v>228</v>
      </c>
      <c r="S31" s="508">
        <v>189.19</v>
      </c>
      <c r="T31" s="508" t="s">
        <v>228</v>
      </c>
      <c r="U31" s="508" t="s">
        <v>228</v>
      </c>
      <c r="V31" s="508">
        <v>7747.8434689160013</v>
      </c>
    </row>
    <row r="32" spans="1:22">
      <c r="A32" s="506"/>
      <c r="B32" s="522"/>
      <c r="C32" s="508"/>
      <c r="D32" s="508"/>
      <c r="E32" s="508"/>
      <c r="F32" s="508"/>
      <c r="G32" s="508"/>
      <c r="H32" s="508"/>
      <c r="I32" s="508"/>
      <c r="J32" s="508"/>
      <c r="K32" s="508"/>
      <c r="L32" s="508"/>
      <c r="M32" s="508"/>
      <c r="N32" s="508"/>
      <c r="O32" s="508"/>
      <c r="P32" s="508"/>
      <c r="Q32" s="508"/>
      <c r="R32" s="508"/>
      <c r="S32" s="508"/>
      <c r="T32" s="508"/>
      <c r="U32" s="508"/>
      <c r="V32" s="508"/>
    </row>
    <row r="33" spans="1:22">
      <c r="A33" s="522" t="s">
        <v>253</v>
      </c>
      <c r="B33" s="522"/>
      <c r="C33" s="525">
        <v>142</v>
      </c>
      <c r="D33" s="525">
        <v>92</v>
      </c>
      <c r="E33" s="525">
        <v>0</v>
      </c>
      <c r="F33" s="525">
        <v>0</v>
      </c>
      <c r="G33" s="525">
        <v>225.17</v>
      </c>
      <c r="H33" s="525">
        <v>809.01</v>
      </c>
      <c r="I33" s="525">
        <v>0</v>
      </c>
      <c r="J33" s="525">
        <v>0</v>
      </c>
      <c r="K33" s="525">
        <v>0</v>
      </c>
      <c r="L33" s="525">
        <v>0</v>
      </c>
      <c r="M33" s="525">
        <v>8750.2840000000015</v>
      </c>
      <c r="N33" s="525">
        <v>19.04</v>
      </c>
      <c r="O33" s="525">
        <v>0</v>
      </c>
      <c r="P33" s="525">
        <v>0</v>
      </c>
      <c r="Q33" s="525">
        <v>176.65</v>
      </c>
      <c r="R33" s="525">
        <v>0</v>
      </c>
      <c r="S33" s="525">
        <v>232.09</v>
      </c>
      <c r="T33" s="525">
        <v>0</v>
      </c>
      <c r="U33" s="525">
        <v>0</v>
      </c>
      <c r="V33" s="525">
        <v>7747.8434689160013</v>
      </c>
    </row>
    <row r="34" spans="1:22">
      <c r="A34" s="522"/>
      <c r="B34" s="522"/>
      <c r="C34" s="508"/>
      <c r="D34" s="508"/>
      <c r="E34" s="508"/>
      <c r="F34" s="508"/>
      <c r="G34" s="508"/>
      <c r="H34" s="508"/>
      <c r="I34" s="508"/>
      <c r="J34" s="508"/>
      <c r="K34" s="508"/>
      <c r="L34" s="508"/>
      <c r="M34" s="526"/>
      <c r="N34" s="508"/>
      <c r="O34" s="508"/>
      <c r="P34" s="508"/>
      <c r="Q34" s="508"/>
      <c r="R34" s="508"/>
      <c r="S34" s="508"/>
      <c r="T34" s="508"/>
      <c r="U34" s="508"/>
      <c r="V34" s="508"/>
    </row>
    <row r="35" spans="1:22">
      <c r="A35" s="506" t="s">
        <v>254</v>
      </c>
      <c r="B35" s="522"/>
      <c r="C35" s="525">
        <v>4496</v>
      </c>
      <c r="D35" s="525">
        <v>1596</v>
      </c>
      <c r="E35" s="525">
        <v>1550</v>
      </c>
      <c r="F35" s="525">
        <v>1514</v>
      </c>
      <c r="G35" s="525">
        <v>394.17</v>
      </c>
      <c r="H35" s="525">
        <v>932.95</v>
      </c>
      <c r="I35" s="525">
        <v>9</v>
      </c>
      <c r="J35" s="525">
        <v>679</v>
      </c>
      <c r="K35" s="525">
        <v>18</v>
      </c>
      <c r="L35" s="525">
        <v>2</v>
      </c>
      <c r="M35" s="525">
        <v>29237</v>
      </c>
      <c r="N35" s="525">
        <v>1482.64</v>
      </c>
      <c r="O35" s="525">
        <v>355.6</v>
      </c>
      <c r="P35" s="525">
        <v>17</v>
      </c>
      <c r="Q35" s="525">
        <v>438.65</v>
      </c>
      <c r="R35" s="525">
        <v>833</v>
      </c>
      <c r="S35" s="525">
        <v>548.09</v>
      </c>
      <c r="T35" s="525">
        <v>57</v>
      </c>
      <c r="U35" s="525">
        <v>0</v>
      </c>
      <c r="V35" s="525">
        <v>9524.2434689160018</v>
      </c>
    </row>
    <row r="36" spans="1:22">
      <c r="A36" s="507"/>
      <c r="B36" s="522"/>
      <c r="C36" s="508"/>
      <c r="D36" s="508"/>
      <c r="E36" s="508"/>
      <c r="F36" s="508"/>
      <c r="G36" s="508"/>
      <c r="H36" s="508"/>
      <c r="I36" s="508"/>
      <c r="J36" s="508"/>
      <c r="K36" s="508"/>
      <c r="L36" s="508"/>
      <c r="M36" s="508"/>
      <c r="N36" s="508"/>
      <c r="O36" s="508"/>
      <c r="P36" s="508"/>
      <c r="Q36" s="508"/>
      <c r="R36" s="508"/>
      <c r="S36" s="508"/>
      <c r="T36" s="508"/>
      <c r="U36" s="508"/>
      <c r="V36" s="508"/>
    </row>
    <row r="37" spans="1:22">
      <c r="A37" s="506" t="s">
        <v>255</v>
      </c>
      <c r="B37" s="522" t="s">
        <v>256</v>
      </c>
      <c r="C37" s="508">
        <v>39.07</v>
      </c>
      <c r="D37" s="508">
        <v>209.1292</v>
      </c>
      <c r="E37" s="508" t="s">
        <v>228</v>
      </c>
      <c r="F37" s="508" t="s">
        <v>228</v>
      </c>
      <c r="G37" s="508" t="s">
        <v>228</v>
      </c>
      <c r="H37" s="508" t="s">
        <v>228</v>
      </c>
      <c r="I37" s="508" t="s">
        <v>228</v>
      </c>
      <c r="J37" s="508" t="s">
        <v>228</v>
      </c>
      <c r="K37" s="508" t="s">
        <v>228</v>
      </c>
      <c r="L37" s="508" t="s">
        <v>228</v>
      </c>
      <c r="M37" s="508">
        <v>76.3</v>
      </c>
      <c r="N37" s="508">
        <v>10.4</v>
      </c>
      <c r="O37" s="508" t="s">
        <v>228</v>
      </c>
      <c r="P37" s="508" t="s">
        <v>228</v>
      </c>
      <c r="Q37" s="508" t="s">
        <v>228</v>
      </c>
      <c r="R37" s="508" t="s">
        <v>228</v>
      </c>
      <c r="S37" s="508">
        <v>130.66999999999999</v>
      </c>
      <c r="T37" s="508" t="s">
        <v>228</v>
      </c>
      <c r="U37" s="508" t="s">
        <v>228</v>
      </c>
      <c r="V37" s="508">
        <v>814.24</v>
      </c>
    </row>
    <row r="38" spans="1:22">
      <c r="A38" s="506" t="s">
        <v>257</v>
      </c>
      <c r="B38" s="522" t="s">
        <v>279</v>
      </c>
      <c r="C38" s="508">
        <v>190.18170212765961</v>
      </c>
      <c r="D38" s="508">
        <v>205.45</v>
      </c>
      <c r="E38" s="508" t="s">
        <v>228</v>
      </c>
      <c r="F38" s="508" t="s">
        <v>228</v>
      </c>
      <c r="G38" s="508" t="s">
        <v>228</v>
      </c>
      <c r="H38" s="508">
        <v>0.15</v>
      </c>
      <c r="I38" s="508" t="s">
        <v>228</v>
      </c>
      <c r="J38" s="508" t="s">
        <v>228</v>
      </c>
      <c r="K38" s="508" t="s">
        <v>228</v>
      </c>
      <c r="L38" s="508" t="s">
        <v>228</v>
      </c>
      <c r="M38" s="508">
        <v>869.47</v>
      </c>
      <c r="N38" s="508">
        <v>3933.76</v>
      </c>
      <c r="O38" s="508" t="s">
        <v>228</v>
      </c>
      <c r="P38" s="508" t="s">
        <v>228</v>
      </c>
      <c r="Q38" s="508" t="s">
        <v>228</v>
      </c>
      <c r="R38" s="508" t="s">
        <v>228</v>
      </c>
      <c r="S38" s="508">
        <v>66</v>
      </c>
      <c r="T38" s="508" t="s">
        <v>228</v>
      </c>
      <c r="U38" s="508" t="s">
        <v>228</v>
      </c>
      <c r="V38" s="508">
        <v>122.12</v>
      </c>
    </row>
    <row r="39" spans="1:22">
      <c r="A39" s="522"/>
      <c r="B39" s="522" t="s">
        <v>280</v>
      </c>
      <c r="C39" s="508" t="s">
        <v>228</v>
      </c>
      <c r="D39" s="508" t="s">
        <v>228</v>
      </c>
      <c r="E39" s="508" t="s">
        <v>228</v>
      </c>
      <c r="F39" s="508" t="s">
        <v>228</v>
      </c>
      <c r="G39" s="508" t="s">
        <v>228</v>
      </c>
      <c r="H39" s="508">
        <v>1.94</v>
      </c>
      <c r="I39" s="508" t="s">
        <v>228</v>
      </c>
      <c r="J39" s="508" t="s">
        <v>228</v>
      </c>
      <c r="K39" s="508">
        <v>59.15</v>
      </c>
      <c r="L39" s="508" t="s">
        <v>228</v>
      </c>
      <c r="M39" s="508">
        <v>13.7</v>
      </c>
      <c r="N39" s="508">
        <v>5.03</v>
      </c>
      <c r="O39" s="508">
        <v>48.22</v>
      </c>
      <c r="P39" s="508" t="s">
        <v>228</v>
      </c>
      <c r="Q39" s="508">
        <v>7.76</v>
      </c>
      <c r="R39" s="508">
        <v>25.5</v>
      </c>
      <c r="S39" s="508" t="s">
        <v>228</v>
      </c>
      <c r="T39" s="508" t="s">
        <v>228</v>
      </c>
      <c r="U39" s="508">
        <v>61.49</v>
      </c>
      <c r="V39" s="508" t="s">
        <v>228</v>
      </c>
    </row>
    <row r="40" spans="1:22">
      <c r="A40" s="522"/>
      <c r="B40" s="522" t="s">
        <v>281</v>
      </c>
      <c r="C40" s="508" t="s">
        <v>228</v>
      </c>
      <c r="D40" s="508" t="s">
        <v>228</v>
      </c>
      <c r="E40" s="508" t="s">
        <v>228</v>
      </c>
      <c r="F40" s="508" t="s">
        <v>228</v>
      </c>
      <c r="G40" s="508" t="s">
        <v>228</v>
      </c>
      <c r="H40" s="508" t="s">
        <v>228</v>
      </c>
      <c r="I40" s="508" t="s">
        <v>228</v>
      </c>
      <c r="J40" s="508" t="s">
        <v>228</v>
      </c>
      <c r="K40" s="508" t="s">
        <v>228</v>
      </c>
      <c r="L40" s="508" t="s">
        <v>228</v>
      </c>
      <c r="M40" s="508">
        <v>0</v>
      </c>
      <c r="N40" s="508">
        <v>685.31</v>
      </c>
      <c r="O40" s="508">
        <v>195.79</v>
      </c>
      <c r="P40" s="508" t="s">
        <v>228</v>
      </c>
      <c r="Q40" s="508">
        <v>23.75</v>
      </c>
      <c r="R40" s="508">
        <v>400.02</v>
      </c>
      <c r="S40" s="508" t="s">
        <v>228</v>
      </c>
      <c r="T40" s="508" t="s">
        <v>228</v>
      </c>
      <c r="U40" s="508" t="s">
        <v>228</v>
      </c>
      <c r="V40" s="508" t="s">
        <v>228</v>
      </c>
    </row>
    <row r="41" spans="1:22">
      <c r="A41" s="522"/>
      <c r="B41" s="522" t="s">
        <v>261</v>
      </c>
      <c r="C41" s="508">
        <v>13.62</v>
      </c>
      <c r="D41" s="508">
        <v>76.5</v>
      </c>
      <c r="E41" s="508" t="s">
        <v>228</v>
      </c>
      <c r="F41" s="508" t="s">
        <v>228</v>
      </c>
      <c r="G41" s="508" t="s">
        <v>228</v>
      </c>
      <c r="H41" s="508">
        <v>2.04</v>
      </c>
      <c r="I41" s="508" t="s">
        <v>228</v>
      </c>
      <c r="J41" s="508" t="s">
        <v>228</v>
      </c>
      <c r="K41" s="508" t="s">
        <v>228</v>
      </c>
      <c r="L41" s="508">
        <v>554.94000000000005</v>
      </c>
      <c r="M41" s="508">
        <v>262.64999999999998</v>
      </c>
      <c r="N41" s="508" t="s">
        <v>228</v>
      </c>
      <c r="O41" s="508" t="s">
        <v>228</v>
      </c>
      <c r="P41" s="508" t="s">
        <v>228</v>
      </c>
      <c r="Q41" s="508" t="s">
        <v>228</v>
      </c>
      <c r="R41" s="508" t="s">
        <v>228</v>
      </c>
      <c r="S41" s="508">
        <v>451.67</v>
      </c>
      <c r="T41" s="508" t="s">
        <v>228</v>
      </c>
      <c r="U41" s="508" t="s">
        <v>228</v>
      </c>
      <c r="V41" s="508" t="s">
        <v>228</v>
      </c>
    </row>
    <row r="42" spans="1:22">
      <c r="A42" s="522"/>
      <c r="B42" s="522" t="s">
        <v>262</v>
      </c>
      <c r="C42" s="508" t="s">
        <v>228</v>
      </c>
      <c r="D42" s="508" t="s">
        <v>228</v>
      </c>
      <c r="E42" s="508" t="s">
        <v>228</v>
      </c>
      <c r="F42" s="508" t="s">
        <v>228</v>
      </c>
      <c r="G42" s="508" t="s">
        <v>228</v>
      </c>
      <c r="H42" s="508" t="s">
        <v>228</v>
      </c>
      <c r="I42" s="508" t="s">
        <v>228</v>
      </c>
      <c r="J42" s="508" t="s">
        <v>228</v>
      </c>
      <c r="K42" s="508" t="s">
        <v>228</v>
      </c>
      <c r="L42" s="508" t="s">
        <v>228</v>
      </c>
      <c r="M42" s="508">
        <v>43.37</v>
      </c>
      <c r="N42" s="508" t="s">
        <v>228</v>
      </c>
      <c r="O42" s="508" t="s">
        <v>228</v>
      </c>
      <c r="P42" s="508" t="s">
        <v>228</v>
      </c>
      <c r="Q42" s="508" t="s">
        <v>228</v>
      </c>
      <c r="R42" s="508" t="s">
        <v>228</v>
      </c>
      <c r="S42" s="508" t="s">
        <v>228</v>
      </c>
      <c r="T42" s="508" t="s">
        <v>228</v>
      </c>
      <c r="U42" s="508" t="s">
        <v>228</v>
      </c>
      <c r="V42" s="508" t="s">
        <v>228</v>
      </c>
    </row>
    <row r="43" spans="1:22">
      <c r="A43" s="522"/>
      <c r="B43" s="522" t="s">
        <v>263</v>
      </c>
      <c r="C43" s="508">
        <v>0.37</v>
      </c>
      <c r="D43" s="508" t="s">
        <v>228</v>
      </c>
      <c r="E43" s="508" t="s">
        <v>228</v>
      </c>
      <c r="F43" s="508" t="s">
        <v>228</v>
      </c>
      <c r="G43" s="508" t="s">
        <v>228</v>
      </c>
      <c r="H43" s="508" t="s">
        <v>228</v>
      </c>
      <c r="I43" s="508" t="s">
        <v>228</v>
      </c>
      <c r="J43" s="508" t="s">
        <v>228</v>
      </c>
      <c r="K43" s="508" t="s">
        <v>228</v>
      </c>
      <c r="L43" s="508" t="s">
        <v>228</v>
      </c>
      <c r="M43" s="508">
        <v>96</v>
      </c>
      <c r="N43" s="508" t="s">
        <v>228</v>
      </c>
      <c r="O43" s="508" t="s">
        <v>228</v>
      </c>
      <c r="P43" s="508" t="s">
        <v>228</v>
      </c>
      <c r="Q43" s="508" t="s">
        <v>228</v>
      </c>
      <c r="R43" s="508" t="s">
        <v>228</v>
      </c>
      <c r="S43" s="508">
        <v>1378.9</v>
      </c>
      <c r="T43" s="508" t="s">
        <v>228</v>
      </c>
      <c r="U43" s="508" t="s">
        <v>228</v>
      </c>
      <c r="V43" s="508" t="s">
        <v>228</v>
      </c>
    </row>
    <row r="44" spans="1:22">
      <c r="A44" s="522"/>
      <c r="B44" s="522"/>
      <c r="C44" s="508"/>
      <c r="D44" s="508"/>
      <c r="E44" s="508"/>
      <c r="F44" s="508"/>
      <c r="G44" s="508"/>
      <c r="H44" s="508"/>
      <c r="I44" s="508"/>
      <c r="J44" s="508"/>
      <c r="K44" s="508"/>
      <c r="L44" s="508"/>
      <c r="M44" s="508"/>
      <c r="N44" s="508"/>
      <c r="O44" s="508"/>
      <c r="P44" s="508"/>
      <c r="Q44" s="508"/>
      <c r="R44" s="508"/>
      <c r="S44" s="508"/>
      <c r="T44" s="508"/>
      <c r="U44" s="508"/>
      <c r="V44" s="508"/>
    </row>
    <row r="45" spans="1:22">
      <c r="A45" s="522" t="s">
        <v>264</v>
      </c>
      <c r="B45" s="522"/>
      <c r="C45" s="525">
        <v>243.24170212765961</v>
      </c>
      <c r="D45" s="525">
        <v>491.07920000000001</v>
      </c>
      <c r="E45" s="525">
        <v>0</v>
      </c>
      <c r="F45" s="525">
        <v>0</v>
      </c>
      <c r="G45" s="525">
        <v>0</v>
      </c>
      <c r="H45" s="525">
        <v>4.13</v>
      </c>
      <c r="I45" s="525">
        <v>0</v>
      </c>
      <c r="J45" s="525">
        <v>0</v>
      </c>
      <c r="K45" s="525">
        <v>59.15</v>
      </c>
      <c r="L45" s="525">
        <v>554.94000000000005</v>
      </c>
      <c r="M45" s="525">
        <v>1361.49</v>
      </c>
      <c r="N45" s="525">
        <v>4633.8999999999996</v>
      </c>
      <c r="O45" s="525">
        <v>244.01</v>
      </c>
      <c r="P45" s="525">
        <v>0</v>
      </c>
      <c r="Q45" s="525">
        <v>31.51</v>
      </c>
      <c r="R45" s="525">
        <v>425.52</v>
      </c>
      <c r="S45" s="525">
        <v>2027.84</v>
      </c>
      <c r="T45" s="525">
        <v>0</v>
      </c>
      <c r="U45" s="525">
        <v>61.49</v>
      </c>
      <c r="V45" s="525">
        <v>936.36</v>
      </c>
    </row>
    <row r="46" spans="1:22">
      <c r="A46" s="522"/>
      <c r="B46" s="522"/>
      <c r="C46" s="508"/>
      <c r="D46" s="508"/>
      <c r="E46" s="508"/>
      <c r="F46" s="508"/>
      <c r="G46" s="508"/>
      <c r="H46" s="508"/>
      <c r="I46" s="508"/>
      <c r="J46" s="508"/>
      <c r="K46" s="508"/>
      <c r="L46" s="508"/>
      <c r="M46" s="508"/>
      <c r="N46" s="508"/>
      <c r="O46" s="508"/>
      <c r="P46" s="508"/>
      <c r="Q46" s="508"/>
      <c r="R46" s="508"/>
      <c r="S46" s="508"/>
      <c r="T46" s="508"/>
      <c r="U46" s="508"/>
      <c r="V46" s="508"/>
    </row>
    <row r="47" spans="1:22">
      <c r="A47" s="522"/>
      <c r="B47" s="522"/>
      <c r="C47" s="508"/>
      <c r="D47" s="508"/>
      <c r="E47" s="508"/>
      <c r="F47" s="508"/>
      <c r="G47" s="508"/>
      <c r="H47" s="508"/>
      <c r="I47" s="508"/>
      <c r="J47" s="508"/>
      <c r="K47" s="508"/>
      <c r="L47" s="508"/>
      <c r="M47" s="508"/>
      <c r="N47" s="508"/>
      <c r="O47" s="508"/>
      <c r="P47" s="508"/>
      <c r="Q47" s="508"/>
      <c r="R47" s="508"/>
      <c r="S47" s="508"/>
      <c r="T47" s="508"/>
      <c r="U47" s="508"/>
      <c r="V47" s="508"/>
    </row>
    <row r="48" spans="1:22">
      <c r="A48" s="506" t="s">
        <v>265</v>
      </c>
      <c r="B48" s="506"/>
      <c r="C48" s="525">
        <v>4739</v>
      </c>
      <c r="D48" s="525">
        <v>2087</v>
      </c>
      <c r="E48" s="525">
        <v>1550</v>
      </c>
      <c r="F48" s="525">
        <v>1514</v>
      </c>
      <c r="G48" s="525">
        <v>394.17</v>
      </c>
      <c r="H48" s="525">
        <v>937.08</v>
      </c>
      <c r="I48" s="525">
        <v>9</v>
      </c>
      <c r="J48" s="525">
        <v>679</v>
      </c>
      <c r="K48" s="525">
        <v>77.150000000000006</v>
      </c>
      <c r="L48" s="525">
        <v>556.94000000000005</v>
      </c>
      <c r="M48" s="525">
        <v>30598.49</v>
      </c>
      <c r="N48" s="525">
        <v>6116.54</v>
      </c>
      <c r="O48" s="525">
        <v>599.61</v>
      </c>
      <c r="P48" s="525">
        <v>17</v>
      </c>
      <c r="Q48" s="525">
        <v>471</v>
      </c>
      <c r="R48" s="525">
        <v>1258.52</v>
      </c>
      <c r="S48" s="525">
        <v>2575.9299999999998</v>
      </c>
      <c r="T48" s="525">
        <v>57</v>
      </c>
      <c r="U48" s="525">
        <v>61.49</v>
      </c>
      <c r="V48" s="525">
        <v>10460.03468916</v>
      </c>
    </row>
    <row r="49" spans="3:44">
      <c r="C49" s="527"/>
      <c r="D49" s="527"/>
      <c r="E49" s="527"/>
      <c r="F49" s="527"/>
      <c r="G49" s="527"/>
      <c r="H49" s="527"/>
      <c r="I49" s="527"/>
      <c r="J49" s="527"/>
      <c r="K49" s="527"/>
      <c r="L49" s="527"/>
      <c r="M49" s="527"/>
      <c r="N49" s="527"/>
      <c r="O49" s="527"/>
      <c r="P49" s="527"/>
      <c r="Q49" s="527"/>
      <c r="R49" s="527"/>
      <c r="S49" s="527"/>
      <c r="T49" s="527"/>
      <c r="U49" s="527"/>
      <c r="V49" s="527"/>
      <c r="X49" s="528"/>
      <c r="Y49" s="528"/>
      <c r="Z49" s="529"/>
      <c r="AA49" s="529"/>
      <c r="AB49" s="529"/>
      <c r="AC49" s="529"/>
      <c r="AD49" s="529"/>
      <c r="AE49" s="529"/>
      <c r="AF49" s="529"/>
      <c r="AG49" s="529"/>
      <c r="AH49" s="529"/>
      <c r="AI49" s="529"/>
      <c r="AJ49" s="529"/>
      <c r="AK49" s="529"/>
      <c r="AL49" s="529"/>
      <c r="AM49" s="529"/>
      <c r="AN49" s="529"/>
      <c r="AO49" s="529"/>
      <c r="AP49" s="529"/>
      <c r="AQ49" s="529"/>
      <c r="AR49" s="529"/>
    </row>
    <row r="50" spans="3:44">
      <c r="C50" s="527"/>
      <c r="D50" s="527"/>
      <c r="E50" s="527"/>
      <c r="F50" s="527"/>
      <c r="G50" s="527"/>
      <c r="H50" s="527"/>
      <c r="I50" s="527"/>
      <c r="J50" s="527"/>
      <c r="K50" s="527"/>
      <c r="L50" s="527"/>
      <c r="M50" s="527"/>
      <c r="N50" s="527"/>
      <c r="O50" s="527"/>
      <c r="P50" s="527"/>
      <c r="Q50" s="527"/>
      <c r="R50" s="527"/>
      <c r="S50" s="527"/>
      <c r="T50" s="527"/>
      <c r="U50" s="527"/>
      <c r="V50" s="527"/>
    </row>
    <row r="51" spans="3:44">
      <c r="C51" s="527"/>
      <c r="D51" s="527"/>
      <c r="E51" s="527"/>
      <c r="F51" s="527"/>
      <c r="G51" s="527"/>
      <c r="H51" s="527"/>
      <c r="I51" s="527"/>
      <c r="J51" s="527"/>
      <c r="K51" s="527"/>
      <c r="L51" s="527"/>
      <c r="M51" s="527"/>
      <c r="N51" s="527"/>
      <c r="O51" s="527"/>
      <c r="P51" s="527"/>
      <c r="Q51" s="527"/>
      <c r="R51" s="527"/>
      <c r="S51" s="527"/>
      <c r="T51" s="527"/>
      <c r="U51" s="527"/>
      <c r="V51" s="527"/>
    </row>
    <row r="52" spans="3:44" customFormat="1"/>
    <row r="53" spans="3:44" customFormat="1"/>
    <row r="54" spans="3:44" customFormat="1"/>
    <row r="55" spans="3:44" customFormat="1"/>
    <row r="56" spans="3:44" customFormat="1"/>
    <row r="57" spans="3:44" customFormat="1"/>
    <row r="58" spans="3:44" customFormat="1"/>
    <row r="59" spans="3:44" customFormat="1"/>
    <row r="60" spans="3:44" customFormat="1"/>
    <row r="61" spans="3:44" customFormat="1"/>
    <row r="62" spans="3:44" customFormat="1"/>
    <row r="97" spans="1:22">
      <c r="V97" s="527"/>
    </row>
    <row r="100" spans="1:22" s="512" customFormat="1">
      <c r="A100" s="511"/>
      <c r="C100" s="527"/>
      <c r="D100" s="527"/>
      <c r="E100" s="527"/>
      <c r="F100" s="527"/>
      <c r="G100" s="527"/>
      <c r="H100" s="530"/>
      <c r="I100" s="530"/>
      <c r="J100" s="530"/>
      <c r="K100" s="530"/>
      <c r="L100" s="530"/>
      <c r="M100" s="527"/>
      <c r="N100" s="527"/>
      <c r="O100" s="527"/>
      <c r="P100" s="527"/>
      <c r="Q100" s="527"/>
      <c r="R100" s="527"/>
      <c r="S100" s="527"/>
      <c r="T100" s="527"/>
      <c r="U100" s="527"/>
      <c r="V100" s="527"/>
    </row>
    <row r="101" spans="1:22" s="512" customFormat="1">
      <c r="C101" s="527"/>
      <c r="D101" s="527"/>
      <c r="E101" s="527"/>
      <c r="F101" s="527"/>
      <c r="G101" s="527"/>
      <c r="H101" s="527"/>
      <c r="I101" s="527"/>
      <c r="J101" s="527"/>
      <c r="K101" s="527"/>
      <c r="L101" s="527"/>
      <c r="M101" s="527"/>
      <c r="N101" s="527"/>
      <c r="O101" s="527"/>
      <c r="P101" s="527"/>
      <c r="Q101" s="527"/>
      <c r="R101" s="527"/>
      <c r="S101" s="527"/>
      <c r="T101" s="527"/>
      <c r="U101" s="527"/>
      <c r="V101" s="527"/>
    </row>
    <row r="102" spans="1:22" s="515" customFormat="1">
      <c r="C102" s="531"/>
      <c r="D102" s="531"/>
      <c r="E102" s="531"/>
      <c r="F102" s="531"/>
      <c r="G102" s="531"/>
      <c r="H102" s="531"/>
      <c r="I102" s="531"/>
      <c r="J102" s="531"/>
      <c r="K102" s="531"/>
      <c r="L102" s="531"/>
      <c r="M102" s="531"/>
      <c r="N102" s="531"/>
      <c r="O102" s="531"/>
      <c r="P102" s="531"/>
      <c r="Q102" s="531"/>
      <c r="R102" s="531"/>
      <c r="S102" s="531"/>
      <c r="T102" s="531"/>
      <c r="U102" s="531"/>
      <c r="V102" s="531"/>
    </row>
    <row r="103" spans="1:22" s="512" customFormat="1">
      <c r="C103" s="527"/>
      <c r="D103" s="527"/>
      <c r="E103" s="527"/>
      <c r="F103" s="527"/>
      <c r="G103" s="527"/>
      <c r="H103" s="527"/>
      <c r="I103" s="527"/>
      <c r="J103" s="527"/>
      <c r="K103" s="527"/>
      <c r="L103" s="527"/>
      <c r="M103" s="527"/>
      <c r="N103" s="527"/>
      <c r="O103" s="527"/>
      <c r="P103" s="527"/>
      <c r="Q103" s="527"/>
      <c r="R103" s="527"/>
      <c r="S103" s="527"/>
      <c r="T103" s="527"/>
      <c r="U103" s="527"/>
      <c r="V103" s="527"/>
    </row>
    <row r="104" spans="1:22" s="521" customFormat="1">
      <c r="C104" s="530"/>
      <c r="D104" s="530"/>
      <c r="E104" s="530"/>
      <c r="F104" s="530"/>
      <c r="G104" s="530"/>
      <c r="H104" s="530"/>
      <c r="I104" s="530"/>
      <c r="J104" s="530"/>
      <c r="K104" s="530"/>
      <c r="L104" s="530"/>
      <c r="M104" s="530"/>
      <c r="N104" s="530"/>
      <c r="O104" s="530"/>
      <c r="P104" s="530"/>
      <c r="Q104" s="530"/>
      <c r="R104" s="530"/>
      <c r="S104" s="530"/>
      <c r="T104" s="530"/>
      <c r="U104" s="530"/>
      <c r="V104" s="530"/>
    </row>
    <row r="105" spans="1:22">
      <c r="C105" s="527"/>
      <c r="D105" s="527"/>
      <c r="E105" s="527"/>
      <c r="F105" s="527"/>
      <c r="G105" s="527"/>
      <c r="H105" s="527"/>
      <c r="I105" s="527"/>
      <c r="J105" s="527"/>
      <c r="K105" s="527"/>
      <c r="L105" s="527"/>
      <c r="M105" s="527"/>
      <c r="N105" s="527"/>
      <c r="O105" s="527"/>
      <c r="P105" s="527"/>
      <c r="Q105" s="527"/>
      <c r="R105" s="527"/>
      <c r="S105" s="527"/>
      <c r="T105" s="527"/>
      <c r="U105" s="527"/>
      <c r="V105" s="527"/>
    </row>
    <row r="106" spans="1:22">
      <c r="C106" s="527"/>
      <c r="D106" s="527"/>
      <c r="E106" s="527"/>
      <c r="F106" s="527"/>
      <c r="G106" s="527"/>
      <c r="H106" s="527"/>
      <c r="I106" s="527"/>
      <c r="J106" s="527"/>
      <c r="K106" s="527"/>
      <c r="L106" s="527"/>
      <c r="M106" s="527"/>
      <c r="N106" s="527"/>
      <c r="O106" s="527"/>
      <c r="P106" s="527"/>
      <c r="Q106" s="527"/>
      <c r="R106" s="527"/>
      <c r="S106" s="527"/>
      <c r="T106" s="527"/>
      <c r="U106" s="527"/>
      <c r="V106" s="527"/>
    </row>
    <row r="107" spans="1:22">
      <c r="C107" s="527"/>
      <c r="D107" s="527"/>
      <c r="E107" s="527"/>
      <c r="F107" s="527"/>
      <c r="G107" s="527"/>
      <c r="H107" s="527"/>
      <c r="I107" s="527"/>
      <c r="J107" s="527"/>
      <c r="K107" s="527"/>
      <c r="L107" s="527"/>
      <c r="M107" s="527"/>
      <c r="N107" s="527"/>
      <c r="O107" s="527"/>
      <c r="P107" s="527"/>
      <c r="Q107" s="527"/>
      <c r="R107" s="527"/>
      <c r="S107" s="527"/>
      <c r="T107" s="527"/>
      <c r="U107" s="527"/>
      <c r="V107" s="527"/>
    </row>
    <row r="108" spans="1:22">
      <c r="C108" s="527"/>
      <c r="D108" s="527"/>
      <c r="E108" s="527"/>
      <c r="F108" s="527"/>
      <c r="G108" s="527"/>
      <c r="H108" s="527"/>
      <c r="I108" s="527"/>
      <c r="J108" s="527"/>
      <c r="K108" s="527"/>
      <c r="L108" s="527"/>
      <c r="M108" s="527"/>
      <c r="N108" s="527"/>
      <c r="O108" s="527"/>
      <c r="P108" s="527"/>
      <c r="Q108" s="527"/>
      <c r="R108" s="527"/>
      <c r="S108" s="527"/>
      <c r="T108" s="527"/>
      <c r="U108" s="527"/>
      <c r="V108" s="527"/>
    </row>
    <row r="109" spans="1:22">
      <c r="C109" s="527"/>
      <c r="D109" s="527"/>
      <c r="E109" s="527"/>
      <c r="F109" s="527"/>
      <c r="G109" s="527"/>
      <c r="H109" s="527"/>
      <c r="I109" s="527"/>
      <c r="J109" s="527"/>
      <c r="K109" s="527"/>
      <c r="L109" s="527"/>
      <c r="M109" s="527"/>
      <c r="N109" s="527"/>
      <c r="O109" s="527"/>
      <c r="P109" s="527"/>
      <c r="Q109" s="527"/>
      <c r="R109" s="527"/>
      <c r="S109" s="527"/>
      <c r="T109" s="527"/>
      <c r="U109" s="527"/>
      <c r="V109" s="527"/>
    </row>
    <row r="110" spans="1:22">
      <c r="C110" s="527"/>
      <c r="D110" s="527"/>
      <c r="E110" s="527"/>
      <c r="F110" s="527"/>
      <c r="G110" s="527"/>
      <c r="H110" s="527"/>
      <c r="I110" s="527"/>
      <c r="J110" s="527"/>
      <c r="K110" s="527"/>
      <c r="L110" s="527"/>
      <c r="M110" s="527"/>
      <c r="N110" s="527"/>
      <c r="O110" s="527"/>
      <c r="P110" s="527"/>
      <c r="Q110" s="527"/>
      <c r="R110" s="527"/>
      <c r="S110" s="527"/>
      <c r="T110" s="527"/>
      <c r="U110" s="527"/>
      <c r="V110" s="527"/>
    </row>
    <row r="111" spans="1:22">
      <c r="C111" s="527"/>
      <c r="D111" s="527"/>
      <c r="E111" s="527"/>
      <c r="F111" s="527"/>
      <c r="G111" s="527"/>
      <c r="H111" s="527"/>
      <c r="I111" s="527"/>
      <c r="J111" s="527"/>
      <c r="K111" s="527"/>
      <c r="L111" s="527"/>
      <c r="M111" s="527"/>
      <c r="N111" s="527"/>
      <c r="O111" s="527"/>
      <c r="P111" s="527"/>
      <c r="Q111" s="527"/>
      <c r="R111" s="527"/>
      <c r="S111" s="527"/>
      <c r="T111" s="527"/>
      <c r="U111" s="527"/>
      <c r="V111" s="527"/>
    </row>
    <row r="112" spans="1:22">
      <c r="C112" s="527"/>
      <c r="D112" s="527"/>
      <c r="E112" s="527"/>
      <c r="F112" s="527"/>
      <c r="G112" s="527"/>
      <c r="H112" s="527"/>
      <c r="I112" s="527"/>
      <c r="J112" s="527"/>
      <c r="K112" s="527"/>
      <c r="L112" s="527"/>
      <c r="M112" s="527"/>
      <c r="N112" s="527"/>
      <c r="O112" s="527"/>
      <c r="P112" s="527"/>
      <c r="Q112" s="527"/>
      <c r="R112" s="527"/>
      <c r="S112" s="527"/>
      <c r="T112" s="527"/>
      <c r="U112" s="527"/>
      <c r="V112" s="527"/>
    </row>
    <row r="113" spans="3:22">
      <c r="C113" s="527"/>
      <c r="D113" s="527"/>
      <c r="E113" s="527"/>
      <c r="F113" s="527"/>
      <c r="G113" s="527"/>
      <c r="H113" s="527"/>
      <c r="I113" s="527"/>
      <c r="J113" s="527"/>
      <c r="K113" s="527"/>
      <c r="L113" s="527"/>
      <c r="M113" s="527"/>
      <c r="N113" s="527"/>
      <c r="O113" s="527"/>
      <c r="P113" s="527"/>
      <c r="Q113" s="527"/>
      <c r="R113" s="527"/>
      <c r="S113" s="527"/>
      <c r="T113" s="527"/>
      <c r="U113" s="527"/>
      <c r="V113" s="527"/>
    </row>
    <row r="114" spans="3:22">
      <c r="C114" s="527"/>
      <c r="D114" s="527"/>
      <c r="E114" s="527"/>
      <c r="F114" s="527"/>
      <c r="G114" s="527"/>
      <c r="H114" s="527"/>
      <c r="I114" s="527"/>
      <c r="J114" s="527"/>
      <c r="K114" s="527"/>
      <c r="L114" s="527"/>
      <c r="M114" s="527"/>
      <c r="N114" s="527"/>
      <c r="O114" s="527"/>
      <c r="P114" s="527"/>
      <c r="Q114" s="527"/>
      <c r="R114" s="527"/>
      <c r="S114" s="527"/>
      <c r="T114" s="527"/>
      <c r="U114" s="527"/>
      <c r="V114" s="527"/>
    </row>
    <row r="115" spans="3:22">
      <c r="C115" s="527"/>
      <c r="D115" s="527"/>
      <c r="E115" s="527"/>
      <c r="F115" s="527"/>
      <c r="G115" s="527"/>
      <c r="H115" s="527"/>
      <c r="I115" s="527"/>
      <c r="J115" s="527"/>
      <c r="K115" s="527"/>
      <c r="L115" s="527"/>
      <c r="M115" s="527"/>
      <c r="N115" s="527"/>
      <c r="O115" s="527"/>
      <c r="P115" s="527"/>
      <c r="Q115" s="527"/>
      <c r="R115" s="527"/>
      <c r="S115" s="527"/>
      <c r="T115" s="527"/>
      <c r="U115" s="527"/>
      <c r="V115" s="527"/>
    </row>
    <row r="116" spans="3:22">
      <c r="C116" s="527"/>
      <c r="D116" s="527"/>
      <c r="E116" s="527"/>
      <c r="F116" s="527"/>
      <c r="G116" s="527"/>
      <c r="H116" s="527"/>
      <c r="I116" s="527"/>
      <c r="J116" s="527"/>
      <c r="K116" s="527"/>
      <c r="L116" s="527"/>
      <c r="M116" s="527"/>
      <c r="N116" s="527"/>
      <c r="O116" s="527"/>
      <c r="P116" s="527"/>
      <c r="Q116" s="527"/>
      <c r="R116" s="527"/>
      <c r="S116" s="527"/>
      <c r="T116" s="527"/>
      <c r="U116" s="527"/>
      <c r="V116" s="527"/>
    </row>
    <row r="117" spans="3:22">
      <c r="C117" s="527"/>
      <c r="D117" s="527"/>
      <c r="E117" s="527"/>
      <c r="F117" s="527"/>
      <c r="G117" s="527"/>
      <c r="H117" s="527"/>
      <c r="I117" s="527"/>
      <c r="J117" s="527"/>
      <c r="K117" s="527"/>
      <c r="L117" s="527"/>
      <c r="M117" s="527"/>
      <c r="N117" s="527"/>
      <c r="O117" s="527"/>
      <c r="P117" s="527"/>
      <c r="Q117" s="527"/>
      <c r="R117" s="527"/>
      <c r="S117" s="527"/>
      <c r="T117" s="527"/>
      <c r="U117" s="527"/>
      <c r="V117" s="527"/>
    </row>
    <row r="118" spans="3:22">
      <c r="C118" s="527"/>
      <c r="D118" s="527"/>
      <c r="E118" s="527"/>
      <c r="F118" s="527"/>
      <c r="G118" s="527"/>
      <c r="H118" s="527"/>
      <c r="I118" s="527"/>
      <c r="J118" s="527"/>
      <c r="K118" s="527"/>
      <c r="L118" s="527"/>
      <c r="M118" s="527"/>
      <c r="N118" s="527"/>
      <c r="O118" s="527"/>
      <c r="P118" s="527"/>
      <c r="Q118" s="527"/>
      <c r="R118" s="527"/>
      <c r="S118" s="527"/>
      <c r="T118" s="527"/>
      <c r="U118" s="527"/>
      <c r="V118" s="527"/>
    </row>
    <row r="119" spans="3:22">
      <c r="C119" s="527"/>
      <c r="D119" s="527"/>
      <c r="E119" s="527"/>
      <c r="F119" s="527"/>
      <c r="G119" s="527"/>
      <c r="H119" s="527"/>
      <c r="I119" s="527"/>
      <c r="J119" s="527"/>
      <c r="K119" s="527"/>
      <c r="L119" s="527"/>
      <c r="M119" s="527"/>
      <c r="N119" s="527"/>
      <c r="O119" s="527"/>
      <c r="P119" s="527"/>
      <c r="Q119" s="527"/>
      <c r="R119" s="527"/>
      <c r="S119" s="527"/>
      <c r="T119" s="527"/>
      <c r="U119" s="527"/>
      <c r="V119" s="527"/>
    </row>
    <row r="120" spans="3:22">
      <c r="C120" s="527"/>
      <c r="D120" s="527"/>
      <c r="E120" s="527"/>
      <c r="F120" s="527"/>
      <c r="G120" s="527"/>
      <c r="H120" s="527"/>
      <c r="I120" s="527"/>
      <c r="J120" s="527"/>
      <c r="K120" s="527"/>
      <c r="L120" s="527"/>
      <c r="M120" s="527"/>
      <c r="N120" s="527"/>
      <c r="O120" s="527"/>
      <c r="P120" s="527"/>
      <c r="Q120" s="527"/>
      <c r="R120" s="527"/>
      <c r="S120" s="527"/>
      <c r="T120" s="527"/>
      <c r="U120" s="527"/>
      <c r="V120" s="527"/>
    </row>
    <row r="121" spans="3:22">
      <c r="C121" s="527"/>
      <c r="D121" s="527"/>
      <c r="E121" s="527"/>
      <c r="F121" s="527"/>
      <c r="G121" s="527"/>
      <c r="H121" s="527"/>
      <c r="I121" s="527"/>
      <c r="J121" s="527"/>
      <c r="K121" s="527"/>
      <c r="L121" s="527"/>
      <c r="M121" s="527"/>
      <c r="N121" s="527"/>
      <c r="O121" s="527"/>
      <c r="P121" s="527"/>
      <c r="Q121" s="527"/>
      <c r="R121" s="527"/>
      <c r="S121" s="527"/>
      <c r="T121" s="527"/>
      <c r="U121" s="527"/>
      <c r="V121" s="527"/>
    </row>
    <row r="122" spans="3:22">
      <c r="C122" s="527"/>
      <c r="D122" s="527"/>
      <c r="E122" s="527"/>
      <c r="F122" s="527"/>
      <c r="G122" s="527"/>
      <c r="H122" s="527"/>
      <c r="I122" s="527"/>
      <c r="J122" s="527"/>
      <c r="K122" s="527"/>
      <c r="L122" s="527"/>
      <c r="M122" s="527"/>
      <c r="N122" s="527"/>
      <c r="O122" s="527"/>
      <c r="P122" s="527"/>
      <c r="Q122" s="527"/>
      <c r="R122" s="527"/>
      <c r="S122" s="527"/>
      <c r="T122" s="527"/>
      <c r="U122" s="527"/>
      <c r="V122" s="527"/>
    </row>
    <row r="123" spans="3:22">
      <c r="C123" s="527"/>
      <c r="D123" s="527"/>
      <c r="E123" s="527"/>
      <c r="F123" s="527"/>
      <c r="G123" s="527"/>
      <c r="H123" s="527"/>
      <c r="I123" s="527"/>
      <c r="J123" s="527"/>
      <c r="K123" s="527"/>
      <c r="L123" s="527"/>
      <c r="M123" s="527"/>
      <c r="N123" s="527"/>
      <c r="O123" s="527"/>
      <c r="P123" s="527"/>
      <c r="Q123" s="527"/>
      <c r="R123" s="527"/>
      <c r="S123" s="527"/>
      <c r="T123" s="527"/>
      <c r="U123" s="527"/>
      <c r="V123" s="527"/>
    </row>
    <row r="124" spans="3:22">
      <c r="C124" s="527"/>
      <c r="D124" s="527"/>
      <c r="E124" s="527"/>
      <c r="F124" s="527"/>
      <c r="G124" s="527"/>
      <c r="H124" s="527"/>
      <c r="I124" s="527"/>
      <c r="J124" s="527"/>
      <c r="K124" s="527"/>
      <c r="L124" s="527"/>
      <c r="M124" s="527"/>
      <c r="N124" s="527"/>
      <c r="O124" s="527"/>
      <c r="P124" s="527"/>
      <c r="Q124" s="527"/>
      <c r="R124" s="527"/>
      <c r="S124" s="527"/>
      <c r="T124" s="527"/>
      <c r="U124" s="527"/>
      <c r="V124" s="527"/>
    </row>
    <row r="125" spans="3:22">
      <c r="C125" s="527"/>
      <c r="D125" s="527"/>
      <c r="E125" s="527"/>
      <c r="F125" s="527"/>
      <c r="G125" s="527"/>
      <c r="H125" s="527"/>
      <c r="I125" s="527"/>
      <c r="J125" s="527"/>
      <c r="K125" s="527"/>
      <c r="L125" s="527"/>
      <c r="M125" s="527"/>
      <c r="N125" s="527"/>
      <c r="O125" s="527"/>
      <c r="P125" s="527"/>
      <c r="Q125" s="527"/>
      <c r="R125" s="527"/>
      <c r="S125" s="527"/>
      <c r="T125" s="527"/>
      <c r="U125" s="527"/>
      <c r="V125" s="527"/>
    </row>
    <row r="126" spans="3:22">
      <c r="C126" s="527"/>
      <c r="D126" s="527"/>
      <c r="E126" s="527"/>
      <c r="F126" s="527"/>
      <c r="G126" s="527"/>
      <c r="H126" s="527"/>
      <c r="I126" s="527"/>
      <c r="J126" s="527"/>
      <c r="K126" s="527"/>
      <c r="L126" s="527"/>
      <c r="M126" s="527"/>
      <c r="N126" s="527"/>
      <c r="O126" s="527"/>
      <c r="P126" s="527"/>
      <c r="Q126" s="527"/>
      <c r="R126" s="527"/>
      <c r="S126" s="527"/>
      <c r="T126" s="527"/>
      <c r="U126" s="527"/>
      <c r="V126" s="527"/>
    </row>
    <row r="127" spans="3:22">
      <c r="C127" s="527"/>
      <c r="D127" s="527"/>
      <c r="E127" s="527"/>
      <c r="F127" s="527"/>
      <c r="G127" s="527"/>
      <c r="H127" s="527"/>
      <c r="I127" s="527"/>
      <c r="J127" s="527"/>
      <c r="K127" s="527"/>
      <c r="L127" s="527"/>
      <c r="M127" s="527"/>
      <c r="N127" s="527"/>
      <c r="O127" s="527"/>
      <c r="P127" s="527"/>
      <c r="Q127" s="527"/>
      <c r="R127" s="527"/>
      <c r="S127" s="527"/>
      <c r="T127" s="527"/>
      <c r="U127" s="527"/>
      <c r="V127" s="527"/>
    </row>
    <row r="128" spans="3:22">
      <c r="C128" s="527"/>
      <c r="D128" s="527"/>
      <c r="E128" s="527"/>
      <c r="F128" s="527"/>
      <c r="G128" s="527"/>
      <c r="H128" s="527"/>
      <c r="I128" s="527"/>
      <c r="J128" s="527"/>
      <c r="K128" s="527"/>
      <c r="L128" s="527"/>
      <c r="M128" s="527"/>
      <c r="N128" s="527"/>
      <c r="O128" s="527"/>
      <c r="P128" s="527"/>
      <c r="Q128" s="527"/>
      <c r="R128" s="527"/>
      <c r="S128" s="527"/>
      <c r="T128" s="527"/>
      <c r="U128" s="527"/>
      <c r="V128" s="527"/>
    </row>
    <row r="129" spans="1:22">
      <c r="A129" s="512"/>
      <c r="C129" s="527"/>
      <c r="D129" s="527"/>
      <c r="E129" s="527"/>
      <c r="F129" s="527"/>
      <c r="G129" s="527"/>
      <c r="H129" s="527"/>
      <c r="I129" s="527"/>
      <c r="J129" s="527"/>
      <c r="K129" s="527"/>
      <c r="L129" s="527"/>
      <c r="M129" s="527"/>
      <c r="N129" s="527"/>
      <c r="O129" s="527"/>
      <c r="P129" s="527"/>
      <c r="Q129" s="527"/>
      <c r="R129" s="527"/>
      <c r="S129" s="527"/>
      <c r="T129" s="527"/>
      <c r="U129" s="527"/>
      <c r="V129" s="527"/>
    </row>
    <row r="130" spans="1:22">
      <c r="C130" s="527"/>
      <c r="D130" s="527"/>
      <c r="E130" s="527"/>
      <c r="F130" s="527"/>
      <c r="G130" s="527"/>
      <c r="H130" s="527"/>
      <c r="I130" s="527"/>
      <c r="J130" s="527"/>
      <c r="K130" s="527"/>
      <c r="L130" s="527"/>
      <c r="M130" s="527"/>
      <c r="N130" s="527"/>
      <c r="O130" s="527"/>
      <c r="P130" s="527"/>
      <c r="Q130" s="527"/>
      <c r="R130" s="527"/>
      <c r="S130" s="527"/>
      <c r="T130" s="527"/>
      <c r="U130" s="527"/>
      <c r="V130" s="527"/>
    </row>
    <row r="131" spans="1:22">
      <c r="C131" s="527"/>
      <c r="D131" s="527"/>
      <c r="E131" s="527"/>
      <c r="F131" s="527"/>
      <c r="G131" s="527"/>
      <c r="H131" s="527"/>
      <c r="I131" s="527"/>
      <c r="J131" s="527"/>
      <c r="K131" s="527"/>
      <c r="L131" s="527"/>
      <c r="M131" s="527"/>
      <c r="N131" s="527"/>
      <c r="O131" s="527"/>
      <c r="P131" s="527"/>
      <c r="Q131" s="527"/>
      <c r="R131" s="527"/>
      <c r="S131" s="527"/>
      <c r="T131" s="527"/>
      <c r="U131" s="527"/>
      <c r="V131" s="527"/>
    </row>
    <row r="132" spans="1:22">
      <c r="C132" s="527"/>
      <c r="D132" s="527"/>
      <c r="E132" s="527"/>
      <c r="F132" s="527"/>
      <c r="G132" s="527"/>
      <c r="H132" s="527"/>
      <c r="I132" s="527"/>
      <c r="J132" s="527"/>
      <c r="K132" s="527"/>
      <c r="L132" s="527"/>
      <c r="M132" s="527"/>
      <c r="N132" s="527"/>
      <c r="O132" s="527"/>
      <c r="P132" s="527"/>
      <c r="Q132" s="527"/>
      <c r="R132" s="527"/>
      <c r="S132" s="527"/>
      <c r="T132" s="527"/>
      <c r="U132" s="527"/>
      <c r="V132" s="527"/>
    </row>
    <row r="133" spans="1:22">
      <c r="C133" s="527"/>
      <c r="D133" s="527"/>
      <c r="E133" s="527"/>
      <c r="F133" s="527"/>
      <c r="G133" s="527"/>
      <c r="H133" s="527"/>
      <c r="I133" s="527"/>
      <c r="J133" s="527"/>
      <c r="K133" s="527"/>
      <c r="L133" s="527"/>
      <c r="M133" s="527"/>
      <c r="N133" s="527"/>
      <c r="O133" s="527"/>
      <c r="P133" s="527"/>
      <c r="Q133" s="527"/>
      <c r="R133" s="527"/>
      <c r="S133" s="527"/>
      <c r="T133" s="527"/>
      <c r="U133" s="527"/>
      <c r="V133" s="527"/>
    </row>
    <row r="134" spans="1:22">
      <c r="C134" s="527"/>
      <c r="D134" s="527"/>
      <c r="E134" s="527"/>
      <c r="F134" s="527"/>
      <c r="G134" s="527"/>
      <c r="H134" s="527"/>
      <c r="I134" s="527"/>
      <c r="J134" s="527"/>
      <c r="K134" s="527"/>
      <c r="L134" s="527"/>
      <c r="M134" s="527"/>
      <c r="N134" s="527"/>
      <c r="O134" s="527"/>
      <c r="P134" s="527"/>
      <c r="Q134" s="527"/>
      <c r="R134" s="527"/>
      <c r="S134" s="527"/>
      <c r="T134" s="527"/>
      <c r="U134" s="527"/>
      <c r="V134" s="527"/>
    </row>
    <row r="135" spans="1:22">
      <c r="C135" s="527"/>
      <c r="D135" s="527"/>
      <c r="E135" s="527"/>
      <c r="F135" s="527"/>
      <c r="G135" s="527"/>
      <c r="H135" s="527"/>
      <c r="I135" s="527"/>
      <c r="J135" s="527"/>
      <c r="K135" s="527"/>
      <c r="L135" s="527"/>
      <c r="M135" s="527"/>
      <c r="N135" s="527"/>
      <c r="O135" s="527"/>
      <c r="P135" s="527"/>
      <c r="Q135" s="527"/>
      <c r="R135" s="527"/>
      <c r="S135" s="527"/>
      <c r="T135" s="527"/>
      <c r="U135" s="527"/>
      <c r="V135" s="527"/>
    </row>
    <row r="136" spans="1:22">
      <c r="C136" s="527"/>
      <c r="D136" s="527"/>
      <c r="E136" s="527"/>
      <c r="F136" s="527"/>
      <c r="G136" s="527"/>
      <c r="H136" s="527"/>
      <c r="I136" s="527"/>
      <c r="J136" s="527"/>
      <c r="K136" s="527"/>
      <c r="L136" s="527"/>
      <c r="M136" s="527"/>
      <c r="N136" s="527"/>
      <c r="O136" s="527"/>
      <c r="P136" s="527"/>
      <c r="Q136" s="527"/>
      <c r="R136" s="527"/>
      <c r="S136" s="527"/>
      <c r="T136" s="527"/>
      <c r="U136" s="527"/>
      <c r="V136" s="527"/>
    </row>
    <row r="137" spans="1:22">
      <c r="C137" s="527"/>
      <c r="D137" s="527"/>
      <c r="E137" s="527"/>
      <c r="F137" s="527"/>
      <c r="G137" s="527"/>
      <c r="H137" s="527"/>
      <c r="I137" s="527"/>
      <c r="J137" s="527"/>
      <c r="K137" s="527"/>
      <c r="L137" s="527"/>
      <c r="M137" s="527"/>
      <c r="N137" s="527"/>
      <c r="O137" s="527"/>
      <c r="P137" s="527"/>
      <c r="Q137" s="527"/>
      <c r="R137" s="527"/>
      <c r="S137" s="527"/>
      <c r="T137" s="527"/>
      <c r="U137" s="527"/>
      <c r="V137" s="527"/>
    </row>
    <row r="138" spans="1:22">
      <c r="C138" s="527"/>
      <c r="D138" s="527"/>
      <c r="E138" s="527"/>
      <c r="F138" s="527"/>
      <c r="G138" s="527"/>
      <c r="H138" s="527"/>
      <c r="I138" s="527"/>
      <c r="J138" s="527"/>
      <c r="K138" s="527"/>
      <c r="L138" s="527"/>
      <c r="M138" s="527"/>
      <c r="N138" s="527"/>
      <c r="O138" s="527"/>
      <c r="P138" s="527"/>
      <c r="Q138" s="527"/>
      <c r="R138" s="527"/>
      <c r="S138" s="527"/>
      <c r="T138" s="527"/>
      <c r="U138" s="527"/>
      <c r="V138" s="527"/>
    </row>
    <row r="139" spans="1:22">
      <c r="C139" s="527"/>
      <c r="D139" s="527"/>
      <c r="E139" s="527"/>
      <c r="F139" s="527"/>
      <c r="G139" s="527"/>
      <c r="H139" s="527"/>
      <c r="I139" s="527"/>
      <c r="J139" s="527"/>
      <c r="K139" s="527"/>
      <c r="L139" s="527"/>
      <c r="M139" s="527"/>
      <c r="N139" s="527"/>
      <c r="O139" s="527"/>
      <c r="P139" s="527"/>
      <c r="Q139" s="527"/>
      <c r="R139" s="527"/>
      <c r="S139" s="527"/>
      <c r="T139" s="527"/>
      <c r="U139" s="527"/>
      <c r="V139" s="527"/>
    </row>
    <row r="140" spans="1:22">
      <c r="C140" s="527"/>
      <c r="D140" s="527"/>
      <c r="E140" s="527"/>
      <c r="F140" s="527"/>
      <c r="G140" s="527"/>
      <c r="H140" s="527"/>
      <c r="I140" s="527"/>
      <c r="J140" s="527"/>
      <c r="K140" s="527"/>
      <c r="L140" s="527"/>
      <c r="M140" s="527"/>
      <c r="N140" s="527"/>
      <c r="O140" s="527"/>
      <c r="P140" s="527"/>
      <c r="Q140" s="527"/>
      <c r="R140" s="527"/>
      <c r="S140" s="527"/>
      <c r="T140" s="527"/>
      <c r="U140" s="527"/>
      <c r="V140" s="527"/>
    </row>
  </sheetData>
  <pageMargins left="0.19685039370078741" right="0.75" top="0.98425196850393704" bottom="0.59055118110236227" header="0.511811024" footer="0.511811024"/>
  <pageSetup scale="70" orientation="landscape" horizontalDpi="300" verticalDpi="4294967292" r:id="rId1"/>
  <headerFooter alignWithMargins="0">
    <oddHeader>&amp;RAnexo A1-2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S140"/>
  <sheetViews>
    <sheetView zoomScale="80" workbookViewId="0"/>
  </sheetViews>
  <sheetFormatPr baseColWidth="10" defaultColWidth="9.140625" defaultRowHeight="12.75"/>
  <cols>
    <col min="1" max="1" width="13.42578125" style="481" customWidth="1"/>
    <col min="2" max="2" width="26.7109375" style="481" customWidth="1"/>
    <col min="3" max="3" width="7" style="481" customWidth="1"/>
    <col min="4" max="4" width="7.7109375" style="481" customWidth="1"/>
    <col min="5" max="6" width="6.85546875" style="481" customWidth="1"/>
    <col min="7" max="7" width="6.140625" style="481" customWidth="1"/>
    <col min="8" max="8" width="8" style="481" customWidth="1"/>
    <col min="9" max="9" width="6.7109375" style="481" customWidth="1"/>
    <col min="10" max="10" width="6.85546875" style="481" customWidth="1"/>
    <col min="11" max="11" width="5.7109375" style="481" customWidth="1"/>
    <col min="12" max="12" width="6.85546875" style="481" customWidth="1"/>
    <col min="13" max="13" width="9.7109375" style="481" customWidth="1"/>
    <col min="14" max="14" width="7.28515625" style="481" customWidth="1"/>
    <col min="15" max="15" width="6.7109375" style="481" customWidth="1"/>
    <col min="16" max="16" width="6.85546875" style="481" customWidth="1"/>
    <col min="17" max="17" width="7.7109375" style="481" customWidth="1"/>
    <col min="18" max="18" width="7.5703125" style="481" customWidth="1"/>
    <col min="19" max="19" width="7" style="481" customWidth="1"/>
    <col min="20" max="20" width="5.7109375" style="481" customWidth="1"/>
    <col min="21" max="21" width="5.140625" style="481" customWidth="1"/>
    <col min="22" max="22" width="6.7109375" style="481" customWidth="1"/>
    <col min="23" max="23" width="9.85546875" style="481" customWidth="1"/>
    <col min="24" max="24" width="11.42578125" style="481" customWidth="1"/>
    <col min="25" max="25" width="14.5703125" style="481" customWidth="1"/>
    <col min="26" max="26" width="14.7109375" style="481" customWidth="1"/>
    <col min="27" max="27" width="8.5703125" style="481" customWidth="1"/>
    <col min="28" max="28" width="8" style="481" customWidth="1"/>
    <col min="29" max="29" width="8.5703125" style="481" customWidth="1"/>
    <col min="30" max="30" width="8.42578125" style="481" customWidth="1"/>
    <col min="31" max="31" width="7.85546875" style="481" customWidth="1"/>
    <col min="32" max="32" width="7.42578125" style="481" customWidth="1"/>
    <col min="33" max="33" width="8.140625" style="481" customWidth="1"/>
    <col min="34" max="34" width="9" style="481" customWidth="1"/>
    <col min="35" max="35" width="5.42578125" style="481" customWidth="1"/>
    <col min="36" max="36" width="8.7109375" style="481" customWidth="1"/>
    <col min="37" max="37" width="10.140625" style="481" customWidth="1"/>
    <col min="38" max="39" width="6.85546875" style="481" customWidth="1"/>
    <col min="40" max="40" width="7.42578125" style="481" customWidth="1"/>
    <col min="41" max="41" width="6.85546875" style="481" customWidth="1"/>
    <col min="42" max="42" width="7.140625" style="481" customWidth="1"/>
    <col min="43" max="43" width="6.140625" style="481" customWidth="1"/>
    <col min="44" max="44" width="5.5703125" style="481" customWidth="1"/>
    <col min="45" max="45" width="5.85546875" style="481" customWidth="1"/>
    <col min="46" max="255" width="11.42578125" style="481" customWidth="1"/>
    <col min="256" max="16384" width="9.140625" style="481"/>
  </cols>
  <sheetData>
    <row r="1" spans="1:45" s="480" customFormat="1" ht="15.75">
      <c r="A1" s="475" t="s">
        <v>193</v>
      </c>
      <c r="B1" s="476"/>
      <c r="C1" s="477"/>
      <c r="D1" s="477"/>
      <c r="E1" s="477"/>
      <c r="F1" s="477"/>
      <c r="G1" s="477"/>
      <c r="H1" s="478"/>
      <c r="I1" s="478"/>
      <c r="J1" s="479" t="s">
        <v>194</v>
      </c>
      <c r="K1" s="478"/>
      <c r="L1" s="478"/>
      <c r="M1" s="477"/>
      <c r="N1" s="477"/>
      <c r="O1" s="477"/>
      <c r="P1" s="477"/>
      <c r="Q1" s="477"/>
      <c r="R1" s="477"/>
      <c r="S1" s="477"/>
      <c r="T1" s="477"/>
      <c r="U1" s="477"/>
      <c r="V1" s="477"/>
      <c r="W1" s="477"/>
      <c r="Y1" s="481"/>
      <c r="Z1" s="481"/>
      <c r="AA1" s="481"/>
      <c r="AB1" s="481"/>
      <c r="AC1" s="481"/>
      <c r="AD1" s="481"/>
      <c r="AE1" s="481"/>
      <c r="AF1" s="481"/>
      <c r="AG1" s="481"/>
      <c r="AH1" s="481"/>
      <c r="AI1" s="481"/>
      <c r="AJ1" s="481"/>
      <c r="AK1" s="481"/>
      <c r="AL1" s="481"/>
      <c r="AM1" s="481"/>
      <c r="AN1" s="481"/>
      <c r="AO1" s="481"/>
      <c r="AP1" s="481"/>
      <c r="AQ1" s="481"/>
      <c r="AR1" s="481"/>
      <c r="AS1" s="481"/>
    </row>
    <row r="2" spans="1:45" s="480" customFormat="1">
      <c r="A2" s="476"/>
      <c r="B2" s="476"/>
      <c r="C2" s="477"/>
      <c r="D2" s="477"/>
      <c r="E2" s="477"/>
      <c r="F2" s="477"/>
      <c r="G2" s="477"/>
      <c r="H2" s="477"/>
      <c r="I2" s="477"/>
      <c r="J2" s="477"/>
      <c r="K2" s="477"/>
      <c r="L2" s="477"/>
      <c r="M2" s="477"/>
      <c r="N2" s="477"/>
      <c r="O2" s="477"/>
      <c r="P2" s="477"/>
      <c r="Q2" s="477"/>
      <c r="R2" s="477"/>
      <c r="S2" s="477"/>
      <c r="T2" s="477"/>
      <c r="U2" s="477"/>
      <c r="V2" s="477"/>
      <c r="W2" s="477"/>
      <c r="X2" s="481"/>
      <c r="Y2" s="481"/>
      <c r="Z2" s="481"/>
      <c r="AA2" s="481"/>
      <c r="AB2" s="481"/>
      <c r="AC2" s="481"/>
      <c r="AD2" s="481"/>
      <c r="AE2" s="481"/>
      <c r="AF2" s="481"/>
      <c r="AG2" s="481"/>
      <c r="AH2" s="481"/>
      <c r="AI2" s="481"/>
      <c r="AJ2" s="481"/>
      <c r="AK2" s="481"/>
      <c r="AL2" s="481"/>
      <c r="AM2" s="481"/>
      <c r="AN2" s="481"/>
      <c r="AO2" s="481"/>
      <c r="AP2" s="481"/>
      <c r="AQ2" s="481"/>
      <c r="AR2" s="481"/>
      <c r="AS2" s="481"/>
    </row>
    <row r="3" spans="1:45" s="485" customFormat="1">
      <c r="A3" s="482"/>
      <c r="B3" s="482"/>
      <c r="C3" s="483" t="s">
        <v>195</v>
      </c>
      <c r="D3" s="483" t="s">
        <v>196</v>
      </c>
      <c r="E3" s="483" t="s">
        <v>197</v>
      </c>
      <c r="F3" s="483" t="s">
        <v>197</v>
      </c>
      <c r="G3" s="483" t="s">
        <v>198</v>
      </c>
      <c r="H3" s="484" t="s">
        <v>199</v>
      </c>
      <c r="I3" s="483" t="s">
        <v>197</v>
      </c>
      <c r="J3" s="483" t="s">
        <v>198</v>
      </c>
      <c r="K3" s="483" t="s">
        <v>200</v>
      </c>
      <c r="L3" s="483" t="s">
        <v>201</v>
      </c>
      <c r="M3" s="483" t="s">
        <v>202</v>
      </c>
      <c r="N3" s="483" t="s">
        <v>203</v>
      </c>
      <c r="O3" s="484" t="s">
        <v>204</v>
      </c>
      <c r="P3" s="484" t="s">
        <v>205</v>
      </c>
      <c r="Q3" s="484" t="s">
        <v>199</v>
      </c>
      <c r="R3" s="484" t="s">
        <v>201</v>
      </c>
      <c r="S3" s="484" t="s">
        <v>199</v>
      </c>
      <c r="T3" s="483" t="s">
        <v>206</v>
      </c>
      <c r="U3" s="484" t="s">
        <v>207</v>
      </c>
      <c r="V3" s="484" t="s">
        <v>208</v>
      </c>
      <c r="W3" s="484" t="s">
        <v>70</v>
      </c>
      <c r="X3" s="481"/>
      <c r="Y3" s="481"/>
      <c r="Z3" s="481"/>
      <c r="AA3" s="481"/>
      <c r="AB3" s="481"/>
      <c r="AC3" s="481"/>
      <c r="AD3" s="481"/>
      <c r="AE3" s="481"/>
      <c r="AF3" s="481"/>
      <c r="AG3" s="481"/>
      <c r="AH3" s="481"/>
      <c r="AI3" s="481"/>
      <c r="AJ3" s="481"/>
      <c r="AK3" s="481"/>
      <c r="AL3" s="481"/>
      <c r="AM3" s="481"/>
      <c r="AN3" s="481"/>
      <c r="AO3" s="481"/>
      <c r="AP3" s="481"/>
      <c r="AQ3" s="481"/>
      <c r="AR3" s="481"/>
      <c r="AS3" s="481"/>
    </row>
    <row r="4" spans="1:45" s="480" customFormat="1">
      <c r="A4" s="486" t="s">
        <v>209</v>
      </c>
      <c r="B4" s="486"/>
      <c r="C4" s="487" t="s">
        <v>210</v>
      </c>
      <c r="D4" s="488" t="s">
        <v>211</v>
      </c>
      <c r="E4" s="487" t="s">
        <v>212</v>
      </c>
      <c r="F4" s="487" t="s">
        <v>213</v>
      </c>
      <c r="G4" s="487"/>
      <c r="H4" s="487" t="s">
        <v>214</v>
      </c>
      <c r="I4" s="487" t="s">
        <v>215</v>
      </c>
      <c r="J4" s="487" t="s">
        <v>215</v>
      </c>
      <c r="K4" s="487"/>
      <c r="L4" s="487" t="s">
        <v>216</v>
      </c>
      <c r="M4" s="488" t="s">
        <v>217</v>
      </c>
      <c r="N4" s="487" t="s">
        <v>218</v>
      </c>
      <c r="O4" s="487"/>
      <c r="P4" s="487" t="s">
        <v>219</v>
      </c>
      <c r="Q4" s="487" t="s">
        <v>220</v>
      </c>
      <c r="R4" s="488" t="s">
        <v>221</v>
      </c>
      <c r="S4" s="487" t="s">
        <v>222</v>
      </c>
      <c r="T4" s="487" t="s">
        <v>223</v>
      </c>
      <c r="U4" s="487"/>
      <c r="V4" s="487" t="s">
        <v>224</v>
      </c>
      <c r="W4" s="487" t="s">
        <v>225</v>
      </c>
      <c r="X4" s="481"/>
      <c r="Y4" s="481"/>
      <c r="Z4" s="481"/>
      <c r="AA4" s="481"/>
      <c r="AB4" s="481"/>
      <c r="AC4" s="481"/>
      <c r="AD4" s="481"/>
      <c r="AE4" s="481"/>
      <c r="AF4" s="481"/>
      <c r="AG4" s="481"/>
      <c r="AH4" s="481"/>
      <c r="AI4" s="481"/>
      <c r="AJ4" s="481"/>
      <c r="AK4" s="481"/>
      <c r="AL4" s="481"/>
      <c r="AM4" s="481"/>
      <c r="AN4" s="481"/>
      <c r="AO4" s="481"/>
      <c r="AP4" s="481"/>
      <c r="AQ4" s="481"/>
      <c r="AR4" s="481"/>
      <c r="AS4" s="481"/>
    </row>
    <row r="5" spans="1:45" s="491" customFormat="1">
      <c r="A5" s="489"/>
      <c r="B5" s="489"/>
      <c r="C5" s="490"/>
      <c r="D5" s="490"/>
      <c r="E5" s="490"/>
      <c r="F5" s="490"/>
      <c r="G5" s="490"/>
      <c r="H5" s="490"/>
      <c r="I5" s="490"/>
      <c r="J5" s="490"/>
      <c r="K5" s="490"/>
      <c r="L5" s="490"/>
      <c r="M5" s="490" t="s">
        <v>222</v>
      </c>
      <c r="N5" s="490"/>
      <c r="O5" s="490"/>
      <c r="P5" s="490"/>
      <c r="Q5" s="490"/>
      <c r="R5" s="490"/>
      <c r="S5" s="490"/>
      <c r="T5" s="490"/>
      <c r="U5" s="490"/>
      <c r="V5" s="490"/>
      <c r="W5" s="490"/>
      <c r="X5" s="481"/>
      <c r="Y5" s="481"/>
      <c r="Z5" s="481"/>
      <c r="AA5" s="481"/>
      <c r="AB5" s="481"/>
      <c r="AC5" s="481"/>
      <c r="AD5" s="481"/>
      <c r="AE5" s="481"/>
      <c r="AF5" s="481"/>
      <c r="AG5" s="481"/>
      <c r="AH5" s="481"/>
      <c r="AI5" s="481"/>
      <c r="AJ5" s="481"/>
      <c r="AK5" s="481"/>
      <c r="AL5" s="481"/>
      <c r="AM5" s="481"/>
      <c r="AN5" s="481"/>
      <c r="AO5" s="481"/>
      <c r="AP5" s="481"/>
      <c r="AQ5" s="481"/>
      <c r="AR5" s="481"/>
      <c r="AS5" s="481"/>
    </row>
    <row r="6" spans="1:45">
      <c r="A6" s="492"/>
      <c r="B6" s="492"/>
      <c r="C6" s="477"/>
      <c r="D6" s="477"/>
      <c r="E6" s="477"/>
      <c r="F6" s="477"/>
      <c r="G6" s="477"/>
      <c r="H6" s="477"/>
      <c r="I6" s="477"/>
      <c r="J6" s="477"/>
      <c r="K6" s="477"/>
      <c r="L6" s="477"/>
      <c r="M6" s="477"/>
      <c r="N6" s="477"/>
      <c r="O6" s="477"/>
      <c r="P6" s="477"/>
      <c r="Q6" s="477"/>
      <c r="R6" s="477"/>
      <c r="S6" s="477"/>
      <c r="T6" s="477"/>
      <c r="U6" s="477"/>
      <c r="V6" s="477"/>
      <c r="W6" s="493"/>
    </row>
    <row r="7" spans="1:45">
      <c r="A7" s="475" t="s">
        <v>226</v>
      </c>
      <c r="B7" s="492" t="s">
        <v>227</v>
      </c>
      <c r="C7" s="477">
        <v>21790</v>
      </c>
      <c r="D7" s="477" t="s">
        <v>228</v>
      </c>
      <c r="E7" s="477">
        <v>12673</v>
      </c>
      <c r="F7" s="477">
        <v>12379</v>
      </c>
      <c r="G7" s="477" t="s">
        <v>228</v>
      </c>
      <c r="H7" s="477" t="s">
        <v>228</v>
      </c>
      <c r="I7" s="477" t="s">
        <v>228</v>
      </c>
      <c r="J7" s="477" t="s">
        <v>228</v>
      </c>
      <c r="K7" s="494" t="s">
        <v>228</v>
      </c>
      <c r="L7" s="477" t="s">
        <v>228</v>
      </c>
      <c r="M7" s="495">
        <v>46842</v>
      </c>
      <c r="N7" s="477">
        <v>99</v>
      </c>
      <c r="O7" s="477" t="s">
        <v>228</v>
      </c>
      <c r="P7" s="477" t="s">
        <v>228</v>
      </c>
      <c r="Q7" s="477" t="s">
        <v>228</v>
      </c>
      <c r="R7" s="477" t="s">
        <v>228</v>
      </c>
      <c r="S7" s="477">
        <v>58</v>
      </c>
      <c r="T7" s="477" t="s">
        <v>228</v>
      </c>
      <c r="U7" s="477" t="s">
        <v>228</v>
      </c>
      <c r="V7" s="477" t="s">
        <v>228</v>
      </c>
      <c r="W7" s="495">
        <v>46999</v>
      </c>
    </row>
    <row r="8" spans="1:45">
      <c r="A8" s="492"/>
      <c r="B8" s="492" t="s">
        <v>229</v>
      </c>
      <c r="C8" s="477">
        <v>140</v>
      </c>
      <c r="D8" s="477" t="s">
        <v>228</v>
      </c>
      <c r="E8" s="477" t="s">
        <v>228</v>
      </c>
      <c r="F8" s="477" t="s">
        <v>228</v>
      </c>
      <c r="G8" s="477" t="s">
        <v>228</v>
      </c>
      <c r="H8" s="477" t="s">
        <v>228</v>
      </c>
      <c r="I8" s="477" t="s">
        <v>228</v>
      </c>
      <c r="J8" s="477" t="s">
        <v>228</v>
      </c>
      <c r="K8" s="477" t="s">
        <v>228</v>
      </c>
      <c r="L8" s="477" t="s">
        <v>228</v>
      </c>
      <c r="M8" s="495">
        <v>140</v>
      </c>
      <c r="N8" s="477">
        <v>82</v>
      </c>
      <c r="O8" s="496" t="s">
        <v>228</v>
      </c>
      <c r="P8" s="477" t="s">
        <v>228</v>
      </c>
      <c r="Q8" s="477" t="s">
        <v>228</v>
      </c>
      <c r="R8" s="477" t="s">
        <v>228</v>
      </c>
      <c r="S8" s="477" t="s">
        <v>228</v>
      </c>
      <c r="T8" s="477" t="s">
        <v>228</v>
      </c>
      <c r="U8" s="477" t="s">
        <v>228</v>
      </c>
      <c r="V8" s="477" t="s">
        <v>228</v>
      </c>
      <c r="W8" s="495">
        <v>222</v>
      </c>
    </row>
    <row r="9" spans="1:45">
      <c r="A9" s="492"/>
      <c r="B9" s="492" t="s">
        <v>230</v>
      </c>
      <c r="C9" s="477">
        <v>4611</v>
      </c>
      <c r="D9" s="477">
        <v>3234</v>
      </c>
      <c r="E9" s="477" t="s">
        <v>228</v>
      </c>
      <c r="F9" s="477" t="s">
        <v>228</v>
      </c>
      <c r="G9" s="477" t="s">
        <v>228</v>
      </c>
      <c r="H9" s="477" t="s">
        <v>228</v>
      </c>
      <c r="I9" s="477" t="s">
        <v>228</v>
      </c>
      <c r="J9" s="477" t="s">
        <v>228</v>
      </c>
      <c r="K9" s="477" t="s">
        <v>228</v>
      </c>
      <c r="L9" s="477" t="s">
        <v>228</v>
      </c>
      <c r="M9" s="495">
        <v>7845</v>
      </c>
      <c r="N9" s="477" t="s">
        <v>228</v>
      </c>
      <c r="O9" s="477" t="s">
        <v>228</v>
      </c>
      <c r="P9" s="477" t="s">
        <v>228</v>
      </c>
      <c r="Q9" s="477" t="s">
        <v>228</v>
      </c>
      <c r="R9" s="477" t="s">
        <v>228</v>
      </c>
      <c r="S9" s="477" t="s">
        <v>228</v>
      </c>
      <c r="T9" s="477" t="s">
        <v>228</v>
      </c>
      <c r="U9" s="477" t="s">
        <v>228</v>
      </c>
      <c r="V9" s="477" t="s">
        <v>228</v>
      </c>
      <c r="W9" s="495">
        <v>7845</v>
      </c>
    </row>
    <row r="10" spans="1:45">
      <c r="A10" s="492"/>
      <c r="B10" s="492" t="s">
        <v>231</v>
      </c>
      <c r="C10" s="477" t="s">
        <v>228</v>
      </c>
      <c r="D10" s="477" t="s">
        <v>228</v>
      </c>
      <c r="E10" s="477" t="s">
        <v>228</v>
      </c>
      <c r="F10" s="477" t="s">
        <v>228</v>
      </c>
      <c r="G10" s="477" t="s">
        <v>228</v>
      </c>
      <c r="H10" s="477" t="s">
        <v>228</v>
      </c>
      <c r="I10" s="477">
        <v>71.02200000000002</v>
      </c>
      <c r="J10" s="477">
        <v>6106.6872000000003</v>
      </c>
      <c r="K10" s="477" t="s">
        <v>228</v>
      </c>
      <c r="L10" s="477" t="s">
        <v>228</v>
      </c>
      <c r="M10" s="495">
        <v>6177.7092000000002</v>
      </c>
      <c r="N10" s="477" t="s">
        <v>228</v>
      </c>
      <c r="O10" s="477" t="s">
        <v>228</v>
      </c>
      <c r="P10" s="477" t="s">
        <v>228</v>
      </c>
      <c r="Q10" s="477" t="s">
        <v>228</v>
      </c>
      <c r="R10" s="477" t="s">
        <v>228</v>
      </c>
      <c r="S10" s="477" t="s">
        <v>228</v>
      </c>
      <c r="T10" s="477" t="s">
        <v>228</v>
      </c>
      <c r="U10" s="477" t="s">
        <v>228</v>
      </c>
      <c r="V10" s="477" t="s">
        <v>228</v>
      </c>
      <c r="W10" s="495">
        <v>6177.7092000000002</v>
      </c>
    </row>
    <row r="11" spans="1:45">
      <c r="A11" s="492"/>
      <c r="B11" s="492"/>
      <c r="C11" s="477"/>
      <c r="D11" s="477"/>
      <c r="E11" s="477"/>
      <c r="F11" s="477"/>
      <c r="G11" s="477"/>
      <c r="H11" s="477"/>
      <c r="I11" s="477"/>
      <c r="J11" s="477"/>
      <c r="K11" s="477"/>
      <c r="L11" s="477"/>
      <c r="M11" s="495"/>
      <c r="N11" s="477"/>
      <c r="O11" s="477"/>
      <c r="P11" s="477"/>
      <c r="Q11" s="477"/>
      <c r="R11" s="477"/>
      <c r="S11" s="477"/>
      <c r="T11" s="477"/>
      <c r="U11" s="477"/>
      <c r="V11" s="477"/>
      <c r="W11" s="495"/>
    </row>
    <row r="12" spans="1:45">
      <c r="A12" s="492" t="s">
        <v>232</v>
      </c>
      <c r="B12" s="492"/>
      <c r="C12" s="497">
        <v>26541</v>
      </c>
      <c r="D12" s="497">
        <v>3234</v>
      </c>
      <c r="E12" s="497">
        <v>12673</v>
      </c>
      <c r="F12" s="497">
        <v>12379</v>
      </c>
      <c r="G12" s="497">
        <v>0</v>
      </c>
      <c r="H12" s="497">
        <v>0</v>
      </c>
      <c r="I12" s="497">
        <v>71.02200000000002</v>
      </c>
      <c r="J12" s="497">
        <v>6106.6872000000003</v>
      </c>
      <c r="K12" s="497">
        <v>0</v>
      </c>
      <c r="L12" s="497">
        <v>0</v>
      </c>
      <c r="M12" s="497">
        <v>61004.709199999998</v>
      </c>
      <c r="N12" s="497">
        <v>181</v>
      </c>
      <c r="O12" s="497">
        <v>0</v>
      </c>
      <c r="P12" s="497">
        <v>0</v>
      </c>
      <c r="Q12" s="497">
        <v>0</v>
      </c>
      <c r="R12" s="497">
        <v>0</v>
      </c>
      <c r="S12" s="497">
        <v>58</v>
      </c>
      <c r="T12" s="497">
        <v>0</v>
      </c>
      <c r="U12" s="497">
        <v>0</v>
      </c>
      <c r="V12" s="497">
        <v>0</v>
      </c>
      <c r="W12" s="497">
        <v>61243.709199999998</v>
      </c>
    </row>
    <row r="13" spans="1:45">
      <c r="A13" s="492"/>
      <c r="B13" s="492"/>
      <c r="C13" s="477"/>
      <c r="D13" s="477"/>
      <c r="E13" s="477"/>
      <c r="F13" s="477"/>
      <c r="G13" s="477"/>
      <c r="H13" s="477"/>
      <c r="I13" s="477"/>
      <c r="J13" s="477"/>
      <c r="K13" s="477"/>
      <c r="L13" s="477"/>
      <c r="M13" s="477"/>
      <c r="N13" s="477"/>
      <c r="O13" s="477"/>
      <c r="P13" s="477"/>
      <c r="Q13" s="477"/>
      <c r="R13" s="477"/>
      <c r="S13" s="477"/>
      <c r="T13" s="477"/>
      <c r="U13" s="477"/>
      <c r="V13" s="477"/>
      <c r="W13" s="477"/>
    </row>
    <row r="14" spans="1:45">
      <c r="A14" s="475" t="s">
        <v>233</v>
      </c>
      <c r="B14" s="492" t="s">
        <v>234</v>
      </c>
      <c r="C14" s="477">
        <v>3183</v>
      </c>
      <c r="D14" s="477">
        <v>3286</v>
      </c>
      <c r="E14" s="477" t="s">
        <v>228</v>
      </c>
      <c r="F14" s="477" t="s">
        <v>228</v>
      </c>
      <c r="G14" s="477">
        <v>79</v>
      </c>
      <c r="H14" s="477">
        <v>37</v>
      </c>
      <c r="I14" s="477" t="s">
        <v>228</v>
      </c>
      <c r="J14" s="477" t="s">
        <v>228</v>
      </c>
      <c r="K14" s="477" t="s">
        <v>228</v>
      </c>
      <c r="L14" s="477" t="s">
        <v>228</v>
      </c>
      <c r="M14" s="498">
        <v>6585</v>
      </c>
      <c r="N14" s="477">
        <v>7388</v>
      </c>
      <c r="O14" s="477">
        <v>295</v>
      </c>
      <c r="P14" s="477">
        <v>1</v>
      </c>
      <c r="Q14" s="477" t="s">
        <v>228</v>
      </c>
      <c r="R14" s="477" t="s">
        <v>228</v>
      </c>
      <c r="S14" s="477" t="s">
        <v>228</v>
      </c>
      <c r="T14" s="477" t="s">
        <v>228</v>
      </c>
      <c r="U14" s="477" t="s">
        <v>228</v>
      </c>
      <c r="V14" s="477">
        <v>2.4</v>
      </c>
      <c r="W14" s="498">
        <v>14271.4</v>
      </c>
    </row>
    <row r="15" spans="1:45">
      <c r="A15" s="475" t="s">
        <v>235</v>
      </c>
      <c r="B15" s="492" t="s">
        <v>236</v>
      </c>
      <c r="C15" s="477">
        <v>235</v>
      </c>
      <c r="D15" s="477">
        <v>573</v>
      </c>
      <c r="E15" s="477" t="s">
        <v>228</v>
      </c>
      <c r="F15" s="477" t="s">
        <v>228</v>
      </c>
      <c r="G15" s="477">
        <v>33</v>
      </c>
      <c r="H15" s="477">
        <v>0</v>
      </c>
      <c r="I15" s="477" t="s">
        <v>228</v>
      </c>
      <c r="J15" s="477" t="s">
        <v>228</v>
      </c>
      <c r="K15" s="477" t="s">
        <v>228</v>
      </c>
      <c r="L15" s="477" t="s">
        <v>228</v>
      </c>
      <c r="M15" s="498">
        <v>841</v>
      </c>
      <c r="N15" s="477">
        <v>203</v>
      </c>
      <c r="O15" s="477">
        <v>0</v>
      </c>
      <c r="P15" s="477">
        <v>0</v>
      </c>
      <c r="Q15" s="477" t="s">
        <v>228</v>
      </c>
      <c r="R15" s="477" t="s">
        <v>228</v>
      </c>
      <c r="S15" s="477" t="s">
        <v>228</v>
      </c>
      <c r="T15" s="477" t="s">
        <v>228</v>
      </c>
      <c r="U15" s="477" t="s">
        <v>228</v>
      </c>
      <c r="V15" s="477" t="s">
        <v>228</v>
      </c>
      <c r="W15" s="498">
        <v>1044</v>
      </c>
    </row>
    <row r="16" spans="1:45">
      <c r="A16" s="492"/>
      <c r="B16" s="492" t="s">
        <v>237</v>
      </c>
      <c r="C16" s="477">
        <v>311</v>
      </c>
      <c r="D16" s="477">
        <v>44</v>
      </c>
      <c r="E16" s="477" t="s">
        <v>228</v>
      </c>
      <c r="F16" s="477" t="s">
        <v>228</v>
      </c>
      <c r="G16" s="477">
        <v>0</v>
      </c>
      <c r="H16" s="477">
        <v>0</v>
      </c>
      <c r="I16" s="477" t="s">
        <v>228</v>
      </c>
      <c r="J16" s="477" t="s">
        <v>228</v>
      </c>
      <c r="K16" s="477" t="s">
        <v>228</v>
      </c>
      <c r="L16" s="477" t="s">
        <v>228</v>
      </c>
      <c r="M16" s="498">
        <v>355</v>
      </c>
      <c r="N16" s="477">
        <v>272</v>
      </c>
      <c r="O16" s="477">
        <v>539.6</v>
      </c>
      <c r="P16" s="477">
        <v>0</v>
      </c>
      <c r="Q16" s="477" t="s">
        <v>228</v>
      </c>
      <c r="R16" s="477" t="s">
        <v>228</v>
      </c>
      <c r="S16" s="477" t="s">
        <v>228</v>
      </c>
      <c r="T16" s="477" t="s">
        <v>228</v>
      </c>
      <c r="U16" s="477" t="s">
        <v>228</v>
      </c>
      <c r="V16" s="477" t="s">
        <v>228</v>
      </c>
      <c r="W16" s="498">
        <v>1166.5999999999999</v>
      </c>
    </row>
    <row r="17" spans="1:23">
      <c r="A17" s="492"/>
      <c r="B17" s="492" t="s">
        <v>238</v>
      </c>
      <c r="C17" s="477">
        <v>37</v>
      </c>
      <c r="D17" s="477">
        <v>1558</v>
      </c>
      <c r="E17" s="477" t="s">
        <v>228</v>
      </c>
      <c r="F17" s="477" t="s">
        <v>228</v>
      </c>
      <c r="G17" s="477">
        <v>0</v>
      </c>
      <c r="H17" s="477">
        <v>15</v>
      </c>
      <c r="I17" s="477" t="s">
        <v>228</v>
      </c>
      <c r="J17" s="477" t="s">
        <v>228</v>
      </c>
      <c r="K17" s="477" t="s">
        <v>228</v>
      </c>
      <c r="L17" s="477" t="s">
        <v>228</v>
      </c>
      <c r="M17" s="498">
        <v>1610</v>
      </c>
      <c r="N17" s="477">
        <v>1969</v>
      </c>
      <c r="O17" s="477">
        <v>9</v>
      </c>
      <c r="P17" s="477">
        <v>0</v>
      </c>
      <c r="Q17" s="477" t="s">
        <v>228</v>
      </c>
      <c r="R17" s="477" t="s">
        <v>228</v>
      </c>
      <c r="S17" s="477" t="s">
        <v>228</v>
      </c>
      <c r="T17" s="477" t="s">
        <v>228</v>
      </c>
      <c r="U17" s="477" t="s">
        <v>228</v>
      </c>
      <c r="V17" s="477">
        <v>2967</v>
      </c>
      <c r="W17" s="498">
        <v>6555</v>
      </c>
    </row>
    <row r="18" spans="1:23">
      <c r="A18" s="492"/>
      <c r="B18" s="492" t="s">
        <v>239</v>
      </c>
      <c r="C18" s="477">
        <v>34</v>
      </c>
      <c r="D18" s="477">
        <v>420</v>
      </c>
      <c r="E18" s="477" t="s">
        <v>228</v>
      </c>
      <c r="F18" s="477" t="s">
        <v>228</v>
      </c>
      <c r="G18" s="477">
        <v>0</v>
      </c>
      <c r="H18" s="477">
        <v>2</v>
      </c>
      <c r="I18" s="477" t="s">
        <v>228</v>
      </c>
      <c r="J18" s="477" t="s">
        <v>228</v>
      </c>
      <c r="K18" s="477" t="s">
        <v>228</v>
      </c>
      <c r="L18" s="477" t="s">
        <v>228</v>
      </c>
      <c r="M18" s="498">
        <v>456</v>
      </c>
      <c r="N18" s="477">
        <v>530</v>
      </c>
      <c r="O18" s="477">
        <v>0</v>
      </c>
      <c r="P18" s="477">
        <v>2105.6</v>
      </c>
      <c r="Q18" s="477">
        <v>929</v>
      </c>
      <c r="R18" s="477">
        <v>750</v>
      </c>
      <c r="S18" s="477" t="s">
        <v>228</v>
      </c>
      <c r="T18" s="477" t="s">
        <v>228</v>
      </c>
      <c r="U18" s="477" t="s">
        <v>228</v>
      </c>
      <c r="V18" s="477" t="s">
        <v>228</v>
      </c>
      <c r="W18" s="498">
        <v>4770.6000000000004</v>
      </c>
    </row>
    <row r="19" spans="1:23">
      <c r="A19" s="492"/>
      <c r="B19" s="492" t="s">
        <v>240</v>
      </c>
      <c r="C19" s="477">
        <v>1</v>
      </c>
      <c r="D19" s="477">
        <v>3</v>
      </c>
      <c r="E19" s="477" t="s">
        <v>228</v>
      </c>
      <c r="F19" s="477" t="s">
        <v>228</v>
      </c>
      <c r="G19" s="477">
        <v>0</v>
      </c>
      <c r="H19" s="477">
        <v>0</v>
      </c>
      <c r="I19" s="477" t="s">
        <v>228</v>
      </c>
      <c r="J19" s="477" t="s">
        <v>228</v>
      </c>
      <c r="K19" s="477" t="s">
        <v>228</v>
      </c>
      <c r="L19" s="477" t="s">
        <v>228</v>
      </c>
      <c r="M19" s="498">
        <v>4</v>
      </c>
      <c r="N19" s="477">
        <v>491</v>
      </c>
      <c r="O19" s="477">
        <v>0</v>
      </c>
      <c r="P19" s="477">
        <v>0</v>
      </c>
      <c r="Q19" s="477" t="s">
        <v>228</v>
      </c>
      <c r="R19" s="477" t="s">
        <v>228</v>
      </c>
      <c r="S19" s="477" t="s">
        <v>228</v>
      </c>
      <c r="T19" s="477" t="s">
        <v>228</v>
      </c>
      <c r="U19" s="477" t="s">
        <v>228</v>
      </c>
      <c r="V19" s="477" t="s">
        <v>228</v>
      </c>
      <c r="W19" s="498">
        <v>495</v>
      </c>
    </row>
    <row r="20" spans="1:23">
      <c r="A20" s="492"/>
      <c r="B20" s="492" t="s">
        <v>241</v>
      </c>
      <c r="C20" s="477">
        <v>49</v>
      </c>
      <c r="D20" s="477">
        <v>99</v>
      </c>
      <c r="E20" s="477" t="s">
        <v>228</v>
      </c>
      <c r="F20" s="477" t="s">
        <v>228</v>
      </c>
      <c r="G20" s="477">
        <v>0</v>
      </c>
      <c r="H20" s="477">
        <v>0</v>
      </c>
      <c r="I20" s="477" t="s">
        <v>228</v>
      </c>
      <c r="J20" s="477" t="s">
        <v>228</v>
      </c>
      <c r="K20" s="477" t="s">
        <v>228</v>
      </c>
      <c r="L20" s="477" t="s">
        <v>228</v>
      </c>
      <c r="M20" s="498">
        <v>148</v>
      </c>
      <c r="N20" s="477">
        <v>407</v>
      </c>
      <c r="O20" s="477">
        <v>1618</v>
      </c>
      <c r="P20" s="477">
        <v>437</v>
      </c>
      <c r="Q20" s="477" t="s">
        <v>228</v>
      </c>
      <c r="R20" s="477" t="s">
        <v>228</v>
      </c>
      <c r="S20" s="477" t="s">
        <v>228</v>
      </c>
      <c r="T20" s="477" t="s">
        <v>228</v>
      </c>
      <c r="U20" s="477" t="s">
        <v>228</v>
      </c>
      <c r="V20" s="477" t="s">
        <v>228</v>
      </c>
      <c r="W20" s="498">
        <v>2610</v>
      </c>
    </row>
    <row r="21" spans="1:23">
      <c r="A21" s="492"/>
      <c r="B21" s="492" t="s">
        <v>242</v>
      </c>
      <c r="C21" s="477">
        <v>0</v>
      </c>
      <c r="D21" s="477">
        <v>124</v>
      </c>
      <c r="E21" s="477" t="s">
        <v>228</v>
      </c>
      <c r="F21" s="477" t="s">
        <v>228</v>
      </c>
      <c r="G21" s="477">
        <v>0</v>
      </c>
      <c r="H21" s="477">
        <v>0</v>
      </c>
      <c r="I21" s="477" t="s">
        <v>228</v>
      </c>
      <c r="J21" s="477" t="s">
        <v>228</v>
      </c>
      <c r="K21" s="477" t="s">
        <v>228</v>
      </c>
      <c r="L21" s="477" t="s">
        <v>228</v>
      </c>
      <c r="M21" s="498">
        <v>124</v>
      </c>
      <c r="N21" s="477">
        <v>86</v>
      </c>
      <c r="O21" s="477">
        <v>959</v>
      </c>
      <c r="P21" s="477">
        <v>54</v>
      </c>
      <c r="Q21" s="477" t="s">
        <v>228</v>
      </c>
      <c r="R21" s="477" t="s">
        <v>228</v>
      </c>
      <c r="S21" s="477" t="s">
        <v>228</v>
      </c>
      <c r="T21" s="477" t="s">
        <v>228</v>
      </c>
      <c r="U21" s="477" t="s">
        <v>228</v>
      </c>
      <c r="V21" s="477" t="s">
        <v>228</v>
      </c>
      <c r="W21" s="498">
        <v>1223</v>
      </c>
    </row>
    <row r="22" spans="1:23">
      <c r="A22" s="492"/>
      <c r="B22" s="492" t="s">
        <v>243</v>
      </c>
      <c r="C22" s="477">
        <v>632.67107999999996</v>
      </c>
      <c r="D22" s="477">
        <v>1634</v>
      </c>
      <c r="E22" s="477" t="s">
        <v>228</v>
      </c>
      <c r="F22" s="477" t="s">
        <v>228</v>
      </c>
      <c r="G22" s="477">
        <v>0</v>
      </c>
      <c r="H22" s="477">
        <v>3</v>
      </c>
      <c r="I22" s="477" t="s">
        <v>228</v>
      </c>
      <c r="J22" s="477" t="s">
        <v>228</v>
      </c>
      <c r="K22" s="477" t="s">
        <v>228</v>
      </c>
      <c r="L22" s="477" t="s">
        <v>228</v>
      </c>
      <c r="M22" s="498">
        <v>2269.6710800000001</v>
      </c>
      <c r="N22" s="477">
        <v>149</v>
      </c>
      <c r="O22" s="477">
        <v>581</v>
      </c>
      <c r="P22" s="477">
        <v>0</v>
      </c>
      <c r="Q22" s="477" t="s">
        <v>228</v>
      </c>
      <c r="R22" s="477" t="s">
        <v>228</v>
      </c>
      <c r="S22" s="477" t="s">
        <v>228</v>
      </c>
      <c r="T22" s="477" t="s">
        <v>228</v>
      </c>
      <c r="U22" s="477" t="s">
        <v>228</v>
      </c>
      <c r="V22" s="477" t="s">
        <v>228</v>
      </c>
      <c r="W22" s="498">
        <v>2999.6710800000001</v>
      </c>
    </row>
    <row r="23" spans="1:23">
      <c r="A23" s="492"/>
      <c r="B23" s="492" t="s">
        <v>244</v>
      </c>
      <c r="C23" s="477">
        <v>5615</v>
      </c>
      <c r="D23" s="477">
        <v>3869.4</v>
      </c>
      <c r="E23" s="477" t="s">
        <v>228</v>
      </c>
      <c r="F23" s="477" t="s">
        <v>228</v>
      </c>
      <c r="G23" s="477">
        <v>1253</v>
      </c>
      <c r="H23" s="477">
        <v>1429.4</v>
      </c>
      <c r="I23" s="477" t="s">
        <v>228</v>
      </c>
      <c r="J23" s="477" t="s">
        <v>228</v>
      </c>
      <c r="K23" s="477">
        <v>106</v>
      </c>
      <c r="L23" s="477">
        <v>6.5604000000000005</v>
      </c>
      <c r="M23" s="498">
        <v>12279.3604</v>
      </c>
      <c r="N23" s="477">
        <v>4781.3999999999996</v>
      </c>
      <c r="O23" s="477">
        <v>6029.4</v>
      </c>
      <c r="P23" s="477">
        <v>64.599999999999994</v>
      </c>
      <c r="Q23" s="477">
        <v>118.1</v>
      </c>
      <c r="R23" s="477" t="s">
        <v>228</v>
      </c>
      <c r="S23" s="477">
        <v>2895</v>
      </c>
      <c r="T23" s="477">
        <v>308.541</v>
      </c>
      <c r="U23" s="477" t="s">
        <v>228</v>
      </c>
      <c r="V23" s="477">
        <v>3246.4</v>
      </c>
      <c r="W23" s="498">
        <v>29722.201400000002</v>
      </c>
    </row>
    <row r="24" spans="1:23">
      <c r="A24" s="492"/>
      <c r="B24" s="492" t="s">
        <v>245</v>
      </c>
      <c r="C24" s="477">
        <v>3228</v>
      </c>
      <c r="D24" s="477">
        <v>947</v>
      </c>
      <c r="E24" s="477"/>
      <c r="F24" s="477"/>
      <c r="G24" s="477">
        <v>151</v>
      </c>
      <c r="H24" s="477">
        <v>8.4</v>
      </c>
      <c r="I24" s="477"/>
      <c r="J24" s="477"/>
      <c r="K24" s="477">
        <v>40</v>
      </c>
      <c r="L24" s="477"/>
      <c r="M24" s="498">
        <v>4374.3999999999996</v>
      </c>
      <c r="N24" s="477">
        <v>1161</v>
      </c>
      <c r="O24" s="477">
        <v>217</v>
      </c>
      <c r="P24" s="477">
        <v>10</v>
      </c>
      <c r="Q24" s="477">
        <v>0</v>
      </c>
      <c r="R24" s="477"/>
      <c r="S24" s="477"/>
      <c r="T24" s="477"/>
      <c r="U24" s="477"/>
      <c r="V24" s="477"/>
      <c r="W24" s="498">
        <v>5762.4</v>
      </c>
    </row>
    <row r="25" spans="1:23">
      <c r="A25" s="492"/>
      <c r="B25" s="492"/>
      <c r="C25" s="477"/>
      <c r="D25" s="477"/>
      <c r="E25" s="477"/>
      <c r="F25" s="477"/>
      <c r="G25" s="477"/>
      <c r="H25" s="477"/>
      <c r="I25" s="477"/>
      <c r="J25" s="477"/>
      <c r="K25" s="477"/>
      <c r="L25" s="477"/>
      <c r="M25" s="477"/>
      <c r="N25" s="477"/>
      <c r="O25" s="477"/>
      <c r="P25" s="477"/>
      <c r="Q25" s="477"/>
      <c r="R25" s="477"/>
      <c r="S25" s="477"/>
      <c r="T25" s="477"/>
      <c r="U25" s="477"/>
      <c r="V25" s="477"/>
      <c r="W25" s="477"/>
    </row>
    <row r="26" spans="1:23">
      <c r="A26" s="492" t="s">
        <v>246</v>
      </c>
      <c r="B26" s="492"/>
      <c r="C26" s="497">
        <v>13326.27108</v>
      </c>
      <c r="D26" s="497">
        <v>12557.4</v>
      </c>
      <c r="E26" s="497">
        <v>0</v>
      </c>
      <c r="F26" s="497">
        <v>0</v>
      </c>
      <c r="G26" s="497">
        <v>1516</v>
      </c>
      <c r="H26" s="497">
        <v>1494.2</v>
      </c>
      <c r="I26" s="497">
        <v>0</v>
      </c>
      <c r="J26" s="497">
        <v>0</v>
      </c>
      <c r="K26" s="497">
        <v>146</v>
      </c>
      <c r="L26" s="497">
        <v>6.5604000000000005</v>
      </c>
      <c r="M26" s="497">
        <v>29046.431479999999</v>
      </c>
      <c r="N26" s="497">
        <v>17437.400000000001</v>
      </c>
      <c r="O26" s="497">
        <v>10248</v>
      </c>
      <c r="P26" s="497">
        <v>2672.8</v>
      </c>
      <c r="Q26" s="497">
        <v>1047.0999999999999</v>
      </c>
      <c r="R26" s="497">
        <v>750</v>
      </c>
      <c r="S26" s="497">
        <v>2895</v>
      </c>
      <c r="T26" s="497">
        <v>308.541</v>
      </c>
      <c r="U26" s="497">
        <v>0</v>
      </c>
      <c r="V26" s="497">
        <v>6215.2</v>
      </c>
      <c r="W26" s="497">
        <v>70619.872479999991</v>
      </c>
    </row>
    <row r="27" spans="1:23">
      <c r="A27" s="492"/>
      <c r="B27" s="492"/>
      <c r="C27" s="477"/>
      <c r="D27" s="477"/>
      <c r="E27" s="477"/>
      <c r="F27" s="477"/>
      <c r="G27" s="477"/>
      <c r="H27" s="477"/>
      <c r="I27" s="477"/>
      <c r="J27" s="477"/>
      <c r="K27" s="477"/>
      <c r="L27" s="477"/>
      <c r="M27" s="477"/>
      <c r="N27" s="477"/>
      <c r="O27" s="477"/>
      <c r="P27" s="477"/>
      <c r="Q27" s="477"/>
      <c r="R27" s="477"/>
      <c r="S27" s="477"/>
      <c r="T27" s="477"/>
      <c r="U27" s="477"/>
      <c r="V27" s="477"/>
      <c r="W27" s="477"/>
    </row>
    <row r="28" spans="1:23">
      <c r="A28" s="475" t="s">
        <v>247</v>
      </c>
      <c r="B28" s="492" t="s">
        <v>248</v>
      </c>
      <c r="C28" s="477" t="s">
        <v>228</v>
      </c>
      <c r="D28" s="477" t="s">
        <v>228</v>
      </c>
      <c r="E28" s="477" t="s">
        <v>228</v>
      </c>
      <c r="F28" s="477" t="s">
        <v>228</v>
      </c>
      <c r="G28" s="477" t="s">
        <v>228</v>
      </c>
      <c r="H28" s="477" t="s">
        <v>228</v>
      </c>
      <c r="I28" s="477" t="s">
        <v>228</v>
      </c>
      <c r="J28" s="477" t="s">
        <v>228</v>
      </c>
      <c r="K28" s="477" t="s">
        <v>228</v>
      </c>
      <c r="L28" s="477" t="s">
        <v>228</v>
      </c>
      <c r="M28" s="495">
        <v>0</v>
      </c>
      <c r="N28" s="477" t="s">
        <v>228</v>
      </c>
      <c r="O28" s="477" t="s">
        <v>228</v>
      </c>
      <c r="P28" s="477" t="s">
        <v>228</v>
      </c>
      <c r="Q28" s="477" t="s">
        <v>228</v>
      </c>
      <c r="R28" s="477" t="s">
        <v>228</v>
      </c>
      <c r="S28" s="477" t="s">
        <v>228</v>
      </c>
      <c r="T28" s="477" t="s">
        <v>228</v>
      </c>
      <c r="U28" s="477" t="s">
        <v>228</v>
      </c>
      <c r="V28" s="477" t="s">
        <v>228</v>
      </c>
      <c r="W28" s="495" t="s">
        <v>228</v>
      </c>
    </row>
    <row r="29" spans="1:23">
      <c r="A29" s="475" t="s">
        <v>249</v>
      </c>
      <c r="B29" s="492" t="s">
        <v>250</v>
      </c>
      <c r="C29" s="477">
        <v>244.37</v>
      </c>
      <c r="D29" s="477">
        <v>839.89499999999998</v>
      </c>
      <c r="E29" s="477" t="s">
        <v>228</v>
      </c>
      <c r="F29" s="477" t="s">
        <v>228</v>
      </c>
      <c r="G29" s="477">
        <v>10.339649999999999</v>
      </c>
      <c r="H29" s="477">
        <v>1032.009</v>
      </c>
      <c r="I29" s="477" t="s">
        <v>228</v>
      </c>
      <c r="J29" s="477" t="s">
        <v>228</v>
      </c>
      <c r="K29" s="477" t="s">
        <v>228</v>
      </c>
      <c r="L29" s="477" t="s">
        <v>228</v>
      </c>
      <c r="M29" s="495">
        <v>2126.0136499999999</v>
      </c>
      <c r="N29" s="477">
        <v>2127.5949999999998</v>
      </c>
      <c r="O29" s="477">
        <v>133.28</v>
      </c>
      <c r="P29" s="477" t="s">
        <v>228</v>
      </c>
      <c r="Q29" s="477">
        <v>162.76</v>
      </c>
      <c r="R29" s="477" t="s">
        <v>228</v>
      </c>
      <c r="S29" s="477">
        <v>230.06882999999999</v>
      </c>
      <c r="T29" s="477" t="s">
        <v>228</v>
      </c>
      <c r="U29" s="477" t="s">
        <v>228</v>
      </c>
      <c r="V29" s="477">
        <v>0</v>
      </c>
      <c r="W29" s="495">
        <v>4779.7174799999993</v>
      </c>
    </row>
    <row r="30" spans="1:23">
      <c r="A30" s="475"/>
      <c r="B30" s="492" t="s">
        <v>251</v>
      </c>
      <c r="C30" s="477">
        <v>285.94</v>
      </c>
      <c r="D30" s="477">
        <v>106.575</v>
      </c>
      <c r="E30" s="477" t="s">
        <v>228</v>
      </c>
      <c r="F30" s="477" t="s">
        <v>228</v>
      </c>
      <c r="G30" s="477">
        <v>1.7082900000000001</v>
      </c>
      <c r="H30" s="477">
        <v>253.61600000000001</v>
      </c>
      <c r="I30" s="477" t="s">
        <v>228</v>
      </c>
      <c r="J30" s="477" t="s">
        <v>228</v>
      </c>
      <c r="K30" s="477" t="s">
        <v>228</v>
      </c>
      <c r="L30" s="477" t="s">
        <v>228</v>
      </c>
      <c r="M30" s="495">
        <v>648.73928999999998</v>
      </c>
      <c r="N30" s="477">
        <v>875.47760000000017</v>
      </c>
      <c r="O30" s="477">
        <v>0</v>
      </c>
      <c r="P30" s="477"/>
      <c r="Q30" s="477">
        <v>31.8</v>
      </c>
      <c r="R30" s="477"/>
      <c r="S30" s="477">
        <v>165.05546999999999</v>
      </c>
      <c r="T30" s="477"/>
      <c r="U30" s="477"/>
      <c r="V30" s="477">
        <v>0</v>
      </c>
      <c r="W30" s="495">
        <v>1721.0723600000001</v>
      </c>
    </row>
    <row r="31" spans="1:23">
      <c r="A31" s="475"/>
      <c r="B31" s="492" t="s">
        <v>252</v>
      </c>
      <c r="C31" s="477">
        <v>768.09</v>
      </c>
      <c r="D31" s="477">
        <v>19.425000000000001</v>
      </c>
      <c r="E31" s="477" t="s">
        <v>228</v>
      </c>
      <c r="F31" s="477" t="s">
        <v>228</v>
      </c>
      <c r="G31" s="477">
        <v>2013.0555299999999</v>
      </c>
      <c r="H31" s="477">
        <v>8503.395999999997</v>
      </c>
      <c r="I31" s="477" t="s">
        <v>228</v>
      </c>
      <c r="J31" s="477" t="s">
        <v>228</v>
      </c>
      <c r="K31" s="477" t="s">
        <v>228</v>
      </c>
      <c r="L31" s="477" t="s">
        <v>228</v>
      </c>
      <c r="M31" s="495">
        <v>11303.366529999998</v>
      </c>
      <c r="N31" s="477">
        <v>4521.8556400000016</v>
      </c>
      <c r="O31" s="477">
        <v>0</v>
      </c>
      <c r="P31" s="477"/>
      <c r="Q31" s="477">
        <v>514.44000000000005</v>
      </c>
      <c r="R31" s="477"/>
      <c r="S31" s="477">
        <v>1772.8283899999999</v>
      </c>
      <c r="T31" s="477"/>
      <c r="U31" s="477"/>
      <c r="V31" s="477">
        <v>27117.452141206002</v>
      </c>
      <c r="W31" s="495">
        <v>45229.342701206006</v>
      </c>
    </row>
    <row r="32" spans="1:23">
      <c r="A32" s="492"/>
      <c r="B32" s="492"/>
      <c r="C32" s="477"/>
      <c r="D32" s="477"/>
      <c r="E32" s="477"/>
      <c r="F32" s="477"/>
      <c r="G32" s="477"/>
      <c r="H32" s="477"/>
      <c r="I32" s="477"/>
      <c r="J32" s="477"/>
      <c r="K32" s="477"/>
      <c r="L32" s="477"/>
      <c r="M32" s="477"/>
      <c r="N32" s="477"/>
      <c r="O32" s="477"/>
      <c r="P32" s="477"/>
      <c r="Q32" s="477"/>
      <c r="R32" s="477"/>
      <c r="S32" s="477"/>
      <c r="T32" s="477"/>
      <c r="U32" s="477"/>
      <c r="V32" s="477"/>
      <c r="W32" s="477"/>
    </row>
    <row r="33" spans="1:25">
      <c r="A33" s="492" t="s">
        <v>253</v>
      </c>
      <c r="B33" s="492"/>
      <c r="C33" s="497">
        <v>1298.4000000000001</v>
      </c>
      <c r="D33" s="497">
        <v>965.89499999999998</v>
      </c>
      <c r="E33" s="497">
        <v>0</v>
      </c>
      <c r="F33" s="497">
        <v>0</v>
      </c>
      <c r="G33" s="497">
        <v>2025.1034699999998</v>
      </c>
      <c r="H33" s="497">
        <v>9789.020999999997</v>
      </c>
      <c r="I33" s="497">
        <v>0</v>
      </c>
      <c r="J33" s="497">
        <v>0</v>
      </c>
      <c r="K33" s="497">
        <v>0</v>
      </c>
      <c r="L33" s="497">
        <v>0</v>
      </c>
      <c r="M33" s="497">
        <v>14078.119469999998</v>
      </c>
      <c r="N33" s="497">
        <v>7524.9282400000011</v>
      </c>
      <c r="O33" s="497">
        <v>133.28</v>
      </c>
      <c r="P33" s="497">
        <v>0</v>
      </c>
      <c r="Q33" s="497">
        <v>709</v>
      </c>
      <c r="R33" s="497">
        <v>0</v>
      </c>
      <c r="S33" s="497">
        <v>2167.9526900000001</v>
      </c>
      <c r="T33" s="497">
        <v>0</v>
      </c>
      <c r="U33" s="497">
        <v>0</v>
      </c>
      <c r="V33" s="497">
        <v>27117.452141206002</v>
      </c>
      <c r="W33" s="497">
        <v>51729.532541206005</v>
      </c>
    </row>
    <row r="34" spans="1:25">
      <c r="A34" s="492"/>
      <c r="B34" s="492"/>
      <c r="C34" s="477"/>
      <c r="D34" s="477"/>
      <c r="E34" s="477"/>
      <c r="F34" s="477"/>
      <c r="G34" s="477"/>
      <c r="H34" s="477"/>
      <c r="I34" s="477"/>
      <c r="J34" s="477"/>
      <c r="K34" s="477"/>
      <c r="L34" s="477"/>
      <c r="M34" s="477"/>
      <c r="N34" s="477"/>
      <c r="O34" s="477"/>
      <c r="P34" s="477"/>
      <c r="Q34" s="477"/>
      <c r="R34" s="477"/>
      <c r="S34" s="477"/>
      <c r="T34" s="477"/>
      <c r="U34" s="477"/>
      <c r="V34" s="477"/>
      <c r="W34" s="477"/>
    </row>
    <row r="35" spans="1:25">
      <c r="A35" s="475" t="s">
        <v>254</v>
      </c>
      <c r="B35" s="492"/>
      <c r="C35" s="497">
        <v>41165.071080000002</v>
      </c>
      <c r="D35" s="497">
        <v>16757.294999999998</v>
      </c>
      <c r="E35" s="497">
        <v>12673</v>
      </c>
      <c r="F35" s="497">
        <v>12379</v>
      </c>
      <c r="G35" s="497">
        <v>3541.10347</v>
      </c>
      <c r="H35" s="497">
        <v>11283.220999999998</v>
      </c>
      <c r="I35" s="497">
        <v>71.02200000000002</v>
      </c>
      <c r="J35" s="497">
        <v>6106.6872000000003</v>
      </c>
      <c r="K35" s="497">
        <v>146</v>
      </c>
      <c r="L35" s="497">
        <v>6.5604000000000005</v>
      </c>
      <c r="M35" s="497">
        <v>104129.46014999998</v>
      </c>
      <c r="N35" s="497">
        <v>25143.328240000003</v>
      </c>
      <c r="O35" s="497">
        <v>10381.280000000001</v>
      </c>
      <c r="P35" s="497">
        <v>2672.8</v>
      </c>
      <c r="Q35" s="497">
        <v>1756.1</v>
      </c>
      <c r="R35" s="497">
        <v>750</v>
      </c>
      <c r="S35" s="497">
        <v>5120.9526900000001</v>
      </c>
      <c r="T35" s="497">
        <v>308.541</v>
      </c>
      <c r="U35" s="497">
        <v>0</v>
      </c>
      <c r="V35" s="497">
        <v>33332.052141206004</v>
      </c>
      <c r="W35" s="497">
        <v>183593.714221206</v>
      </c>
    </row>
    <row r="36" spans="1:25">
      <c r="A36" s="476"/>
      <c r="B36" s="492"/>
      <c r="C36" s="477"/>
      <c r="D36" s="477"/>
      <c r="E36" s="477"/>
      <c r="F36" s="477"/>
      <c r="G36" s="477"/>
      <c r="H36" s="477"/>
      <c r="I36" s="477"/>
      <c r="J36" s="477"/>
      <c r="K36" s="477"/>
      <c r="L36" s="477"/>
      <c r="M36" s="477"/>
      <c r="N36" s="477"/>
      <c r="O36" s="477"/>
      <c r="P36" s="477"/>
      <c r="Q36" s="477"/>
      <c r="R36" s="477"/>
      <c r="S36" s="477"/>
      <c r="T36" s="477"/>
      <c r="U36" s="477"/>
      <c r="V36" s="477"/>
      <c r="W36" s="477"/>
    </row>
    <row r="37" spans="1:25">
      <c r="A37" s="475" t="s">
        <v>255</v>
      </c>
      <c r="B37" s="492" t="s">
        <v>256</v>
      </c>
      <c r="C37" s="477">
        <v>357.72491999999988</v>
      </c>
      <c r="D37" s="477">
        <v>2195.8566000000001</v>
      </c>
      <c r="E37" s="477" t="s">
        <v>228</v>
      </c>
      <c r="F37" s="477" t="s">
        <v>228</v>
      </c>
      <c r="G37" s="477" t="s">
        <v>228</v>
      </c>
      <c r="H37" s="477"/>
      <c r="I37" s="477" t="s">
        <v>228</v>
      </c>
      <c r="J37" s="477" t="s">
        <v>228</v>
      </c>
      <c r="K37" s="477" t="s">
        <v>228</v>
      </c>
      <c r="L37" s="477" t="s">
        <v>228</v>
      </c>
      <c r="M37" s="495">
        <v>2553.5815199999997</v>
      </c>
      <c r="N37" s="477">
        <v>65.618000000000023</v>
      </c>
      <c r="O37" s="477">
        <v>72.8</v>
      </c>
      <c r="P37" s="477" t="s">
        <v>228</v>
      </c>
      <c r="Q37" s="477" t="s">
        <v>228</v>
      </c>
      <c r="R37" s="477" t="s">
        <v>228</v>
      </c>
      <c r="S37" s="477">
        <v>1219.9884700000002</v>
      </c>
      <c r="T37" s="477" t="s">
        <v>228</v>
      </c>
      <c r="U37" s="477" t="s">
        <v>228</v>
      </c>
      <c r="V37" s="477">
        <v>2849.84</v>
      </c>
      <c r="W37" s="495">
        <v>6762.4279900000001</v>
      </c>
      <c r="Y37" s="499"/>
    </row>
    <row r="38" spans="1:25">
      <c r="A38" s="475" t="s">
        <v>257</v>
      </c>
      <c r="B38" s="492" t="s">
        <v>258</v>
      </c>
      <c r="C38" s="477">
        <v>1740.7036646808515</v>
      </c>
      <c r="D38" s="477">
        <v>2157.2249999999999</v>
      </c>
      <c r="E38" s="477" t="s">
        <v>228</v>
      </c>
      <c r="F38" s="477" t="s">
        <v>228</v>
      </c>
      <c r="G38" s="477" t="s">
        <v>228</v>
      </c>
      <c r="H38" s="477">
        <v>1.8149999999999999</v>
      </c>
      <c r="I38" s="477" t="s">
        <v>228</v>
      </c>
      <c r="J38" s="477" t="s">
        <v>228</v>
      </c>
      <c r="K38" s="477" t="s">
        <v>228</v>
      </c>
      <c r="L38" s="477" t="s">
        <v>228</v>
      </c>
      <c r="M38" s="495">
        <v>3899.7436646808515</v>
      </c>
      <c r="N38" s="477">
        <v>747.14420000000007</v>
      </c>
      <c r="O38" s="477">
        <v>27532.12</v>
      </c>
      <c r="P38" s="477">
        <v>336.94</v>
      </c>
      <c r="Q38" s="477" t="s">
        <v>228</v>
      </c>
      <c r="R38" s="477" t="s">
        <v>228</v>
      </c>
      <c r="S38" s="477">
        <v>616.50599999999997</v>
      </c>
      <c r="T38" s="477" t="s">
        <v>228</v>
      </c>
      <c r="U38" s="477" t="s">
        <v>228</v>
      </c>
      <c r="V38" s="477">
        <v>427.42</v>
      </c>
      <c r="W38" s="495">
        <v>33559.973864680847</v>
      </c>
      <c r="Y38" s="499"/>
    </row>
    <row r="39" spans="1:25">
      <c r="A39" s="492"/>
      <c r="B39" s="492" t="s">
        <v>259</v>
      </c>
      <c r="C39" s="477" t="s">
        <v>228</v>
      </c>
      <c r="D39" s="477" t="s">
        <v>228</v>
      </c>
      <c r="E39" s="477" t="s">
        <v>228</v>
      </c>
      <c r="F39" s="477" t="s">
        <v>228</v>
      </c>
      <c r="G39" s="477" t="s">
        <v>228</v>
      </c>
      <c r="H39" s="477">
        <v>24.074000000000002</v>
      </c>
      <c r="I39" s="477" t="s">
        <v>228</v>
      </c>
      <c r="J39" s="477" t="s">
        <v>228</v>
      </c>
      <c r="K39" s="477">
        <v>476.15750000000003</v>
      </c>
      <c r="L39" s="477" t="s">
        <v>228</v>
      </c>
      <c r="M39" s="495">
        <v>499.6314999999999</v>
      </c>
      <c r="N39" s="477">
        <v>11.782</v>
      </c>
      <c r="O39" s="477">
        <v>35.21</v>
      </c>
      <c r="P39" s="477">
        <v>1370.53</v>
      </c>
      <c r="Q39" s="477">
        <v>31.04</v>
      </c>
      <c r="R39" s="477">
        <v>22.95</v>
      </c>
      <c r="S39" s="477" t="s">
        <v>228</v>
      </c>
      <c r="T39" s="477" t="s">
        <v>228</v>
      </c>
      <c r="U39" s="477">
        <v>245.96</v>
      </c>
      <c r="V39" s="477" t="s">
        <v>228</v>
      </c>
      <c r="W39" s="495">
        <v>2217.7034999999996</v>
      </c>
      <c r="Y39" s="499"/>
    </row>
    <row r="40" spans="1:25">
      <c r="A40" s="492"/>
      <c r="B40" s="492" t="s">
        <v>260</v>
      </c>
      <c r="C40" s="477" t="s">
        <v>228</v>
      </c>
      <c r="D40" s="477" t="s">
        <v>228</v>
      </c>
      <c r="E40" s="477" t="s">
        <v>228</v>
      </c>
      <c r="F40" s="477" t="s">
        <v>228</v>
      </c>
      <c r="G40" s="477" t="s">
        <v>228</v>
      </c>
      <c r="H40" s="477" t="s">
        <v>228</v>
      </c>
      <c r="I40" s="477" t="s">
        <v>228</v>
      </c>
      <c r="J40" s="477" t="s">
        <v>228</v>
      </c>
      <c r="K40" s="477" t="s">
        <v>228</v>
      </c>
      <c r="L40" s="477" t="s">
        <v>228</v>
      </c>
      <c r="M40" s="495">
        <v>0</v>
      </c>
      <c r="N40" s="477">
        <v>0</v>
      </c>
      <c r="O40" s="477">
        <v>4797.17</v>
      </c>
      <c r="P40" s="477" t="s">
        <v>228</v>
      </c>
      <c r="Q40" s="477">
        <v>95</v>
      </c>
      <c r="R40" s="477">
        <v>360.01799999999997</v>
      </c>
      <c r="S40" s="477" t="s">
        <v>228</v>
      </c>
      <c r="T40" s="477" t="s">
        <v>228</v>
      </c>
      <c r="U40" s="477" t="s">
        <v>228</v>
      </c>
      <c r="V40" s="477" t="s">
        <v>228</v>
      </c>
      <c r="W40" s="495">
        <v>5252.2880000000005</v>
      </c>
      <c r="Y40" s="499"/>
    </row>
    <row r="41" spans="1:25">
      <c r="A41" s="492"/>
      <c r="B41" s="492" t="s">
        <v>261</v>
      </c>
      <c r="C41" s="477">
        <v>119.21111999999999</v>
      </c>
      <c r="D41" s="477">
        <v>803.25</v>
      </c>
      <c r="E41" s="477" t="s">
        <v>228</v>
      </c>
      <c r="F41" s="477" t="s">
        <v>228</v>
      </c>
      <c r="G41" s="477" t="s">
        <v>228</v>
      </c>
      <c r="H41" s="477">
        <v>24.084</v>
      </c>
      <c r="I41" s="477" t="s">
        <v>228</v>
      </c>
      <c r="J41" s="477" t="s">
        <v>228</v>
      </c>
      <c r="K41" s="477" t="s">
        <v>228</v>
      </c>
      <c r="L41" s="477">
        <v>2364.0844000000002</v>
      </c>
      <c r="M41" s="495">
        <v>3310.02952</v>
      </c>
      <c r="N41" s="477">
        <v>225.87900000000002</v>
      </c>
      <c r="O41" s="477" t="s">
        <v>228</v>
      </c>
      <c r="P41" s="477" t="s">
        <v>228</v>
      </c>
      <c r="Q41" s="477" t="s">
        <v>228</v>
      </c>
      <c r="R41" s="477" t="s">
        <v>228</v>
      </c>
      <c r="S41" s="477">
        <v>4219.0494699999999</v>
      </c>
      <c r="T41" s="477" t="s">
        <v>228</v>
      </c>
      <c r="U41" s="477" t="s">
        <v>228</v>
      </c>
      <c r="V41" s="477" t="s">
        <v>228</v>
      </c>
      <c r="W41" s="495">
        <v>7754.9579899999999</v>
      </c>
      <c r="Y41" s="499"/>
    </row>
    <row r="42" spans="1:25">
      <c r="A42" s="492"/>
      <c r="B42" s="492" t="s">
        <v>262</v>
      </c>
      <c r="C42" s="477" t="s">
        <v>228</v>
      </c>
      <c r="D42" s="477" t="s">
        <v>228</v>
      </c>
      <c r="E42" s="477" t="s">
        <v>228</v>
      </c>
      <c r="F42" s="477" t="s">
        <v>228</v>
      </c>
      <c r="G42" s="477" t="s">
        <v>228</v>
      </c>
      <c r="H42" s="477" t="s">
        <v>228</v>
      </c>
      <c r="I42" s="477" t="s">
        <v>228</v>
      </c>
      <c r="J42" s="477" t="s">
        <v>228</v>
      </c>
      <c r="K42" s="477" t="s">
        <v>228</v>
      </c>
      <c r="L42" s="477" t="s">
        <v>228</v>
      </c>
      <c r="M42" s="495">
        <v>0</v>
      </c>
      <c r="N42" s="477">
        <v>37.298199999999994</v>
      </c>
      <c r="O42" s="477" t="s">
        <v>228</v>
      </c>
      <c r="P42" s="477" t="s">
        <v>228</v>
      </c>
      <c r="Q42" s="477" t="s">
        <v>228</v>
      </c>
      <c r="R42" s="477" t="s">
        <v>228</v>
      </c>
      <c r="S42" s="477" t="s">
        <v>228</v>
      </c>
      <c r="T42" s="477" t="s">
        <v>228</v>
      </c>
      <c r="U42" s="477" t="s">
        <v>228</v>
      </c>
      <c r="V42" s="477" t="s">
        <v>228</v>
      </c>
      <c r="W42" s="495">
        <v>37.298199999999994</v>
      </c>
      <c r="Y42" s="499"/>
    </row>
    <row r="43" spans="1:25">
      <c r="A43" s="492"/>
      <c r="B43" s="492" t="s">
        <v>263</v>
      </c>
      <c r="C43" s="477">
        <v>3.3877199999999998</v>
      </c>
      <c r="D43" s="477" t="s">
        <v>228</v>
      </c>
      <c r="E43" s="477" t="s">
        <v>228</v>
      </c>
      <c r="F43" s="477" t="s">
        <v>228</v>
      </c>
      <c r="G43" s="477" t="s">
        <v>228</v>
      </c>
      <c r="H43" s="477" t="s">
        <v>228</v>
      </c>
      <c r="I43" s="477" t="s">
        <v>228</v>
      </c>
      <c r="J43" s="477" t="s">
        <v>228</v>
      </c>
      <c r="K43" s="477">
        <v>0</v>
      </c>
      <c r="L43" s="477" t="s">
        <v>228</v>
      </c>
      <c r="M43" s="495">
        <v>3.3877199999999998</v>
      </c>
      <c r="N43" s="477">
        <v>82.56</v>
      </c>
      <c r="O43" s="477" t="s">
        <v>228</v>
      </c>
      <c r="P43" s="477" t="s">
        <v>228</v>
      </c>
      <c r="Q43" s="477" t="s">
        <v>228</v>
      </c>
      <c r="R43" s="477" t="s">
        <v>228</v>
      </c>
      <c r="S43" s="477">
        <v>12885.9095</v>
      </c>
      <c r="T43" s="477" t="s">
        <v>228</v>
      </c>
      <c r="U43" s="477" t="s">
        <v>228</v>
      </c>
      <c r="V43" s="477" t="s">
        <v>228</v>
      </c>
      <c r="W43" s="495">
        <v>12971.85722</v>
      </c>
      <c r="Y43" s="499"/>
    </row>
    <row r="44" spans="1:25">
      <c r="A44" s="492"/>
      <c r="B44" s="492"/>
      <c r="C44" s="477"/>
      <c r="D44" s="477"/>
      <c r="E44" s="477"/>
      <c r="F44" s="477"/>
      <c r="G44" s="477"/>
      <c r="H44" s="477"/>
      <c r="I44" s="477"/>
      <c r="J44" s="477"/>
      <c r="K44" s="477"/>
      <c r="L44" s="477"/>
      <c r="M44" s="477"/>
      <c r="N44" s="477"/>
      <c r="O44" s="477"/>
      <c r="P44" s="477"/>
      <c r="Q44" s="477"/>
      <c r="R44" s="477"/>
      <c r="S44" s="477"/>
      <c r="T44" s="477"/>
      <c r="U44" s="477"/>
      <c r="V44" s="477"/>
      <c r="W44" s="477"/>
    </row>
    <row r="45" spans="1:25">
      <c r="A45" s="492" t="s">
        <v>264</v>
      </c>
      <c r="B45" s="492"/>
      <c r="C45" s="497">
        <v>2221.0274246808517</v>
      </c>
      <c r="D45" s="497">
        <v>5156.3315999999995</v>
      </c>
      <c r="E45" s="497">
        <v>0</v>
      </c>
      <c r="F45" s="497">
        <v>0</v>
      </c>
      <c r="G45" s="497">
        <v>0</v>
      </c>
      <c r="H45" s="497">
        <v>49.972999999999999</v>
      </c>
      <c r="I45" s="497">
        <v>0</v>
      </c>
      <c r="J45" s="497">
        <v>0</v>
      </c>
      <c r="K45" s="497">
        <v>476.15750000000003</v>
      </c>
      <c r="L45" s="497">
        <v>2364.0844000000002</v>
      </c>
      <c r="M45" s="497">
        <v>10266.973924680851</v>
      </c>
      <c r="N45" s="497">
        <v>1170.8814</v>
      </c>
      <c r="O45" s="497">
        <v>32437.3</v>
      </c>
      <c r="P45" s="497">
        <v>1708.07</v>
      </c>
      <c r="Q45" s="497">
        <v>126.04</v>
      </c>
      <c r="R45" s="497">
        <v>382.96799999999996</v>
      </c>
      <c r="S45" s="497">
        <v>18942.053439999996</v>
      </c>
      <c r="T45" s="497">
        <v>0</v>
      </c>
      <c r="U45" s="497">
        <v>245.96</v>
      </c>
      <c r="V45" s="497">
        <v>3277.26</v>
      </c>
      <c r="W45" s="497">
        <v>68556.50676468086</v>
      </c>
      <c r="X45" s="500"/>
    </row>
    <row r="46" spans="1:25">
      <c r="A46" s="492"/>
      <c r="B46" s="492"/>
      <c r="C46" s="477"/>
      <c r="D46" s="477"/>
      <c r="E46" s="477"/>
      <c r="F46" s="477"/>
      <c r="G46" s="477"/>
      <c r="H46" s="477"/>
      <c r="I46" s="477"/>
      <c r="J46" s="477"/>
      <c r="K46" s="477"/>
      <c r="L46" s="477"/>
      <c r="M46" s="477"/>
      <c r="N46" s="477"/>
      <c r="O46" s="477"/>
      <c r="P46" s="477"/>
      <c r="Q46" s="477"/>
      <c r="R46" s="477"/>
      <c r="S46" s="477"/>
      <c r="T46" s="477"/>
      <c r="U46" s="477"/>
      <c r="V46" s="477"/>
      <c r="W46" s="477"/>
    </row>
    <row r="47" spans="1:25">
      <c r="A47" s="492"/>
      <c r="B47" s="492"/>
      <c r="C47" s="477"/>
      <c r="D47" s="477"/>
      <c r="E47" s="477"/>
      <c r="F47" s="477"/>
      <c r="G47" s="477"/>
      <c r="H47" s="477"/>
      <c r="I47" s="477"/>
      <c r="J47" s="477"/>
      <c r="K47" s="477"/>
      <c r="L47" s="477"/>
      <c r="M47" s="477"/>
      <c r="N47" s="477"/>
      <c r="O47" s="477"/>
      <c r="P47" s="477"/>
      <c r="Q47" s="477"/>
      <c r="R47" s="477"/>
      <c r="S47" s="477"/>
      <c r="T47" s="477"/>
      <c r="U47" s="477"/>
      <c r="V47" s="477"/>
      <c r="W47" s="477"/>
    </row>
    <row r="48" spans="1:25">
      <c r="A48" s="475" t="s">
        <v>265</v>
      </c>
      <c r="B48" s="475"/>
      <c r="C48" s="497">
        <v>43386.098504680856</v>
      </c>
      <c r="D48" s="497">
        <v>21913.026599999997</v>
      </c>
      <c r="E48" s="497">
        <v>12673</v>
      </c>
      <c r="F48" s="497">
        <v>12379</v>
      </c>
      <c r="G48" s="497">
        <v>3541.10347</v>
      </c>
      <c r="H48" s="497">
        <v>11333.193999999998</v>
      </c>
      <c r="I48" s="497">
        <v>71.02200000000002</v>
      </c>
      <c r="J48" s="497">
        <v>6106.6872000000003</v>
      </c>
      <c r="K48" s="497">
        <v>622.15750000000003</v>
      </c>
      <c r="L48" s="497">
        <v>2370.6448</v>
      </c>
      <c r="M48" s="497">
        <v>114396.43407468083</v>
      </c>
      <c r="N48" s="497">
        <v>26314.209640000001</v>
      </c>
      <c r="O48" s="497">
        <v>42817.98</v>
      </c>
      <c r="P48" s="497">
        <v>4381.47</v>
      </c>
      <c r="Q48" s="497">
        <v>1882.14</v>
      </c>
      <c r="R48" s="497">
        <v>1132.9679999999998</v>
      </c>
      <c r="S48" s="497">
        <v>24063.006129999994</v>
      </c>
      <c r="T48" s="497">
        <v>308.541</v>
      </c>
      <c r="U48" s="497">
        <v>245.96</v>
      </c>
      <c r="V48" s="497">
        <v>36609.312141206006</v>
      </c>
      <c r="W48" s="497">
        <v>252150.82098588688</v>
      </c>
    </row>
    <row r="49" spans="1:45">
      <c r="C49" s="501"/>
      <c r="D49" s="501"/>
      <c r="E49" s="501"/>
      <c r="F49" s="501"/>
      <c r="G49" s="501"/>
      <c r="H49" s="501"/>
      <c r="I49" s="501"/>
      <c r="J49" s="501"/>
      <c r="K49" s="501"/>
      <c r="L49" s="501"/>
      <c r="M49" s="501"/>
      <c r="N49" s="501"/>
      <c r="O49" s="501"/>
      <c r="P49" s="501"/>
      <c r="Q49" s="501"/>
      <c r="R49" s="501"/>
      <c r="S49" s="501"/>
      <c r="T49" s="501"/>
      <c r="U49" s="501"/>
      <c r="V49" s="501"/>
      <c r="W49" s="501"/>
      <c r="Y49" s="502"/>
      <c r="Z49" s="502"/>
      <c r="AA49" s="503"/>
      <c r="AB49" s="503"/>
      <c r="AC49" s="503"/>
      <c r="AD49" s="503"/>
      <c r="AE49" s="503"/>
      <c r="AF49" s="503"/>
      <c r="AG49" s="503"/>
      <c r="AH49" s="503"/>
      <c r="AI49" s="503"/>
      <c r="AJ49" s="503"/>
      <c r="AK49" s="503"/>
      <c r="AL49" s="503"/>
      <c r="AM49" s="503"/>
      <c r="AN49" s="503"/>
      <c r="AO49" s="503"/>
      <c r="AP49" s="503"/>
      <c r="AQ49" s="503"/>
      <c r="AR49" s="503"/>
      <c r="AS49" s="503"/>
    </row>
    <row r="50" spans="1:45">
      <c r="C50" s="501"/>
      <c r="D50" s="501"/>
      <c r="E50" s="501"/>
      <c r="F50" s="501"/>
      <c r="G50" s="501"/>
      <c r="H50" s="501"/>
      <c r="I50" s="501"/>
      <c r="J50" s="501"/>
      <c r="K50" s="501"/>
      <c r="L50" s="501"/>
      <c r="M50" s="501"/>
      <c r="N50" s="501"/>
      <c r="O50" s="501"/>
      <c r="P50" s="501"/>
      <c r="Q50" s="501"/>
      <c r="R50" s="501"/>
      <c r="S50" s="501"/>
      <c r="T50" s="501"/>
      <c r="U50" s="501"/>
      <c r="V50" s="501"/>
      <c r="W50" s="501"/>
    </row>
    <row r="51" spans="1:45">
      <c r="C51" s="501"/>
      <c r="D51" s="501"/>
      <c r="E51" s="501"/>
      <c r="F51" s="501"/>
      <c r="G51" s="501"/>
      <c r="H51" s="501"/>
      <c r="I51" s="501"/>
      <c r="J51" s="501"/>
      <c r="K51" s="501"/>
      <c r="L51" s="501"/>
      <c r="M51" s="501"/>
      <c r="N51" s="501"/>
      <c r="O51" s="501"/>
      <c r="P51" s="501"/>
      <c r="Q51" s="501"/>
      <c r="R51" s="501"/>
      <c r="S51" s="501"/>
      <c r="T51" s="501"/>
      <c r="U51" s="501"/>
      <c r="V51" s="501"/>
      <c r="W51" s="501"/>
    </row>
    <row r="52" spans="1:45" s="480" customFormat="1">
      <c r="A52" s="481"/>
      <c r="B52" s="481"/>
      <c r="C52" s="481"/>
      <c r="D52" s="481"/>
      <c r="E52" s="481"/>
      <c r="F52" s="481"/>
      <c r="G52" s="481"/>
      <c r="H52" s="481"/>
      <c r="I52" s="481"/>
      <c r="J52" s="481"/>
      <c r="K52" s="481"/>
      <c r="L52" s="481"/>
      <c r="M52" s="481"/>
      <c r="N52" s="481"/>
      <c r="O52" s="481"/>
      <c r="P52" s="481"/>
      <c r="Q52" s="481"/>
      <c r="R52" s="481"/>
      <c r="S52" s="481"/>
      <c r="T52" s="481"/>
      <c r="U52" s="481"/>
      <c r="V52" s="501"/>
      <c r="W52" s="501"/>
    </row>
    <row r="53" spans="1:45" customFormat="1"/>
    <row r="54" spans="1:45" customFormat="1"/>
    <row r="55" spans="1:45" customFormat="1"/>
    <row r="56" spans="1:45" customFormat="1"/>
    <row r="57" spans="1:45" customFormat="1"/>
    <row r="58" spans="1:45" customFormat="1"/>
    <row r="59" spans="1:45" customFormat="1"/>
    <row r="97" spans="1:23">
      <c r="V97" s="501"/>
      <c r="W97" s="501"/>
    </row>
    <row r="100" spans="1:23" s="480" customFormat="1">
      <c r="A100" s="481"/>
      <c r="C100" s="501"/>
      <c r="D100" s="501"/>
      <c r="E100" s="501"/>
      <c r="F100" s="501"/>
      <c r="G100" s="501"/>
      <c r="H100" s="504"/>
      <c r="I100" s="504"/>
      <c r="J100" s="504"/>
      <c r="K100" s="504"/>
      <c r="L100" s="504"/>
      <c r="M100" s="501"/>
      <c r="N100" s="501"/>
      <c r="O100" s="501"/>
      <c r="P100" s="501"/>
      <c r="Q100" s="501"/>
      <c r="R100" s="501"/>
      <c r="S100" s="501"/>
      <c r="T100" s="501"/>
      <c r="U100" s="501"/>
      <c r="V100" s="501"/>
      <c r="W100" s="501"/>
    </row>
    <row r="101" spans="1:23" s="480" customFormat="1">
      <c r="C101" s="501"/>
      <c r="D101" s="501"/>
      <c r="E101" s="501"/>
      <c r="F101" s="501"/>
      <c r="G101" s="501"/>
      <c r="H101" s="501"/>
      <c r="I101" s="501"/>
      <c r="J101" s="501"/>
      <c r="K101" s="501"/>
      <c r="L101" s="501"/>
      <c r="M101" s="501"/>
      <c r="N101" s="501"/>
      <c r="O101" s="501"/>
      <c r="P101" s="501"/>
      <c r="Q101" s="501"/>
      <c r="R101" s="501"/>
      <c r="S101" s="501"/>
      <c r="T101" s="501"/>
      <c r="U101" s="501"/>
      <c r="V101" s="501"/>
      <c r="W101" s="501"/>
    </row>
    <row r="102" spans="1:23" s="485" customFormat="1">
      <c r="C102" s="505"/>
      <c r="D102" s="505"/>
      <c r="E102" s="505"/>
      <c r="F102" s="505"/>
      <c r="G102" s="505"/>
      <c r="H102" s="505"/>
      <c r="I102" s="505"/>
      <c r="J102" s="505"/>
      <c r="K102" s="505"/>
      <c r="L102" s="505"/>
      <c r="M102" s="505"/>
      <c r="N102" s="505"/>
      <c r="O102" s="505"/>
      <c r="P102" s="505"/>
      <c r="Q102" s="505"/>
      <c r="R102" s="505"/>
      <c r="S102" s="505"/>
      <c r="T102" s="505"/>
      <c r="U102" s="505"/>
      <c r="V102" s="505"/>
      <c r="W102" s="505"/>
    </row>
    <row r="103" spans="1:23" s="480" customFormat="1">
      <c r="C103" s="501"/>
      <c r="D103" s="501"/>
      <c r="E103" s="501"/>
      <c r="F103" s="501"/>
      <c r="G103" s="501"/>
      <c r="H103" s="501"/>
      <c r="I103" s="501"/>
      <c r="J103" s="501"/>
      <c r="K103" s="501"/>
      <c r="L103" s="501"/>
      <c r="M103" s="501"/>
      <c r="N103" s="501"/>
      <c r="O103" s="501"/>
      <c r="P103" s="501"/>
      <c r="Q103" s="501"/>
      <c r="R103" s="501"/>
      <c r="S103" s="501"/>
      <c r="T103" s="501"/>
      <c r="U103" s="501"/>
      <c r="V103" s="501"/>
      <c r="W103" s="501"/>
    </row>
    <row r="104" spans="1:23" s="491" customFormat="1">
      <c r="C104" s="504"/>
      <c r="D104" s="504"/>
      <c r="E104" s="504"/>
      <c r="F104" s="504"/>
      <c r="G104" s="504"/>
      <c r="H104" s="504"/>
      <c r="I104" s="504"/>
      <c r="J104" s="504"/>
      <c r="K104" s="504"/>
      <c r="L104" s="504"/>
      <c r="M104" s="504"/>
      <c r="N104" s="504"/>
      <c r="O104" s="504"/>
      <c r="P104" s="504"/>
      <c r="Q104" s="504"/>
      <c r="R104" s="504"/>
      <c r="S104" s="504"/>
      <c r="T104" s="504"/>
      <c r="U104" s="504"/>
      <c r="V104" s="504"/>
      <c r="W104" s="504"/>
    </row>
    <row r="105" spans="1:23">
      <c r="C105" s="501"/>
      <c r="D105" s="501"/>
      <c r="E105" s="501"/>
      <c r="F105" s="501"/>
      <c r="G105" s="501"/>
      <c r="H105" s="501"/>
      <c r="I105" s="501"/>
      <c r="J105" s="501"/>
      <c r="K105" s="501"/>
      <c r="L105" s="501"/>
      <c r="M105" s="501"/>
      <c r="N105" s="501"/>
      <c r="O105" s="501"/>
      <c r="P105" s="501"/>
      <c r="Q105" s="501"/>
      <c r="R105" s="501"/>
      <c r="S105" s="501"/>
      <c r="T105" s="501"/>
      <c r="U105" s="501"/>
      <c r="V105" s="501"/>
      <c r="W105" s="501"/>
    </row>
    <row r="106" spans="1:23">
      <c r="C106" s="501"/>
      <c r="D106" s="501"/>
      <c r="E106" s="501"/>
      <c r="F106" s="501"/>
      <c r="G106" s="501"/>
      <c r="H106" s="501"/>
      <c r="I106" s="501"/>
      <c r="J106" s="501"/>
      <c r="K106" s="501"/>
      <c r="L106" s="501"/>
      <c r="M106" s="501"/>
      <c r="N106" s="501"/>
      <c r="O106" s="501"/>
      <c r="P106" s="501"/>
      <c r="Q106" s="501"/>
      <c r="R106" s="501"/>
      <c r="S106" s="501"/>
      <c r="T106" s="501"/>
      <c r="U106" s="501"/>
      <c r="V106" s="501"/>
      <c r="W106" s="501"/>
    </row>
    <row r="107" spans="1:23">
      <c r="C107" s="501"/>
      <c r="D107" s="501"/>
      <c r="E107" s="501"/>
      <c r="F107" s="501"/>
      <c r="G107" s="501"/>
      <c r="H107" s="501"/>
      <c r="I107" s="501"/>
      <c r="J107" s="501"/>
      <c r="K107" s="501"/>
      <c r="L107" s="501"/>
      <c r="M107" s="501"/>
      <c r="N107" s="501"/>
      <c r="O107" s="501"/>
      <c r="P107" s="501"/>
      <c r="Q107" s="501"/>
      <c r="R107" s="501"/>
      <c r="S107" s="501"/>
      <c r="T107" s="501"/>
      <c r="U107" s="501"/>
      <c r="V107" s="501"/>
      <c r="W107" s="501"/>
    </row>
    <row r="108" spans="1:23">
      <c r="C108" s="501"/>
      <c r="D108" s="501"/>
      <c r="E108" s="501"/>
      <c r="F108" s="501"/>
      <c r="G108" s="501"/>
      <c r="H108" s="501"/>
      <c r="I108" s="501"/>
      <c r="J108" s="501"/>
      <c r="K108" s="501"/>
      <c r="L108" s="501"/>
      <c r="M108" s="501"/>
      <c r="N108" s="501"/>
      <c r="O108" s="501"/>
      <c r="P108" s="501"/>
      <c r="Q108" s="501"/>
      <c r="R108" s="501"/>
      <c r="S108" s="501"/>
      <c r="T108" s="501"/>
      <c r="U108" s="501"/>
      <c r="V108" s="501"/>
      <c r="W108" s="501"/>
    </row>
    <row r="109" spans="1:23">
      <c r="C109" s="501"/>
      <c r="D109" s="501"/>
      <c r="E109" s="501"/>
      <c r="F109" s="501"/>
      <c r="G109" s="501"/>
      <c r="H109" s="501"/>
      <c r="I109" s="501"/>
      <c r="J109" s="501"/>
      <c r="K109" s="501"/>
      <c r="L109" s="501"/>
      <c r="M109" s="501"/>
      <c r="N109" s="501"/>
      <c r="O109" s="501"/>
      <c r="P109" s="501"/>
      <c r="Q109" s="501"/>
      <c r="R109" s="501"/>
      <c r="S109" s="501"/>
      <c r="T109" s="501"/>
      <c r="U109" s="501"/>
      <c r="V109" s="501"/>
      <c r="W109" s="501"/>
    </row>
    <row r="110" spans="1:23">
      <c r="C110" s="501"/>
      <c r="D110" s="501"/>
      <c r="E110" s="501"/>
      <c r="F110" s="501"/>
      <c r="G110" s="501"/>
      <c r="H110" s="501"/>
      <c r="I110" s="501"/>
      <c r="J110" s="501"/>
      <c r="K110" s="501"/>
      <c r="L110" s="501"/>
      <c r="M110" s="501"/>
      <c r="N110" s="501"/>
      <c r="O110" s="501"/>
      <c r="P110" s="501"/>
      <c r="Q110" s="501"/>
      <c r="R110" s="501"/>
      <c r="S110" s="501"/>
      <c r="T110" s="501"/>
      <c r="U110" s="501"/>
      <c r="V110" s="501"/>
      <c r="W110" s="501"/>
    </row>
    <row r="111" spans="1:23">
      <c r="C111" s="501"/>
      <c r="D111" s="501"/>
      <c r="E111" s="501"/>
      <c r="F111" s="501"/>
      <c r="G111" s="501"/>
      <c r="H111" s="501"/>
      <c r="I111" s="501"/>
      <c r="J111" s="501"/>
      <c r="K111" s="501"/>
      <c r="L111" s="501"/>
      <c r="M111" s="501"/>
      <c r="N111" s="501"/>
      <c r="O111" s="501"/>
      <c r="P111" s="501"/>
      <c r="Q111" s="501"/>
      <c r="R111" s="501"/>
      <c r="S111" s="501"/>
      <c r="T111" s="501"/>
      <c r="U111" s="501"/>
      <c r="V111" s="501"/>
      <c r="W111" s="501"/>
    </row>
    <row r="112" spans="1:23">
      <c r="C112" s="501"/>
      <c r="D112" s="501"/>
      <c r="E112" s="501"/>
      <c r="F112" s="501"/>
      <c r="G112" s="501"/>
      <c r="H112" s="501"/>
      <c r="I112" s="501"/>
      <c r="J112" s="501"/>
      <c r="K112" s="501"/>
      <c r="L112" s="501"/>
      <c r="M112" s="501"/>
      <c r="N112" s="501"/>
      <c r="O112" s="501"/>
      <c r="P112" s="501"/>
      <c r="Q112" s="501"/>
      <c r="R112" s="501"/>
      <c r="S112" s="501"/>
      <c r="T112" s="501"/>
      <c r="U112" s="501"/>
      <c r="V112" s="501"/>
      <c r="W112" s="501"/>
    </row>
    <row r="113" spans="3:23">
      <c r="C113" s="501"/>
      <c r="D113" s="501"/>
      <c r="E113" s="501"/>
      <c r="F113" s="501"/>
      <c r="G113" s="501"/>
      <c r="H113" s="501"/>
      <c r="I113" s="501"/>
      <c r="J113" s="501"/>
      <c r="K113" s="501"/>
      <c r="L113" s="501"/>
      <c r="M113" s="501"/>
      <c r="N113" s="501"/>
      <c r="O113" s="501"/>
      <c r="P113" s="501"/>
      <c r="Q113" s="501"/>
      <c r="R113" s="501"/>
      <c r="S113" s="501"/>
      <c r="T113" s="501"/>
      <c r="U113" s="501"/>
      <c r="V113" s="501"/>
      <c r="W113" s="501"/>
    </row>
    <row r="114" spans="3:23">
      <c r="C114" s="501"/>
      <c r="D114" s="501"/>
      <c r="E114" s="501"/>
      <c r="F114" s="501"/>
      <c r="G114" s="501"/>
      <c r="H114" s="501"/>
      <c r="I114" s="501"/>
      <c r="J114" s="501"/>
      <c r="K114" s="501"/>
      <c r="L114" s="501"/>
      <c r="M114" s="501"/>
      <c r="N114" s="501"/>
      <c r="O114" s="501"/>
      <c r="P114" s="501"/>
      <c r="Q114" s="501"/>
      <c r="R114" s="501"/>
      <c r="S114" s="501"/>
      <c r="T114" s="501"/>
      <c r="U114" s="501"/>
      <c r="V114" s="501"/>
      <c r="W114" s="501"/>
    </row>
    <row r="115" spans="3:23">
      <c r="C115" s="501"/>
      <c r="D115" s="501"/>
      <c r="E115" s="501"/>
      <c r="F115" s="501"/>
      <c r="G115" s="501"/>
      <c r="H115" s="501"/>
      <c r="I115" s="501"/>
      <c r="J115" s="501"/>
      <c r="K115" s="501"/>
      <c r="L115" s="501"/>
      <c r="M115" s="501"/>
      <c r="N115" s="501"/>
      <c r="O115" s="501"/>
      <c r="P115" s="501"/>
      <c r="Q115" s="501"/>
      <c r="R115" s="501"/>
      <c r="S115" s="501"/>
      <c r="T115" s="501"/>
      <c r="U115" s="501"/>
      <c r="V115" s="501"/>
      <c r="W115" s="501"/>
    </row>
    <row r="116" spans="3:23">
      <c r="C116" s="501"/>
      <c r="D116" s="501"/>
      <c r="E116" s="501"/>
      <c r="F116" s="501"/>
      <c r="G116" s="501"/>
      <c r="H116" s="501"/>
      <c r="I116" s="501"/>
      <c r="J116" s="501"/>
      <c r="K116" s="501"/>
      <c r="L116" s="501"/>
      <c r="M116" s="501"/>
      <c r="N116" s="501"/>
      <c r="O116" s="501"/>
      <c r="P116" s="501"/>
      <c r="Q116" s="501"/>
      <c r="R116" s="501"/>
      <c r="S116" s="501"/>
      <c r="T116" s="501"/>
      <c r="U116" s="501"/>
      <c r="V116" s="501"/>
      <c r="W116" s="501"/>
    </row>
    <row r="117" spans="3:23">
      <c r="C117" s="501"/>
      <c r="D117" s="501"/>
      <c r="E117" s="501"/>
      <c r="F117" s="501"/>
      <c r="G117" s="501"/>
      <c r="H117" s="501"/>
      <c r="I117" s="501"/>
      <c r="J117" s="501"/>
      <c r="K117" s="501"/>
      <c r="L117" s="501"/>
      <c r="M117" s="501"/>
      <c r="N117" s="501"/>
      <c r="O117" s="501"/>
      <c r="P117" s="501"/>
      <c r="Q117" s="501"/>
      <c r="R117" s="501"/>
      <c r="S117" s="501"/>
      <c r="T117" s="501"/>
      <c r="U117" s="501"/>
      <c r="V117" s="501"/>
      <c r="W117" s="501"/>
    </row>
    <row r="118" spans="3:23">
      <c r="C118" s="501"/>
      <c r="D118" s="501"/>
      <c r="E118" s="501"/>
      <c r="F118" s="501"/>
      <c r="G118" s="501"/>
      <c r="H118" s="501"/>
      <c r="I118" s="501"/>
      <c r="J118" s="501"/>
      <c r="K118" s="501"/>
      <c r="L118" s="501"/>
      <c r="M118" s="501"/>
      <c r="N118" s="501"/>
      <c r="O118" s="501"/>
      <c r="P118" s="501"/>
      <c r="Q118" s="501"/>
      <c r="R118" s="501"/>
      <c r="S118" s="501"/>
      <c r="T118" s="501"/>
      <c r="U118" s="501"/>
      <c r="V118" s="501"/>
      <c r="W118" s="501"/>
    </row>
    <row r="119" spans="3:23">
      <c r="C119" s="501"/>
      <c r="D119" s="501"/>
      <c r="E119" s="501"/>
      <c r="F119" s="501"/>
      <c r="G119" s="501"/>
      <c r="H119" s="501"/>
      <c r="I119" s="501"/>
      <c r="J119" s="501"/>
      <c r="K119" s="501"/>
      <c r="L119" s="501"/>
      <c r="M119" s="501"/>
      <c r="N119" s="501"/>
      <c r="O119" s="501"/>
      <c r="P119" s="501"/>
      <c r="Q119" s="501"/>
      <c r="R119" s="501"/>
      <c r="S119" s="501"/>
      <c r="T119" s="501"/>
      <c r="U119" s="501"/>
      <c r="V119" s="501"/>
      <c r="W119" s="501"/>
    </row>
    <row r="120" spans="3:23">
      <c r="C120" s="501"/>
      <c r="D120" s="501"/>
      <c r="E120" s="501"/>
      <c r="F120" s="501"/>
      <c r="G120" s="501"/>
      <c r="H120" s="501"/>
      <c r="I120" s="501"/>
      <c r="J120" s="501"/>
      <c r="K120" s="501"/>
      <c r="L120" s="501"/>
      <c r="M120" s="501"/>
      <c r="N120" s="501"/>
      <c r="O120" s="501"/>
      <c r="P120" s="501"/>
      <c r="Q120" s="501"/>
      <c r="R120" s="501"/>
      <c r="S120" s="501"/>
      <c r="T120" s="501"/>
      <c r="U120" s="501"/>
      <c r="V120" s="501"/>
      <c r="W120" s="501"/>
    </row>
    <row r="121" spans="3:23">
      <c r="C121" s="501"/>
      <c r="D121" s="501"/>
      <c r="E121" s="501"/>
      <c r="F121" s="501"/>
      <c r="G121" s="501"/>
      <c r="H121" s="501"/>
      <c r="I121" s="501"/>
      <c r="J121" s="501"/>
      <c r="K121" s="501"/>
      <c r="L121" s="501"/>
      <c r="M121" s="501"/>
      <c r="N121" s="501"/>
      <c r="O121" s="501"/>
      <c r="P121" s="501"/>
      <c r="Q121" s="501"/>
      <c r="R121" s="501"/>
      <c r="S121" s="501"/>
      <c r="T121" s="501"/>
      <c r="U121" s="501"/>
      <c r="V121" s="501"/>
      <c r="W121" s="501"/>
    </row>
    <row r="122" spans="3:23">
      <c r="C122" s="501"/>
      <c r="D122" s="501"/>
      <c r="E122" s="501"/>
      <c r="F122" s="501"/>
      <c r="G122" s="501"/>
      <c r="H122" s="501"/>
      <c r="I122" s="501"/>
      <c r="J122" s="501"/>
      <c r="K122" s="501"/>
      <c r="L122" s="501"/>
      <c r="M122" s="501"/>
      <c r="N122" s="501"/>
      <c r="O122" s="501"/>
      <c r="P122" s="501"/>
      <c r="Q122" s="501"/>
      <c r="R122" s="501"/>
      <c r="S122" s="501"/>
      <c r="T122" s="501"/>
      <c r="U122" s="501"/>
      <c r="V122" s="501"/>
      <c r="W122" s="501"/>
    </row>
    <row r="123" spans="3:23">
      <c r="C123" s="501"/>
      <c r="D123" s="501"/>
      <c r="E123" s="501"/>
      <c r="F123" s="501"/>
      <c r="G123" s="501"/>
      <c r="H123" s="501"/>
      <c r="I123" s="501"/>
      <c r="J123" s="501"/>
      <c r="K123" s="501"/>
      <c r="L123" s="501"/>
      <c r="M123" s="501"/>
      <c r="N123" s="501"/>
      <c r="O123" s="501"/>
      <c r="P123" s="501"/>
      <c r="Q123" s="501"/>
      <c r="R123" s="501"/>
      <c r="S123" s="501"/>
      <c r="T123" s="501"/>
      <c r="U123" s="501"/>
      <c r="V123" s="501"/>
      <c r="W123" s="501"/>
    </row>
    <row r="124" spans="3:23">
      <c r="C124" s="501"/>
      <c r="D124" s="501"/>
      <c r="E124" s="501"/>
      <c r="F124" s="501"/>
      <c r="G124" s="501"/>
      <c r="H124" s="501"/>
      <c r="I124" s="501"/>
      <c r="J124" s="501"/>
      <c r="K124" s="501"/>
      <c r="L124" s="501"/>
      <c r="M124" s="501"/>
      <c r="N124" s="501"/>
      <c r="O124" s="501"/>
      <c r="P124" s="501"/>
      <c r="Q124" s="501"/>
      <c r="R124" s="501"/>
      <c r="S124" s="501"/>
      <c r="T124" s="501"/>
      <c r="U124" s="501"/>
      <c r="V124" s="501"/>
      <c r="W124" s="501"/>
    </row>
    <row r="125" spans="3:23">
      <c r="C125" s="501"/>
      <c r="D125" s="501"/>
      <c r="E125" s="501"/>
      <c r="F125" s="501"/>
      <c r="G125" s="501"/>
      <c r="H125" s="501"/>
      <c r="I125" s="501"/>
      <c r="J125" s="501"/>
      <c r="K125" s="501"/>
      <c r="L125" s="501"/>
      <c r="M125" s="501"/>
      <c r="N125" s="501"/>
      <c r="O125" s="501"/>
      <c r="P125" s="501"/>
      <c r="Q125" s="501"/>
      <c r="R125" s="501"/>
      <c r="S125" s="501"/>
      <c r="T125" s="501"/>
      <c r="U125" s="501"/>
      <c r="V125" s="501"/>
      <c r="W125" s="501"/>
    </row>
    <row r="126" spans="3:23">
      <c r="C126" s="501"/>
      <c r="D126" s="501"/>
      <c r="E126" s="501"/>
      <c r="F126" s="501"/>
      <c r="G126" s="501"/>
      <c r="H126" s="501"/>
      <c r="I126" s="501"/>
      <c r="J126" s="501"/>
      <c r="K126" s="501"/>
      <c r="L126" s="501"/>
      <c r="M126" s="501"/>
      <c r="N126" s="501"/>
      <c r="O126" s="501"/>
      <c r="P126" s="501"/>
      <c r="Q126" s="501"/>
      <c r="R126" s="501"/>
      <c r="S126" s="501"/>
      <c r="T126" s="501"/>
      <c r="U126" s="501"/>
      <c r="V126" s="501"/>
      <c r="W126" s="501"/>
    </row>
    <row r="127" spans="3:23">
      <c r="C127" s="501"/>
      <c r="D127" s="501"/>
      <c r="E127" s="501"/>
      <c r="F127" s="501"/>
      <c r="G127" s="501"/>
      <c r="H127" s="501"/>
      <c r="I127" s="501"/>
      <c r="J127" s="501"/>
      <c r="K127" s="501"/>
      <c r="L127" s="501"/>
      <c r="M127" s="501"/>
      <c r="N127" s="501"/>
      <c r="O127" s="501"/>
      <c r="P127" s="501"/>
      <c r="Q127" s="501"/>
      <c r="R127" s="501"/>
      <c r="S127" s="501"/>
      <c r="T127" s="501"/>
      <c r="U127" s="501"/>
      <c r="V127" s="501"/>
      <c r="W127" s="501"/>
    </row>
    <row r="128" spans="3:23">
      <c r="C128" s="501"/>
      <c r="D128" s="501"/>
      <c r="E128" s="501"/>
      <c r="F128" s="501"/>
      <c r="G128" s="501"/>
      <c r="H128" s="501"/>
      <c r="I128" s="501"/>
      <c r="J128" s="501"/>
      <c r="K128" s="501"/>
      <c r="L128" s="501"/>
      <c r="M128" s="501"/>
      <c r="N128" s="501"/>
      <c r="O128" s="501"/>
      <c r="P128" s="501"/>
      <c r="Q128" s="501"/>
      <c r="R128" s="501"/>
      <c r="S128" s="501"/>
      <c r="T128" s="501"/>
      <c r="U128" s="501"/>
      <c r="V128" s="501"/>
      <c r="W128" s="501"/>
    </row>
    <row r="129" spans="1:23">
      <c r="A129" s="480"/>
      <c r="C129" s="501"/>
      <c r="D129" s="501"/>
      <c r="E129" s="501"/>
      <c r="F129" s="501"/>
      <c r="G129" s="501"/>
      <c r="H129" s="501"/>
      <c r="I129" s="501"/>
      <c r="J129" s="501"/>
      <c r="K129" s="501"/>
      <c r="L129" s="501"/>
      <c r="M129" s="501"/>
      <c r="N129" s="501"/>
      <c r="O129" s="501"/>
      <c r="P129" s="501"/>
      <c r="Q129" s="501"/>
      <c r="R129" s="501"/>
      <c r="S129" s="501"/>
      <c r="T129" s="501"/>
      <c r="U129" s="501"/>
      <c r="V129" s="501"/>
      <c r="W129" s="501"/>
    </row>
    <row r="130" spans="1:23">
      <c r="C130" s="501"/>
      <c r="D130" s="501"/>
      <c r="E130" s="501"/>
      <c r="F130" s="501"/>
      <c r="G130" s="501"/>
      <c r="H130" s="501"/>
      <c r="I130" s="501"/>
      <c r="J130" s="501"/>
      <c r="K130" s="501"/>
      <c r="L130" s="501"/>
      <c r="M130" s="501"/>
      <c r="N130" s="501"/>
      <c r="O130" s="501"/>
      <c r="P130" s="501"/>
      <c r="Q130" s="501"/>
      <c r="R130" s="501"/>
      <c r="S130" s="501"/>
      <c r="T130" s="501"/>
      <c r="U130" s="501"/>
      <c r="V130" s="501"/>
      <c r="W130" s="501"/>
    </row>
    <row r="131" spans="1:23">
      <c r="C131" s="501"/>
      <c r="D131" s="501"/>
      <c r="E131" s="501"/>
      <c r="F131" s="501"/>
      <c r="G131" s="501"/>
      <c r="H131" s="501"/>
      <c r="I131" s="501"/>
      <c r="J131" s="501"/>
      <c r="K131" s="501"/>
      <c r="L131" s="501"/>
      <c r="M131" s="501"/>
      <c r="N131" s="501"/>
      <c r="O131" s="501"/>
      <c r="P131" s="501"/>
      <c r="Q131" s="501"/>
      <c r="R131" s="501"/>
      <c r="S131" s="501"/>
      <c r="T131" s="501"/>
      <c r="U131" s="501"/>
      <c r="V131" s="501"/>
      <c r="W131" s="501"/>
    </row>
    <row r="132" spans="1:23">
      <c r="C132" s="501"/>
      <c r="D132" s="501"/>
      <c r="E132" s="501"/>
      <c r="F132" s="501"/>
      <c r="G132" s="501"/>
      <c r="H132" s="501"/>
      <c r="I132" s="501"/>
      <c r="J132" s="501"/>
      <c r="K132" s="501"/>
      <c r="L132" s="501"/>
      <c r="M132" s="501"/>
      <c r="N132" s="501"/>
      <c r="O132" s="501"/>
      <c r="P132" s="501"/>
      <c r="Q132" s="501"/>
      <c r="R132" s="501"/>
      <c r="S132" s="501"/>
      <c r="T132" s="501"/>
      <c r="U132" s="501"/>
      <c r="V132" s="501"/>
      <c r="W132" s="501"/>
    </row>
    <row r="133" spans="1:23">
      <c r="C133" s="501"/>
      <c r="D133" s="501"/>
      <c r="E133" s="501"/>
      <c r="F133" s="501"/>
      <c r="G133" s="501"/>
      <c r="H133" s="501"/>
      <c r="I133" s="501"/>
      <c r="J133" s="501"/>
      <c r="K133" s="501"/>
      <c r="L133" s="501"/>
      <c r="M133" s="501"/>
      <c r="N133" s="501"/>
      <c r="O133" s="501"/>
      <c r="P133" s="501"/>
      <c r="Q133" s="501"/>
      <c r="R133" s="501"/>
      <c r="S133" s="501"/>
      <c r="T133" s="501"/>
      <c r="U133" s="501"/>
      <c r="V133" s="501"/>
      <c r="W133" s="501"/>
    </row>
    <row r="134" spans="1:23">
      <c r="C134" s="501"/>
      <c r="D134" s="501"/>
      <c r="E134" s="501"/>
      <c r="F134" s="501"/>
      <c r="G134" s="501"/>
      <c r="H134" s="501"/>
      <c r="I134" s="501"/>
      <c r="J134" s="501"/>
      <c r="K134" s="501"/>
      <c r="L134" s="501"/>
      <c r="M134" s="501"/>
      <c r="N134" s="501"/>
      <c r="O134" s="501"/>
      <c r="P134" s="501"/>
      <c r="Q134" s="501"/>
      <c r="R134" s="501"/>
      <c r="S134" s="501"/>
      <c r="T134" s="501"/>
      <c r="U134" s="501"/>
      <c r="V134" s="501"/>
      <c r="W134" s="501"/>
    </row>
    <row r="135" spans="1:23">
      <c r="C135" s="501"/>
      <c r="D135" s="501"/>
      <c r="E135" s="501"/>
      <c r="F135" s="501"/>
      <c r="G135" s="501"/>
      <c r="H135" s="501"/>
      <c r="I135" s="501"/>
      <c r="J135" s="501"/>
      <c r="K135" s="501"/>
      <c r="L135" s="501"/>
      <c r="M135" s="501"/>
      <c r="N135" s="501"/>
      <c r="O135" s="501"/>
      <c r="P135" s="501"/>
      <c r="Q135" s="501"/>
      <c r="R135" s="501"/>
      <c r="S135" s="501"/>
      <c r="T135" s="501"/>
      <c r="U135" s="501"/>
      <c r="V135" s="501"/>
      <c r="W135" s="501"/>
    </row>
    <row r="136" spans="1:23">
      <c r="C136" s="501"/>
      <c r="D136" s="501"/>
      <c r="E136" s="501"/>
      <c r="F136" s="501"/>
      <c r="G136" s="501"/>
      <c r="H136" s="501"/>
      <c r="I136" s="501"/>
      <c r="J136" s="501"/>
      <c r="K136" s="501"/>
      <c r="L136" s="501"/>
      <c r="M136" s="501"/>
      <c r="N136" s="501"/>
      <c r="O136" s="501"/>
      <c r="P136" s="501"/>
      <c r="Q136" s="501"/>
      <c r="R136" s="501"/>
      <c r="S136" s="501"/>
      <c r="T136" s="501"/>
      <c r="U136" s="501"/>
      <c r="V136" s="501"/>
      <c r="W136" s="501"/>
    </row>
    <row r="137" spans="1:23">
      <c r="C137" s="501"/>
      <c r="D137" s="501"/>
      <c r="E137" s="501"/>
      <c r="F137" s="501"/>
      <c r="G137" s="501"/>
      <c r="H137" s="501"/>
      <c r="I137" s="501"/>
      <c r="J137" s="501"/>
      <c r="K137" s="501"/>
      <c r="L137" s="501"/>
      <c r="M137" s="501"/>
      <c r="N137" s="501"/>
      <c r="O137" s="501"/>
      <c r="P137" s="501"/>
      <c r="Q137" s="501"/>
      <c r="R137" s="501"/>
      <c r="S137" s="501"/>
      <c r="T137" s="501"/>
      <c r="U137" s="501"/>
      <c r="V137" s="501"/>
      <c r="W137" s="501"/>
    </row>
    <row r="138" spans="1:23">
      <c r="C138" s="501"/>
      <c r="D138" s="501"/>
      <c r="E138" s="501"/>
      <c r="F138" s="501"/>
      <c r="G138" s="501"/>
      <c r="H138" s="501"/>
      <c r="I138" s="501"/>
      <c r="J138" s="501"/>
      <c r="K138" s="501"/>
      <c r="L138" s="501"/>
      <c r="M138" s="501"/>
      <c r="N138" s="501"/>
      <c r="O138" s="501"/>
      <c r="P138" s="501"/>
      <c r="Q138" s="501"/>
      <c r="R138" s="501"/>
      <c r="S138" s="501"/>
      <c r="T138" s="501"/>
      <c r="U138" s="501"/>
      <c r="V138" s="501"/>
      <c r="W138" s="501"/>
    </row>
    <row r="139" spans="1:23">
      <c r="C139" s="501"/>
      <c r="D139" s="501"/>
      <c r="E139" s="501"/>
      <c r="F139" s="501"/>
      <c r="G139" s="501"/>
      <c r="H139" s="501"/>
      <c r="I139" s="501"/>
      <c r="J139" s="501"/>
      <c r="K139" s="501"/>
      <c r="L139" s="501"/>
      <c r="M139" s="501"/>
      <c r="N139" s="501"/>
      <c r="O139" s="501"/>
      <c r="P139" s="501"/>
      <c r="Q139" s="501"/>
      <c r="R139" s="501"/>
      <c r="S139" s="501"/>
      <c r="T139" s="501"/>
      <c r="U139" s="501"/>
      <c r="V139" s="501"/>
      <c r="W139" s="501"/>
    </row>
    <row r="140" spans="1:23">
      <c r="C140" s="501"/>
      <c r="D140" s="501"/>
      <c r="E140" s="501"/>
      <c r="F140" s="501"/>
      <c r="G140" s="501"/>
      <c r="H140" s="501"/>
      <c r="I140" s="501"/>
      <c r="J140" s="501"/>
      <c r="K140" s="501"/>
      <c r="L140" s="501"/>
      <c r="M140" s="501"/>
      <c r="N140" s="501"/>
      <c r="O140" s="501"/>
      <c r="P140" s="501"/>
      <c r="Q140" s="501"/>
      <c r="R140" s="501"/>
      <c r="S140" s="501"/>
      <c r="T140" s="501"/>
      <c r="U140" s="501"/>
      <c r="V140" s="501"/>
      <c r="W140" s="501"/>
    </row>
  </sheetData>
  <pageMargins left="0.31496062992125984" right="0.75" top="1.1811023622047245" bottom="0.59055118110236227" header="0.511811024" footer="0.511811024"/>
  <pageSetup scale="70" orientation="landscape" horizontalDpi="300" verticalDpi="4294967292" r:id="rId1"/>
  <headerFooter alignWithMargins="0">
    <oddHeader>&amp;RAnexo A1-1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D26"/>
  <sheetViews>
    <sheetView workbookViewId="0"/>
  </sheetViews>
  <sheetFormatPr baseColWidth="10" defaultColWidth="9.140625" defaultRowHeight="12.75"/>
  <cols>
    <col min="1" max="1" width="18.5703125" style="448" customWidth="1"/>
    <col min="2" max="2" width="17" style="474" customWidth="1"/>
    <col min="3" max="3" width="11.28515625" style="448" customWidth="1"/>
    <col min="4" max="16384" width="9.140625" style="448"/>
  </cols>
  <sheetData>
    <row r="1" spans="1:4" ht="15.75">
      <c r="A1" s="445" t="s">
        <v>190</v>
      </c>
      <c r="B1" s="446"/>
      <c r="C1" s="447"/>
    </row>
    <row r="2" spans="1:4" ht="15.75">
      <c r="A2" s="449" t="s">
        <v>191</v>
      </c>
      <c r="B2" s="450"/>
      <c r="C2" s="451"/>
    </row>
    <row r="3" spans="1:4" ht="15.75">
      <c r="A3" s="449" t="s">
        <v>192</v>
      </c>
      <c r="B3" s="450"/>
      <c r="C3" s="451"/>
    </row>
    <row r="4" spans="1:4" ht="15.75">
      <c r="A4" s="452"/>
      <c r="B4" s="450">
        <v>1997</v>
      </c>
      <c r="C4" s="451"/>
    </row>
    <row r="5" spans="1:4" ht="15.75">
      <c r="A5" s="449"/>
      <c r="B5" s="450"/>
      <c r="C5" s="451"/>
    </row>
    <row r="6" spans="1:4" ht="15.75">
      <c r="A6" s="449"/>
      <c r="B6" s="450"/>
      <c r="C6" s="453" t="s">
        <v>25</v>
      </c>
    </row>
    <row r="7" spans="1:4" ht="15.75">
      <c r="A7" s="454" t="s">
        <v>4</v>
      </c>
      <c r="B7" s="455"/>
      <c r="C7" s="456" t="s">
        <v>30</v>
      </c>
    </row>
    <row r="8" spans="1:4">
      <c r="A8" s="457"/>
      <c r="B8" s="458"/>
      <c r="C8" s="459"/>
      <c r="D8" s="460"/>
    </row>
    <row r="9" spans="1:4">
      <c r="A9" s="457"/>
      <c r="B9" s="458"/>
      <c r="C9" s="459"/>
    </row>
    <row r="10" spans="1:4">
      <c r="A10" s="461" t="s">
        <v>123</v>
      </c>
      <c r="B10" s="462"/>
      <c r="C10" s="463">
        <v>2</v>
      </c>
    </row>
    <row r="11" spans="1:4">
      <c r="A11" s="461"/>
      <c r="B11" s="462"/>
      <c r="C11" s="463"/>
    </row>
    <row r="12" spans="1:4">
      <c r="A12" s="464" t="s">
        <v>124</v>
      </c>
      <c r="B12" s="465"/>
      <c r="C12" s="463">
        <v>46</v>
      </c>
    </row>
    <row r="13" spans="1:4">
      <c r="A13" s="464"/>
      <c r="B13" s="465"/>
      <c r="C13" s="463"/>
    </row>
    <row r="14" spans="1:4">
      <c r="A14" s="464" t="s">
        <v>125</v>
      </c>
      <c r="B14" s="465"/>
      <c r="C14" s="463">
        <v>11</v>
      </c>
    </row>
    <row r="15" spans="1:4">
      <c r="A15" s="464"/>
      <c r="B15" s="465"/>
      <c r="C15" s="463"/>
    </row>
    <row r="16" spans="1:4">
      <c r="A16" s="464" t="s">
        <v>126</v>
      </c>
      <c r="B16" s="465"/>
      <c r="C16" s="463">
        <v>230</v>
      </c>
    </row>
    <row r="17" spans="1:3">
      <c r="A17" s="464"/>
      <c r="B17" s="465"/>
      <c r="C17" s="463"/>
    </row>
    <row r="18" spans="1:3">
      <c r="A18" s="464" t="s">
        <v>127</v>
      </c>
      <c r="B18" s="465"/>
      <c r="C18" s="463">
        <v>0</v>
      </c>
    </row>
    <row r="19" spans="1:3">
      <c r="A19" s="464"/>
      <c r="B19" s="465"/>
      <c r="C19" s="463"/>
    </row>
    <row r="20" spans="1:3">
      <c r="A20" s="464" t="s">
        <v>128</v>
      </c>
      <c r="B20" s="465"/>
      <c r="C20" s="463">
        <v>109</v>
      </c>
    </row>
    <row r="21" spans="1:3">
      <c r="A21" s="464"/>
      <c r="B21" s="465"/>
      <c r="C21" s="463"/>
    </row>
    <row r="22" spans="1:3">
      <c r="A22" s="464" t="s">
        <v>129</v>
      </c>
      <c r="B22" s="465"/>
      <c r="C22" s="463">
        <v>46</v>
      </c>
    </row>
    <row r="23" spans="1:3">
      <c r="A23" s="464"/>
      <c r="B23" s="465"/>
      <c r="C23" s="459"/>
    </row>
    <row r="24" spans="1:3">
      <c r="A24" s="466" t="s">
        <v>70</v>
      </c>
      <c r="B24" s="467"/>
      <c r="C24" s="468">
        <v>444</v>
      </c>
    </row>
    <row r="25" spans="1:3" ht="13.5" thickBot="1">
      <c r="A25" s="469"/>
      <c r="B25" s="470"/>
      <c r="C25" s="471"/>
    </row>
    <row r="26" spans="1:3">
      <c r="A26" s="472"/>
      <c r="B26" s="473"/>
      <c r="C26" s="472"/>
    </row>
  </sheetData>
  <printOptions horizontalCentered="1"/>
  <pageMargins left="0.74803149606299213" right="0.74803149606299213" top="1.9685039370078741" bottom="0.98425196850393704" header="0.511811024" footer="0.511811024"/>
  <pageSetup orientation="portrait" horizontalDpi="300" verticalDpi="4294967292" r:id="rId1"/>
  <headerFooter alignWithMargins="0">
    <oddHeader>&amp;CCUADRO Nº18&amp;R18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L41"/>
  <sheetViews>
    <sheetView zoomScale="75" workbookViewId="0"/>
  </sheetViews>
  <sheetFormatPr baseColWidth="10" defaultColWidth="9.140625" defaultRowHeight="12.75"/>
  <cols>
    <col min="1" max="1" width="28.5703125" style="424" bestFit="1" customWidth="1"/>
    <col min="2" max="2" width="20.28515625" style="424" customWidth="1"/>
    <col min="3" max="3" width="16.28515625" style="424" customWidth="1"/>
    <col min="4" max="4" width="14" style="424" customWidth="1"/>
    <col min="5" max="5" width="11.42578125" style="424" customWidth="1"/>
    <col min="6" max="6" width="12.7109375" style="424" customWidth="1"/>
    <col min="7" max="7" width="8.5703125" style="424" bestFit="1" customWidth="1"/>
    <col min="8" max="16384" width="9.140625" style="424"/>
  </cols>
  <sheetData>
    <row r="1" spans="1:12" ht="15.75">
      <c r="A1" s="419"/>
      <c r="B1" s="420"/>
      <c r="C1" s="421" t="s">
        <v>175</v>
      </c>
      <c r="D1" s="420"/>
      <c r="E1" s="420"/>
      <c r="F1" s="420"/>
      <c r="G1" s="422"/>
      <c r="H1" s="423"/>
      <c r="I1" s="423"/>
      <c r="J1" s="423"/>
      <c r="K1" s="423"/>
      <c r="L1" s="423"/>
    </row>
    <row r="2" spans="1:12" ht="15.75">
      <c r="A2" s="425"/>
      <c r="B2" s="426"/>
      <c r="C2" s="427" t="s">
        <v>176</v>
      </c>
      <c r="D2" s="426"/>
      <c r="E2" s="426"/>
      <c r="F2" s="426"/>
      <c r="G2" s="428"/>
      <c r="H2" s="423"/>
      <c r="I2" s="423"/>
      <c r="J2" s="423"/>
      <c r="K2" s="423"/>
      <c r="L2" s="423"/>
    </row>
    <row r="3" spans="1:12" ht="15.75">
      <c r="A3" s="425"/>
      <c r="B3" s="426"/>
      <c r="C3" s="426" t="s">
        <v>177</v>
      </c>
      <c r="D3" s="426"/>
      <c r="E3" s="426"/>
      <c r="F3" s="426"/>
      <c r="G3" s="428"/>
      <c r="H3" s="423"/>
      <c r="I3" s="423"/>
      <c r="J3" s="423"/>
      <c r="K3" s="423"/>
      <c r="L3" s="423"/>
    </row>
    <row r="4" spans="1:12" ht="15.75">
      <c r="A4" s="425"/>
      <c r="B4" s="426"/>
      <c r="C4" s="429" t="s">
        <v>178</v>
      </c>
      <c r="D4" s="426"/>
      <c r="E4" s="426"/>
      <c r="F4" s="426"/>
      <c r="G4" s="428"/>
      <c r="H4" s="423"/>
      <c r="I4" s="423"/>
      <c r="J4" s="423"/>
      <c r="K4" s="423"/>
      <c r="L4" s="423"/>
    </row>
    <row r="5" spans="1:12" ht="15.75">
      <c r="A5" s="425"/>
      <c r="B5" s="426"/>
      <c r="C5" s="426"/>
      <c r="D5" s="426"/>
      <c r="E5" s="426"/>
      <c r="F5" s="426"/>
      <c r="G5" s="428"/>
      <c r="H5" s="423"/>
      <c r="I5" s="423"/>
      <c r="J5" s="423"/>
      <c r="K5" s="423"/>
      <c r="L5" s="423"/>
    </row>
    <row r="6" spans="1:12" ht="15.75">
      <c r="A6" s="425"/>
      <c r="B6" s="429" t="s">
        <v>17</v>
      </c>
      <c r="C6" s="429" t="s">
        <v>114</v>
      </c>
      <c r="D6" s="429" t="s">
        <v>179</v>
      </c>
      <c r="E6" s="429" t="s">
        <v>180</v>
      </c>
      <c r="F6" s="429" t="s">
        <v>181</v>
      </c>
      <c r="G6" s="430" t="s">
        <v>12</v>
      </c>
      <c r="H6" s="423"/>
      <c r="I6" s="423"/>
      <c r="J6" s="423"/>
      <c r="K6" s="423"/>
      <c r="L6" s="423"/>
    </row>
    <row r="7" spans="1:12" ht="15.75">
      <c r="A7" s="425" t="s">
        <v>4</v>
      </c>
      <c r="B7" s="429" t="s">
        <v>182</v>
      </c>
      <c r="C7" s="429"/>
      <c r="D7" s="429" t="s">
        <v>183</v>
      </c>
      <c r="E7" s="429" t="s">
        <v>10</v>
      </c>
      <c r="F7" s="429" t="s">
        <v>184</v>
      </c>
      <c r="G7" s="430"/>
      <c r="H7" s="423"/>
      <c r="I7" s="423"/>
      <c r="J7" s="423"/>
      <c r="K7" s="423"/>
      <c r="L7" s="423"/>
    </row>
    <row r="8" spans="1:12" ht="15.75">
      <c r="A8" s="431"/>
      <c r="B8" s="432" t="s">
        <v>185</v>
      </c>
      <c r="C8" s="432"/>
      <c r="D8" s="432" t="s">
        <v>184</v>
      </c>
      <c r="E8" s="432"/>
      <c r="F8" s="432" t="s">
        <v>21</v>
      </c>
      <c r="G8" s="433"/>
      <c r="H8" s="423"/>
      <c r="I8" s="423"/>
      <c r="J8" s="423"/>
      <c r="K8" s="423"/>
      <c r="L8" s="423"/>
    </row>
    <row r="9" spans="1:12">
      <c r="A9" s="434"/>
      <c r="B9" s="435"/>
      <c r="C9" s="435"/>
      <c r="D9" s="435"/>
      <c r="E9" s="435"/>
      <c r="F9" s="435"/>
      <c r="G9" s="436"/>
    </row>
    <row r="10" spans="1:12">
      <c r="A10" s="434"/>
      <c r="B10" s="437"/>
      <c r="C10" s="437"/>
      <c r="D10" s="437"/>
      <c r="E10" s="437"/>
      <c r="F10" s="435"/>
      <c r="G10" s="438"/>
    </row>
    <row r="11" spans="1:12">
      <c r="A11" s="439" t="s">
        <v>37</v>
      </c>
      <c r="B11" s="437">
        <v>414.4</v>
      </c>
      <c r="C11" s="437">
        <v>0</v>
      </c>
      <c r="D11" s="437">
        <v>77</v>
      </c>
      <c r="E11" s="437">
        <v>0</v>
      </c>
      <c r="F11" s="437">
        <v>0</v>
      </c>
      <c r="G11" s="438">
        <v>491.4</v>
      </c>
      <c r="H11" s="440"/>
      <c r="I11" s="440"/>
    </row>
    <row r="12" spans="1:12">
      <c r="A12" s="434" t="s">
        <v>186</v>
      </c>
      <c r="B12" s="437"/>
      <c r="C12" s="437"/>
      <c r="D12" s="437"/>
      <c r="E12" s="437"/>
      <c r="F12" s="437"/>
      <c r="G12" s="438"/>
      <c r="H12" s="440"/>
      <c r="I12" s="440"/>
    </row>
    <row r="13" spans="1:12">
      <c r="A13" s="439" t="s">
        <v>38</v>
      </c>
      <c r="B13" s="437">
        <v>229.25170212765963</v>
      </c>
      <c r="C13" s="437">
        <v>0</v>
      </c>
      <c r="D13" s="437">
        <v>13.62</v>
      </c>
      <c r="E13" s="437">
        <v>0</v>
      </c>
      <c r="F13" s="437">
        <v>0.37</v>
      </c>
      <c r="G13" s="438">
        <v>243.24170212765964</v>
      </c>
      <c r="H13" s="440"/>
      <c r="I13" s="440"/>
    </row>
    <row r="14" spans="1:12">
      <c r="A14" s="434" t="s">
        <v>158</v>
      </c>
      <c r="B14" s="437"/>
      <c r="C14" s="437"/>
      <c r="D14" s="437"/>
      <c r="E14" s="437"/>
      <c r="F14" s="437"/>
      <c r="G14" s="438"/>
      <c r="H14" s="440"/>
      <c r="I14" s="440"/>
    </row>
    <row r="15" spans="1:12">
      <c r="A15" s="439" t="s">
        <v>42</v>
      </c>
      <c r="B15" s="437">
        <v>0</v>
      </c>
      <c r="C15" s="437">
        <v>2</v>
      </c>
      <c r="D15" s="437">
        <v>2</v>
      </c>
      <c r="E15" s="437">
        <v>0</v>
      </c>
      <c r="F15" s="437">
        <v>0</v>
      </c>
      <c r="G15" s="438">
        <v>4</v>
      </c>
      <c r="H15" s="440"/>
      <c r="I15" s="440"/>
    </row>
    <row r="16" spans="1:12">
      <c r="A16" s="434" t="s">
        <v>186</v>
      </c>
      <c r="B16" s="437"/>
      <c r="C16" s="437"/>
      <c r="D16" s="437"/>
      <c r="E16" s="437"/>
      <c r="F16" s="437"/>
      <c r="G16" s="438"/>
      <c r="H16" s="440"/>
      <c r="I16" s="440"/>
    </row>
    <row r="17" spans="1:9">
      <c r="A17" s="439" t="s">
        <v>45</v>
      </c>
      <c r="B17" s="437">
        <v>0</v>
      </c>
      <c r="C17" s="437">
        <v>59</v>
      </c>
      <c r="D17" s="437">
        <v>0</v>
      </c>
      <c r="E17" s="437">
        <v>0</v>
      </c>
      <c r="F17" s="437">
        <v>0</v>
      </c>
      <c r="G17" s="438">
        <v>59</v>
      </c>
      <c r="H17" s="440"/>
      <c r="I17" s="440"/>
    </row>
    <row r="18" spans="1:9">
      <c r="A18" s="434" t="s">
        <v>158</v>
      </c>
      <c r="B18" s="437"/>
      <c r="C18" s="437"/>
      <c r="D18" s="437"/>
      <c r="E18" s="437"/>
      <c r="F18" s="437"/>
      <c r="G18" s="438"/>
      <c r="H18" s="440"/>
      <c r="I18" s="440"/>
    </row>
    <row r="19" spans="1:9">
      <c r="A19" s="439" t="s">
        <v>187</v>
      </c>
      <c r="B19" s="437">
        <v>0</v>
      </c>
      <c r="C19" s="437">
        <v>0</v>
      </c>
      <c r="D19" s="437">
        <v>554.94000000000005</v>
      </c>
      <c r="E19" s="437">
        <v>0</v>
      </c>
      <c r="F19" s="437">
        <v>0</v>
      </c>
      <c r="G19" s="438">
        <v>554.94000000000005</v>
      </c>
      <c r="H19" s="440"/>
      <c r="I19" s="440"/>
    </row>
    <row r="20" spans="1:9">
      <c r="A20" s="434" t="s">
        <v>188</v>
      </c>
      <c r="B20" s="437"/>
      <c r="C20" s="437"/>
      <c r="D20" s="437"/>
      <c r="E20" s="437"/>
      <c r="F20" s="437"/>
      <c r="G20" s="438"/>
      <c r="H20" s="440"/>
      <c r="I20" s="440"/>
    </row>
    <row r="21" spans="1:9">
      <c r="A21" s="439" t="s">
        <v>17</v>
      </c>
      <c r="B21" s="437">
        <v>945.77</v>
      </c>
      <c r="C21" s="437">
        <v>13.1</v>
      </c>
      <c r="D21" s="437">
        <v>262.64999999999998</v>
      </c>
      <c r="E21" s="437">
        <v>43.37</v>
      </c>
      <c r="F21" s="437">
        <v>96</v>
      </c>
      <c r="G21" s="438">
        <v>1360.89</v>
      </c>
      <c r="H21" s="440"/>
      <c r="I21" s="440"/>
    </row>
    <row r="22" spans="1:9">
      <c r="A22" s="434" t="s">
        <v>189</v>
      </c>
      <c r="B22" s="437"/>
      <c r="C22" s="437"/>
      <c r="D22" s="437"/>
      <c r="E22" s="437"/>
      <c r="F22" s="437"/>
      <c r="G22" s="438"/>
      <c r="H22" s="440"/>
      <c r="I22" s="440"/>
    </row>
    <row r="23" spans="1:9">
      <c r="A23" s="439" t="s">
        <v>8</v>
      </c>
      <c r="B23" s="437">
        <v>3944</v>
      </c>
      <c r="C23" s="437">
        <v>690.34</v>
      </c>
      <c r="D23" s="437">
        <v>0</v>
      </c>
      <c r="E23" s="437">
        <v>0</v>
      </c>
      <c r="F23" s="437">
        <v>0</v>
      </c>
      <c r="G23" s="438">
        <v>4634.34</v>
      </c>
      <c r="H23" s="440"/>
      <c r="I23" s="440"/>
    </row>
    <row r="24" spans="1:9">
      <c r="A24" s="434" t="s">
        <v>186</v>
      </c>
      <c r="B24" s="437"/>
      <c r="C24" s="437"/>
      <c r="D24" s="437"/>
      <c r="E24" s="437"/>
      <c r="F24" s="437"/>
      <c r="G24" s="438"/>
      <c r="H24" s="440"/>
      <c r="I24" s="440"/>
    </row>
    <row r="25" spans="1:9">
      <c r="A25" s="439" t="s">
        <v>100</v>
      </c>
      <c r="B25" s="437">
        <v>48.22</v>
      </c>
      <c r="C25" s="437">
        <v>196</v>
      </c>
      <c r="D25" s="437">
        <v>0</v>
      </c>
      <c r="E25" s="437">
        <v>0</v>
      </c>
      <c r="F25" s="437">
        <v>0</v>
      </c>
      <c r="G25" s="438">
        <v>244.22</v>
      </c>
      <c r="H25" s="440"/>
      <c r="I25" s="440"/>
    </row>
    <row r="26" spans="1:9">
      <c r="A26" s="434" t="s">
        <v>186</v>
      </c>
      <c r="B26" s="437"/>
      <c r="C26" s="437"/>
      <c r="D26" s="437"/>
      <c r="E26" s="437"/>
      <c r="F26" s="437"/>
      <c r="G26" s="438"/>
      <c r="H26" s="440"/>
      <c r="I26" s="440"/>
    </row>
    <row r="27" spans="1:9">
      <c r="A27" s="439" t="s">
        <v>19</v>
      </c>
      <c r="B27" s="437">
        <v>0</v>
      </c>
      <c r="C27" s="437">
        <v>32</v>
      </c>
      <c r="D27" s="437">
        <v>0</v>
      </c>
      <c r="E27" s="441">
        <v>0</v>
      </c>
      <c r="F27" s="437">
        <v>0</v>
      </c>
      <c r="G27" s="438">
        <v>32</v>
      </c>
      <c r="H27" s="440"/>
      <c r="I27" s="440"/>
    </row>
    <row r="28" spans="1:9">
      <c r="A28" s="434" t="s">
        <v>188</v>
      </c>
      <c r="B28" s="437"/>
      <c r="C28" s="437"/>
      <c r="D28" s="437"/>
      <c r="E28" s="437"/>
      <c r="F28" s="437"/>
      <c r="G28" s="438"/>
      <c r="H28" s="440"/>
      <c r="I28" s="440"/>
    </row>
    <row r="29" spans="1:9">
      <c r="A29" s="439" t="s">
        <v>52</v>
      </c>
      <c r="B29" s="437">
        <v>0</v>
      </c>
      <c r="C29" s="437">
        <v>426</v>
      </c>
      <c r="D29" s="437">
        <v>0</v>
      </c>
      <c r="E29" s="437">
        <v>0</v>
      </c>
      <c r="F29" s="437">
        <v>0</v>
      </c>
      <c r="G29" s="438">
        <v>426</v>
      </c>
      <c r="H29" s="440"/>
      <c r="I29" s="440"/>
    </row>
    <row r="30" spans="1:9">
      <c r="A30" s="434" t="s">
        <v>188</v>
      </c>
      <c r="B30" s="437"/>
      <c r="C30" s="437"/>
      <c r="D30" s="437"/>
      <c r="E30" s="437"/>
      <c r="F30" s="437"/>
      <c r="G30" s="438"/>
      <c r="H30" s="440"/>
      <c r="I30" s="440"/>
    </row>
    <row r="31" spans="1:9">
      <c r="A31" s="439" t="s">
        <v>7</v>
      </c>
      <c r="B31" s="437">
        <v>197</v>
      </c>
      <c r="C31" s="437">
        <v>0</v>
      </c>
      <c r="D31" s="437">
        <v>452</v>
      </c>
      <c r="E31" s="441">
        <v>0</v>
      </c>
      <c r="F31" s="437">
        <v>1379.4</v>
      </c>
      <c r="G31" s="438">
        <v>2028.4</v>
      </c>
      <c r="H31" s="440"/>
      <c r="I31" s="440"/>
    </row>
    <row r="32" spans="1:9">
      <c r="A32" s="434" t="s">
        <v>188</v>
      </c>
      <c r="B32" s="437"/>
      <c r="C32" s="437"/>
      <c r="D32" s="437"/>
      <c r="E32" s="437"/>
      <c r="F32" s="437"/>
      <c r="G32" s="438"/>
      <c r="I32" s="440"/>
    </row>
    <row r="33" spans="1:9">
      <c r="A33" s="439" t="s">
        <v>11</v>
      </c>
      <c r="B33" s="437">
        <v>0</v>
      </c>
      <c r="C33" s="437">
        <v>61</v>
      </c>
      <c r="D33" s="437">
        <v>0</v>
      </c>
      <c r="E33" s="437">
        <v>0</v>
      </c>
      <c r="F33" s="437">
        <v>0</v>
      </c>
      <c r="G33" s="438">
        <v>61</v>
      </c>
      <c r="H33" s="440"/>
      <c r="I33" s="440"/>
    </row>
    <row r="34" spans="1:9">
      <c r="A34" s="434" t="s">
        <v>188</v>
      </c>
      <c r="B34" s="437"/>
      <c r="C34" s="437"/>
      <c r="D34" s="437"/>
      <c r="E34" s="437"/>
      <c r="F34" s="437"/>
      <c r="G34" s="438"/>
      <c r="I34" s="440"/>
    </row>
    <row r="35" spans="1:9">
      <c r="A35" s="439" t="s">
        <v>22</v>
      </c>
      <c r="B35" s="437">
        <v>936</v>
      </c>
      <c r="C35" s="437">
        <v>0</v>
      </c>
      <c r="D35" s="437">
        <v>0</v>
      </c>
      <c r="E35" s="437">
        <v>0</v>
      </c>
      <c r="F35" s="437">
        <v>0</v>
      </c>
      <c r="G35" s="438">
        <v>936</v>
      </c>
      <c r="H35" s="440"/>
      <c r="I35" s="440"/>
    </row>
    <row r="36" spans="1:9" ht="13.5" thickBot="1">
      <c r="A36" s="442" t="s">
        <v>186</v>
      </c>
      <c r="B36" s="443"/>
      <c r="C36" s="443"/>
      <c r="D36" s="443"/>
      <c r="E36" s="443"/>
      <c r="F36" s="443"/>
      <c r="G36" s="444"/>
    </row>
    <row r="37" spans="1:9">
      <c r="A37" s="423"/>
    </row>
    <row r="38" spans="1:9">
      <c r="A38" s="423"/>
    </row>
    <row r="39" spans="1:9">
      <c r="A39" s="423"/>
    </row>
    <row r="40" spans="1:9">
      <c r="A40" s="423"/>
    </row>
    <row r="41" spans="1:9">
      <c r="A41" s="423"/>
    </row>
  </sheetData>
  <printOptions horizontalCentered="1"/>
  <pageMargins left="0.35433070866141736" right="0.23622047244094491" top="1.9685039370078741" bottom="0.98425196850393704" header="0.511811024" footer="0.511811024"/>
  <pageSetup scale="90" orientation="portrait" horizontalDpi="300" verticalDpi="4294967292" r:id="rId1"/>
  <headerFooter alignWithMargins="0">
    <oddHeader>&amp;CCUADRO Nº17&amp;R17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F28"/>
  <sheetViews>
    <sheetView workbookViewId="0"/>
  </sheetViews>
  <sheetFormatPr baseColWidth="10" defaultColWidth="9.140625" defaultRowHeight="12.75"/>
  <cols>
    <col min="1" max="1" width="29.140625" style="399" bestFit="1" customWidth="1"/>
    <col min="2" max="2" width="15.85546875" style="399" customWidth="1"/>
    <col min="3" max="3" width="8.140625" style="399" bestFit="1" customWidth="1"/>
    <col min="4" max="4" width="11.140625" style="399" bestFit="1" customWidth="1"/>
    <col min="5" max="5" width="10" style="399" customWidth="1"/>
    <col min="6" max="16384" width="9.140625" style="399"/>
  </cols>
  <sheetData>
    <row r="1" spans="1:6" ht="15.75">
      <c r="A1" s="395"/>
      <c r="B1" s="396" t="s">
        <v>101</v>
      </c>
      <c r="C1" s="397"/>
      <c r="D1" s="397"/>
      <c r="E1" s="398"/>
    </row>
    <row r="2" spans="1:6" ht="15.75">
      <c r="A2" s="400"/>
      <c r="B2" s="401" t="s">
        <v>60</v>
      </c>
      <c r="C2" s="402"/>
      <c r="D2" s="403"/>
      <c r="E2" s="404"/>
    </row>
    <row r="3" spans="1:6" ht="15.75">
      <c r="A3" s="400"/>
      <c r="B3" s="403" t="s">
        <v>169</v>
      </c>
      <c r="C3" s="403"/>
      <c r="D3" s="403"/>
      <c r="E3" s="404"/>
    </row>
    <row r="4" spans="1:6" ht="15.75">
      <c r="A4" s="400"/>
      <c r="B4" s="403" t="s">
        <v>173</v>
      </c>
      <c r="C4" s="403"/>
      <c r="D4" s="403"/>
      <c r="E4" s="404"/>
    </row>
    <row r="5" spans="1:6" ht="15.75">
      <c r="A5" s="400"/>
      <c r="B5" s="401" t="s">
        <v>174</v>
      </c>
      <c r="C5" s="403"/>
      <c r="D5" s="403"/>
      <c r="E5" s="404"/>
    </row>
    <row r="6" spans="1:6" ht="15.75">
      <c r="A6" s="400"/>
      <c r="B6" s="403"/>
      <c r="C6" s="403"/>
      <c r="D6" s="403"/>
      <c r="E6" s="404"/>
    </row>
    <row r="7" spans="1:6" ht="15.75">
      <c r="A7" s="405" t="s">
        <v>4</v>
      </c>
      <c r="B7" s="406" t="s">
        <v>105</v>
      </c>
      <c r="C7" s="406" t="s">
        <v>106</v>
      </c>
      <c r="D7" s="406" t="s">
        <v>107</v>
      </c>
      <c r="E7" s="407" t="s">
        <v>12</v>
      </c>
    </row>
    <row r="8" spans="1:6">
      <c r="A8" s="408"/>
      <c r="B8" s="409"/>
      <c r="C8" s="409"/>
      <c r="D8" s="409"/>
      <c r="E8" s="410"/>
    </row>
    <row r="9" spans="1:6">
      <c r="A9" s="408"/>
      <c r="B9" s="409"/>
      <c r="C9" s="409"/>
      <c r="D9" s="409"/>
      <c r="E9" s="410"/>
    </row>
    <row r="10" spans="1:6">
      <c r="A10" s="411" t="s">
        <v>109</v>
      </c>
      <c r="B10" s="412">
        <v>79.989999999999995</v>
      </c>
      <c r="C10" s="412">
        <v>10.15</v>
      </c>
      <c r="D10" s="412">
        <v>1.85</v>
      </c>
      <c r="E10" s="413">
        <v>91.99</v>
      </c>
      <c r="F10" s="414"/>
    </row>
    <row r="11" spans="1:6">
      <c r="A11" s="408" t="s">
        <v>157</v>
      </c>
      <c r="B11" s="412"/>
      <c r="C11" s="412"/>
      <c r="D11" s="412"/>
      <c r="E11" s="413"/>
    </row>
    <row r="12" spans="1:6">
      <c r="A12" s="411" t="s">
        <v>110</v>
      </c>
      <c r="B12" s="412">
        <v>26.69</v>
      </c>
      <c r="C12" s="412">
        <v>31.23</v>
      </c>
      <c r="D12" s="412">
        <v>83.89</v>
      </c>
      <c r="E12" s="413">
        <v>141.81</v>
      </c>
      <c r="F12" s="414"/>
    </row>
    <row r="13" spans="1:6">
      <c r="A13" s="408" t="s">
        <v>158</v>
      </c>
      <c r="B13" s="412"/>
      <c r="C13" s="412"/>
      <c r="D13" s="412"/>
      <c r="E13" s="413"/>
    </row>
    <row r="14" spans="1:6">
      <c r="A14" s="411" t="s">
        <v>41</v>
      </c>
      <c r="B14" s="412">
        <v>1.1499999999999999</v>
      </c>
      <c r="C14" s="412">
        <v>0.19</v>
      </c>
      <c r="D14" s="412">
        <v>223.83</v>
      </c>
      <c r="E14" s="413">
        <v>225.17</v>
      </c>
      <c r="F14" s="414"/>
    </row>
    <row r="15" spans="1:6">
      <c r="A15" s="408" t="s">
        <v>158</v>
      </c>
      <c r="B15" s="412"/>
      <c r="C15" s="412"/>
      <c r="D15" s="412"/>
      <c r="E15" s="413"/>
    </row>
    <row r="16" spans="1:6">
      <c r="A16" s="411" t="s">
        <v>42</v>
      </c>
      <c r="B16" s="412">
        <v>85.29</v>
      </c>
      <c r="C16" s="412">
        <v>20.96</v>
      </c>
      <c r="D16" s="412">
        <v>702.76</v>
      </c>
      <c r="E16" s="413">
        <v>809.01</v>
      </c>
      <c r="F16" s="414"/>
    </row>
    <row r="17" spans="1:6">
      <c r="A17" s="408" t="s">
        <v>157</v>
      </c>
      <c r="B17" s="412"/>
      <c r="C17" s="412"/>
      <c r="D17" s="412"/>
      <c r="E17" s="413"/>
    </row>
    <row r="18" spans="1:6">
      <c r="A18" s="411" t="s">
        <v>17</v>
      </c>
      <c r="B18" s="412">
        <v>2473.25</v>
      </c>
      <c r="C18" s="412">
        <v>1019.16</v>
      </c>
      <c r="D18" s="412">
        <v>5257.8740000000016</v>
      </c>
      <c r="E18" s="413">
        <v>8750.2840000000015</v>
      </c>
      <c r="F18" s="414"/>
    </row>
    <row r="19" spans="1:6">
      <c r="A19" s="408" t="s">
        <v>160</v>
      </c>
      <c r="B19" s="412"/>
      <c r="C19" s="412"/>
      <c r="D19" s="412"/>
      <c r="E19" s="413"/>
    </row>
    <row r="20" spans="1:6">
      <c r="A20" s="411" t="s">
        <v>8</v>
      </c>
      <c r="B20" s="412">
        <v>19.04</v>
      </c>
      <c r="C20" s="412">
        <v>0</v>
      </c>
      <c r="D20" s="412">
        <v>0</v>
      </c>
      <c r="E20" s="413">
        <v>19.04</v>
      </c>
      <c r="F20" s="414"/>
    </row>
    <row r="21" spans="1:6">
      <c r="A21" s="408" t="s">
        <v>157</v>
      </c>
      <c r="B21" s="412"/>
      <c r="C21" s="412"/>
      <c r="D21" s="412"/>
      <c r="E21" s="413"/>
    </row>
    <row r="22" spans="1:6">
      <c r="A22" s="411" t="s">
        <v>19</v>
      </c>
      <c r="B22" s="412">
        <v>40.69</v>
      </c>
      <c r="C22" s="412">
        <v>7.95</v>
      </c>
      <c r="D22" s="412">
        <v>128.01</v>
      </c>
      <c r="E22" s="413">
        <v>176.65</v>
      </c>
      <c r="F22" s="414"/>
    </row>
    <row r="23" spans="1:6">
      <c r="A23" s="408" t="s">
        <v>159</v>
      </c>
      <c r="B23" s="412"/>
      <c r="C23" s="412"/>
      <c r="D23" s="412"/>
      <c r="E23" s="413"/>
    </row>
    <row r="24" spans="1:6">
      <c r="A24" s="411" t="s">
        <v>7</v>
      </c>
      <c r="B24" s="412">
        <v>24.63</v>
      </c>
      <c r="C24" s="412">
        <v>17.670000000000002</v>
      </c>
      <c r="D24" s="412">
        <v>189.19</v>
      </c>
      <c r="E24" s="413">
        <v>232.09</v>
      </c>
      <c r="F24" s="414"/>
    </row>
    <row r="25" spans="1:6">
      <c r="A25" s="408" t="s">
        <v>159</v>
      </c>
      <c r="B25" s="412"/>
      <c r="C25" s="412"/>
      <c r="D25" s="412"/>
      <c r="E25" s="413"/>
    </row>
    <row r="26" spans="1:6">
      <c r="A26" s="411" t="s">
        <v>10</v>
      </c>
      <c r="B26" s="412">
        <v>0</v>
      </c>
      <c r="C26" s="412">
        <v>0</v>
      </c>
      <c r="D26" s="415">
        <v>7747.8434689160013</v>
      </c>
      <c r="E26" s="413">
        <v>7747.8434689160013</v>
      </c>
      <c r="F26" s="414"/>
    </row>
    <row r="27" spans="1:6">
      <c r="A27" s="408" t="s">
        <v>157</v>
      </c>
      <c r="B27" s="412"/>
      <c r="C27" s="412"/>
      <c r="D27" s="412"/>
      <c r="E27" s="413"/>
    </row>
    <row r="28" spans="1:6" ht="13.5" thickBot="1">
      <c r="A28" s="416"/>
      <c r="B28" s="417"/>
      <c r="C28" s="417"/>
      <c r="D28" s="417"/>
      <c r="E28" s="418"/>
    </row>
  </sheetData>
  <printOptions horizontalCentered="1"/>
  <pageMargins left="0.74803149606299213" right="0.25" top="1.96" bottom="0.98425196850393704" header="0.511811024" footer="0.511811024"/>
  <pageSetup orientation="portrait" horizontalDpi="300" verticalDpi="4294967292" r:id="rId1"/>
  <headerFooter alignWithMargins="0">
    <oddHeader>&amp;CCUADRONº16&amp;R16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P38"/>
  <sheetViews>
    <sheetView zoomScale="75" workbookViewId="0"/>
  </sheetViews>
  <sheetFormatPr baseColWidth="10" defaultColWidth="9.140625" defaultRowHeight="10.5"/>
  <cols>
    <col min="1" max="1" width="28.5703125" style="374" bestFit="1" customWidth="1"/>
    <col min="2" max="2" width="7" style="374" bestFit="1" customWidth="1"/>
    <col min="3" max="3" width="8.140625" style="374" bestFit="1" customWidth="1"/>
    <col min="4" max="4" width="7.5703125" style="374" bestFit="1" customWidth="1"/>
    <col min="5" max="5" width="14" style="374" customWidth="1"/>
    <col min="6" max="6" width="11" style="374" customWidth="1"/>
    <col min="7" max="7" width="9.85546875" style="374" bestFit="1" customWidth="1"/>
    <col min="8" max="8" width="9.5703125" style="374" bestFit="1" customWidth="1"/>
    <col min="9" max="9" width="8.42578125" style="374" customWidth="1"/>
    <col min="10" max="10" width="8.5703125" style="374" customWidth="1"/>
    <col min="11" max="11" width="11" style="374" bestFit="1" customWidth="1"/>
    <col min="12" max="12" width="8.7109375" style="374" bestFit="1" customWidth="1"/>
    <col min="13" max="13" width="7" style="374" bestFit="1" customWidth="1"/>
    <col min="14" max="16384" width="9.140625" style="374"/>
  </cols>
  <sheetData>
    <row r="1" spans="1:16" ht="15.75">
      <c r="A1" s="370"/>
      <c r="B1" s="371"/>
      <c r="C1" s="371"/>
      <c r="D1" s="371"/>
      <c r="E1" s="372" t="s">
        <v>83</v>
      </c>
      <c r="F1" s="372"/>
      <c r="G1" s="371"/>
      <c r="H1" s="371"/>
      <c r="I1" s="371"/>
      <c r="J1" s="371"/>
      <c r="K1" s="371"/>
      <c r="L1" s="371"/>
      <c r="M1" s="373"/>
      <c r="P1" s="375"/>
    </row>
    <row r="2" spans="1:16" ht="15.75">
      <c r="A2" s="376"/>
      <c r="B2" s="377"/>
      <c r="C2" s="377"/>
      <c r="D2" s="377"/>
      <c r="E2" s="378" t="s">
        <v>169</v>
      </c>
      <c r="F2" s="378"/>
      <c r="G2" s="377"/>
      <c r="H2" s="377"/>
      <c r="I2" s="377"/>
      <c r="J2" s="377"/>
      <c r="K2" s="377"/>
      <c r="L2" s="377"/>
      <c r="M2" s="379"/>
      <c r="P2" s="375"/>
    </row>
    <row r="3" spans="1:16" ht="15.75">
      <c r="A3" s="376"/>
      <c r="B3" s="377"/>
      <c r="C3" s="377"/>
      <c r="D3" s="377"/>
      <c r="E3" s="380" t="s">
        <v>170</v>
      </c>
      <c r="F3" s="380"/>
      <c r="G3" s="377"/>
      <c r="H3" s="377"/>
      <c r="I3" s="377"/>
      <c r="J3" s="377"/>
      <c r="K3" s="377"/>
      <c r="L3" s="377"/>
      <c r="M3" s="379"/>
      <c r="P3" s="375"/>
    </row>
    <row r="4" spans="1:16" ht="15.75">
      <c r="A4" s="376"/>
      <c r="B4" s="377"/>
      <c r="C4" s="377"/>
      <c r="D4" s="377"/>
      <c r="E4" s="378" t="s">
        <v>171</v>
      </c>
      <c r="F4" s="377"/>
      <c r="G4" s="377"/>
      <c r="H4" s="377"/>
      <c r="I4" s="377"/>
      <c r="J4" s="377"/>
      <c r="K4" s="377"/>
      <c r="L4" s="377"/>
      <c r="M4" s="379"/>
      <c r="P4" s="375"/>
    </row>
    <row r="5" spans="1:16" ht="15.75">
      <c r="A5" s="376"/>
      <c r="B5" s="380" t="s">
        <v>85</v>
      </c>
      <c r="C5" s="380" t="s">
        <v>86</v>
      </c>
      <c r="D5" s="380" t="s">
        <v>87</v>
      </c>
      <c r="E5" s="380" t="s">
        <v>88</v>
      </c>
      <c r="F5" s="380" t="s">
        <v>89</v>
      </c>
      <c r="G5" s="380" t="s">
        <v>90</v>
      </c>
      <c r="H5" s="380" t="s">
        <v>91</v>
      </c>
      <c r="I5" s="380" t="s">
        <v>92</v>
      </c>
      <c r="J5" s="380" t="s">
        <v>93</v>
      </c>
      <c r="K5" s="380" t="s">
        <v>94</v>
      </c>
      <c r="L5" s="380" t="s">
        <v>95</v>
      </c>
      <c r="M5" s="381" t="s">
        <v>12</v>
      </c>
      <c r="P5" s="375"/>
    </row>
    <row r="6" spans="1:16" ht="15.75">
      <c r="A6" s="382" t="s">
        <v>4</v>
      </c>
      <c r="B6" s="383"/>
      <c r="C6" s="383"/>
      <c r="D6" s="383"/>
      <c r="E6" s="383" t="s">
        <v>96</v>
      </c>
      <c r="F6" s="383" t="s">
        <v>172</v>
      </c>
      <c r="G6" s="383" t="s">
        <v>98</v>
      </c>
      <c r="H6" s="383"/>
      <c r="I6" s="383"/>
      <c r="J6" s="383"/>
      <c r="K6" s="383" t="s">
        <v>99</v>
      </c>
      <c r="L6" s="383" t="s">
        <v>99</v>
      </c>
      <c r="M6" s="384"/>
      <c r="P6" s="375"/>
    </row>
    <row r="7" spans="1:16" ht="12.75">
      <c r="A7" s="385"/>
      <c r="B7" s="386"/>
      <c r="C7" s="386"/>
      <c r="D7" s="386"/>
      <c r="E7" s="386"/>
      <c r="F7" s="386"/>
      <c r="G7" s="386"/>
      <c r="H7" s="386"/>
      <c r="I7" s="386"/>
      <c r="J7" s="386"/>
      <c r="K7" s="386"/>
      <c r="L7" s="386"/>
      <c r="M7" s="387"/>
      <c r="P7" s="375"/>
    </row>
    <row r="8" spans="1:16" ht="12.75">
      <c r="A8" s="388"/>
      <c r="B8" s="389"/>
      <c r="C8" s="389"/>
      <c r="D8" s="389"/>
      <c r="E8" s="389"/>
      <c r="F8" s="389"/>
      <c r="G8" s="389"/>
      <c r="H8" s="389"/>
      <c r="I8" s="389"/>
      <c r="J8" s="389"/>
      <c r="K8" s="389"/>
      <c r="L8" s="389"/>
      <c r="M8" s="390"/>
      <c r="P8" s="375"/>
    </row>
    <row r="9" spans="1:16" ht="12.75">
      <c r="A9" s="385" t="s">
        <v>37</v>
      </c>
      <c r="B9" s="389">
        <v>313</v>
      </c>
      <c r="C9" s="389">
        <v>55</v>
      </c>
      <c r="D9" s="389">
        <v>4</v>
      </c>
      <c r="E9" s="389">
        <v>148</v>
      </c>
      <c r="F9" s="389">
        <v>40</v>
      </c>
      <c r="G9" s="389">
        <v>0</v>
      </c>
      <c r="H9" s="389">
        <v>9</v>
      </c>
      <c r="I9" s="389">
        <v>12</v>
      </c>
      <c r="J9" s="389">
        <v>156</v>
      </c>
      <c r="K9" s="389">
        <v>369</v>
      </c>
      <c r="L9" s="389">
        <v>90</v>
      </c>
      <c r="M9" s="390">
        <v>1196</v>
      </c>
      <c r="N9" s="391"/>
      <c r="P9" s="375"/>
    </row>
    <row r="10" spans="1:16" ht="12.75">
      <c r="A10" s="388" t="s">
        <v>157</v>
      </c>
      <c r="B10" s="386"/>
      <c r="C10" s="386"/>
      <c r="D10" s="386"/>
      <c r="E10" s="386"/>
      <c r="F10" s="386"/>
      <c r="G10" s="386"/>
      <c r="H10" s="386"/>
      <c r="I10" s="386"/>
      <c r="J10" s="386"/>
      <c r="K10" s="386"/>
      <c r="L10" s="386"/>
      <c r="M10" s="387"/>
      <c r="N10" s="391"/>
      <c r="P10" s="375"/>
    </row>
    <row r="11" spans="1:16" ht="12.75">
      <c r="A11" s="385" t="s">
        <v>38</v>
      </c>
      <c r="B11" s="389">
        <v>348</v>
      </c>
      <c r="C11" s="389">
        <v>26</v>
      </c>
      <c r="D11" s="389">
        <v>34</v>
      </c>
      <c r="E11" s="389">
        <v>4</v>
      </c>
      <c r="F11" s="389">
        <v>4</v>
      </c>
      <c r="G11" s="389">
        <v>0</v>
      </c>
      <c r="H11" s="389">
        <v>5</v>
      </c>
      <c r="I11" s="389">
        <v>0</v>
      </c>
      <c r="J11" s="389">
        <v>68.930000000000007</v>
      </c>
      <c r="K11" s="389">
        <v>613</v>
      </c>
      <c r="L11" s="389">
        <v>352.4</v>
      </c>
      <c r="M11" s="390">
        <v>1455.33</v>
      </c>
      <c r="N11" s="391"/>
      <c r="P11" s="375"/>
    </row>
    <row r="12" spans="1:16" ht="12.75">
      <c r="A12" s="388" t="s">
        <v>158</v>
      </c>
      <c r="B12" s="389"/>
      <c r="C12" s="389"/>
      <c r="D12" s="389"/>
      <c r="E12" s="389"/>
      <c r="F12" s="389"/>
      <c r="G12" s="389"/>
      <c r="H12" s="389"/>
      <c r="I12" s="389"/>
      <c r="J12" s="389"/>
      <c r="K12" s="389"/>
      <c r="L12" s="389"/>
      <c r="M12" s="390"/>
      <c r="N12" s="391"/>
      <c r="P12" s="375"/>
    </row>
    <row r="13" spans="1:16" ht="12.75">
      <c r="A13" s="385" t="s">
        <v>41</v>
      </c>
      <c r="B13" s="389">
        <v>9</v>
      </c>
      <c r="C13" s="389">
        <v>4</v>
      </c>
      <c r="D13" s="389">
        <v>0</v>
      </c>
      <c r="E13" s="389">
        <v>0</v>
      </c>
      <c r="F13" s="389">
        <v>0</v>
      </c>
      <c r="G13" s="389">
        <v>0</v>
      </c>
      <c r="H13" s="389">
        <v>0</v>
      </c>
      <c r="I13" s="389">
        <v>0</v>
      </c>
      <c r="J13" s="389">
        <v>0</v>
      </c>
      <c r="K13" s="389">
        <v>139</v>
      </c>
      <c r="L13" s="389">
        <v>17</v>
      </c>
      <c r="M13" s="390">
        <v>169</v>
      </c>
      <c r="N13" s="391"/>
      <c r="P13" s="375"/>
    </row>
    <row r="14" spans="1:16" ht="12.75">
      <c r="A14" s="388" t="s">
        <v>158</v>
      </c>
      <c r="B14" s="389"/>
      <c r="C14" s="389"/>
      <c r="D14" s="389"/>
      <c r="E14" s="389"/>
      <c r="F14" s="389"/>
      <c r="G14" s="389"/>
      <c r="H14" s="389"/>
      <c r="I14" s="389"/>
      <c r="J14" s="389"/>
      <c r="K14" s="389"/>
      <c r="L14" s="389"/>
      <c r="M14" s="390"/>
      <c r="N14" s="391"/>
      <c r="P14" s="375"/>
    </row>
    <row r="15" spans="1:16" ht="12.75">
      <c r="A15" s="385" t="s">
        <v>42</v>
      </c>
      <c r="B15" s="389">
        <v>3.09</v>
      </c>
      <c r="C15" s="389">
        <v>0</v>
      </c>
      <c r="D15" s="389">
        <v>0</v>
      </c>
      <c r="E15" s="389">
        <v>1.25</v>
      </c>
      <c r="F15" s="389">
        <v>0.18</v>
      </c>
      <c r="G15" s="389">
        <v>0</v>
      </c>
      <c r="H15" s="389">
        <v>0</v>
      </c>
      <c r="I15" s="389">
        <v>0</v>
      </c>
      <c r="J15" s="389">
        <v>0.24</v>
      </c>
      <c r="K15" s="389">
        <v>118</v>
      </c>
      <c r="L15" s="389">
        <v>1.6</v>
      </c>
      <c r="M15" s="390">
        <v>124.36</v>
      </c>
      <c r="N15" s="391"/>
      <c r="P15" s="375"/>
    </row>
    <row r="16" spans="1:16" ht="12.75">
      <c r="A16" s="388" t="s">
        <v>157</v>
      </c>
      <c r="B16" s="389"/>
      <c r="C16" s="389"/>
      <c r="D16" s="389"/>
      <c r="E16" s="389"/>
      <c r="F16" s="389"/>
      <c r="G16" s="389"/>
      <c r="H16" s="389"/>
      <c r="I16" s="389"/>
      <c r="J16" s="389"/>
      <c r="K16" s="389"/>
      <c r="L16" s="389"/>
      <c r="M16" s="390"/>
      <c r="N16" s="391"/>
      <c r="P16" s="375"/>
    </row>
    <row r="17" spans="1:16" ht="12.75">
      <c r="A17" s="385" t="s">
        <v>45</v>
      </c>
      <c r="B17" s="389">
        <v>0</v>
      </c>
      <c r="C17" s="389">
        <v>0</v>
      </c>
      <c r="D17" s="389">
        <v>0</v>
      </c>
      <c r="E17" s="389">
        <v>0</v>
      </c>
      <c r="F17" s="389">
        <v>0</v>
      </c>
      <c r="G17" s="389">
        <v>0</v>
      </c>
      <c r="H17" s="389">
        <v>0</v>
      </c>
      <c r="I17" s="389">
        <v>0</v>
      </c>
      <c r="J17" s="389">
        <v>0</v>
      </c>
      <c r="K17" s="389">
        <v>13</v>
      </c>
      <c r="L17" s="389">
        <v>5</v>
      </c>
      <c r="M17" s="390">
        <v>18</v>
      </c>
      <c r="N17" s="391"/>
      <c r="P17" s="375"/>
    </row>
    <row r="18" spans="1:16" ht="12.75">
      <c r="A18" s="388" t="s">
        <v>158</v>
      </c>
      <c r="B18" s="389"/>
      <c r="C18" s="389"/>
      <c r="D18" s="389"/>
      <c r="E18" s="389"/>
      <c r="F18" s="389"/>
      <c r="G18" s="389"/>
      <c r="H18" s="389"/>
      <c r="I18" s="389"/>
      <c r="J18" s="389"/>
      <c r="K18" s="389"/>
      <c r="L18" s="389"/>
      <c r="M18" s="390"/>
      <c r="N18" s="391"/>
      <c r="P18" s="375"/>
    </row>
    <row r="19" spans="1:16" ht="12.75">
      <c r="A19" s="385" t="s">
        <v>46</v>
      </c>
      <c r="B19" s="389">
        <v>0</v>
      </c>
      <c r="C19" s="389">
        <v>0</v>
      </c>
      <c r="D19" s="389">
        <v>0</v>
      </c>
      <c r="E19" s="389">
        <v>0</v>
      </c>
      <c r="F19" s="389">
        <v>0</v>
      </c>
      <c r="G19" s="389">
        <v>0</v>
      </c>
      <c r="H19" s="389">
        <v>0</v>
      </c>
      <c r="I19" s="389">
        <v>0</v>
      </c>
      <c r="J19" s="389">
        <v>0</v>
      </c>
      <c r="K19" s="389">
        <v>0</v>
      </c>
      <c r="L19" s="389">
        <v>2</v>
      </c>
      <c r="M19" s="390">
        <v>2</v>
      </c>
      <c r="N19" s="391"/>
      <c r="P19" s="375"/>
    </row>
    <row r="20" spans="1:16" ht="12.75">
      <c r="A20" s="388" t="s">
        <v>159</v>
      </c>
      <c r="B20" s="389"/>
      <c r="C20" s="389"/>
      <c r="D20" s="389"/>
      <c r="E20" s="389"/>
      <c r="F20" s="389"/>
      <c r="G20" s="389"/>
      <c r="H20" s="389"/>
      <c r="I20" s="389"/>
      <c r="J20" s="389"/>
      <c r="K20" s="389"/>
      <c r="L20" s="389"/>
      <c r="M20" s="390"/>
      <c r="N20" s="391"/>
      <c r="P20" s="375"/>
    </row>
    <row r="21" spans="1:16" ht="12.75">
      <c r="A21" s="385" t="s">
        <v>17</v>
      </c>
      <c r="B21" s="389">
        <v>8590</v>
      </c>
      <c r="C21" s="389">
        <v>236</v>
      </c>
      <c r="D21" s="389">
        <v>317</v>
      </c>
      <c r="E21" s="389">
        <v>2289</v>
      </c>
      <c r="F21" s="389">
        <v>616</v>
      </c>
      <c r="G21" s="389">
        <v>571</v>
      </c>
      <c r="H21" s="389">
        <v>474</v>
      </c>
      <c r="I21" s="389">
        <v>100</v>
      </c>
      <c r="J21" s="389">
        <v>173</v>
      </c>
      <c r="K21" s="389">
        <v>5560</v>
      </c>
      <c r="L21" s="389">
        <v>1350</v>
      </c>
      <c r="M21" s="390">
        <v>20276</v>
      </c>
      <c r="N21" s="391"/>
      <c r="P21" s="375"/>
    </row>
    <row r="22" spans="1:16" ht="12.75">
      <c r="A22" s="388" t="s">
        <v>160</v>
      </c>
      <c r="B22" s="389"/>
      <c r="C22" s="389"/>
      <c r="D22" s="389"/>
      <c r="E22" s="389"/>
      <c r="F22" s="389"/>
      <c r="G22" s="389"/>
      <c r="H22" s="389"/>
      <c r="I22" s="389"/>
      <c r="J22" s="389"/>
      <c r="K22" s="389"/>
      <c r="L22" s="389"/>
      <c r="M22" s="390"/>
      <c r="N22" s="391"/>
      <c r="P22" s="375"/>
    </row>
    <row r="23" spans="1:16" ht="12.75">
      <c r="A23" s="385" t="s">
        <v>8</v>
      </c>
      <c r="B23" s="389">
        <v>42</v>
      </c>
      <c r="C23" s="389">
        <v>0</v>
      </c>
      <c r="D23" s="389">
        <v>77</v>
      </c>
      <c r="E23" s="389">
        <v>1</v>
      </c>
      <c r="F23" s="389">
        <v>0</v>
      </c>
      <c r="G23" s="389">
        <v>0</v>
      </c>
      <c r="H23" s="389">
        <v>231</v>
      </c>
      <c r="I23" s="389">
        <v>137.6</v>
      </c>
      <c r="J23" s="389">
        <v>83</v>
      </c>
      <c r="K23" s="389">
        <v>861</v>
      </c>
      <c r="L23" s="389">
        <v>31</v>
      </c>
      <c r="M23" s="390">
        <v>1463.6</v>
      </c>
      <c r="N23" s="391"/>
      <c r="P23" s="375"/>
    </row>
    <row r="24" spans="1:16" ht="12.75">
      <c r="A24" s="388" t="s">
        <v>157</v>
      </c>
      <c r="B24" s="389"/>
      <c r="C24" s="389"/>
      <c r="D24" s="389"/>
      <c r="E24" s="389"/>
      <c r="F24" s="389"/>
      <c r="G24" s="389"/>
      <c r="H24" s="389"/>
      <c r="I24" s="389"/>
      <c r="J24" s="389"/>
      <c r="K24" s="389"/>
      <c r="L24" s="389"/>
      <c r="M24" s="390"/>
      <c r="N24" s="391"/>
      <c r="P24" s="375"/>
    </row>
    <row r="25" spans="1:16" ht="12.75">
      <c r="A25" s="385" t="s">
        <v>49</v>
      </c>
      <c r="B25" s="389">
        <v>0</v>
      </c>
      <c r="C25" s="389">
        <v>0</v>
      </c>
      <c r="D25" s="389">
        <v>0</v>
      </c>
      <c r="E25" s="389">
        <v>0</v>
      </c>
      <c r="F25" s="389">
        <v>276.60000000000002</v>
      </c>
      <c r="G25" s="389">
        <v>0</v>
      </c>
      <c r="H25" s="389">
        <v>62</v>
      </c>
      <c r="I25" s="389">
        <v>8</v>
      </c>
      <c r="J25" s="389">
        <v>0</v>
      </c>
      <c r="K25" s="389">
        <v>9</v>
      </c>
      <c r="L25" s="389">
        <v>0</v>
      </c>
      <c r="M25" s="390">
        <v>355.6</v>
      </c>
      <c r="N25" s="391"/>
      <c r="P25" s="375"/>
    </row>
    <row r="26" spans="1:16" ht="12.75">
      <c r="A26" s="388" t="s">
        <v>157</v>
      </c>
      <c r="B26" s="389"/>
      <c r="C26" s="389"/>
      <c r="D26" s="389"/>
      <c r="E26" s="389"/>
      <c r="F26" s="389"/>
      <c r="G26" s="389"/>
      <c r="H26" s="389"/>
      <c r="I26" s="389"/>
      <c r="J26" s="389"/>
      <c r="K26" s="389"/>
      <c r="L26" s="389"/>
      <c r="M26" s="390"/>
      <c r="N26" s="391"/>
      <c r="P26" s="375"/>
    </row>
    <row r="27" spans="1:16" ht="12.75">
      <c r="A27" s="385" t="s">
        <v>50</v>
      </c>
      <c r="B27" s="389">
        <v>0</v>
      </c>
      <c r="C27" s="389">
        <v>0</v>
      </c>
      <c r="D27" s="389">
        <v>0</v>
      </c>
      <c r="E27" s="389">
        <v>0</v>
      </c>
      <c r="F27" s="389">
        <v>17</v>
      </c>
      <c r="G27" s="389">
        <v>0</v>
      </c>
      <c r="H27" s="389">
        <v>0</v>
      </c>
      <c r="I27" s="389">
        <v>0</v>
      </c>
      <c r="J27" s="389">
        <v>0</v>
      </c>
      <c r="K27" s="389">
        <v>0</v>
      </c>
      <c r="L27" s="389">
        <v>1</v>
      </c>
      <c r="M27" s="390">
        <v>18</v>
      </c>
      <c r="N27" s="391"/>
      <c r="P27" s="375"/>
    </row>
    <row r="28" spans="1:16" ht="12.75">
      <c r="A28" s="388" t="s">
        <v>158</v>
      </c>
      <c r="B28" s="389"/>
      <c r="C28" s="389"/>
      <c r="D28" s="389"/>
      <c r="E28" s="389"/>
      <c r="F28" s="389"/>
      <c r="G28" s="389"/>
      <c r="H28" s="389"/>
      <c r="I28" s="389"/>
      <c r="J28" s="389"/>
      <c r="K28" s="389"/>
      <c r="L28" s="389"/>
      <c r="M28" s="390"/>
      <c r="N28" s="391"/>
      <c r="P28" s="375"/>
    </row>
    <row r="29" spans="1:16" ht="12.75">
      <c r="A29" s="385" t="s">
        <v>19</v>
      </c>
      <c r="B29" s="389">
        <v>0</v>
      </c>
      <c r="C29" s="389">
        <v>0</v>
      </c>
      <c r="D29" s="389">
        <v>0</v>
      </c>
      <c r="E29" s="389">
        <v>0</v>
      </c>
      <c r="F29" s="389">
        <v>232</v>
      </c>
      <c r="G29" s="389">
        <v>0</v>
      </c>
      <c r="H29" s="389">
        <v>0</v>
      </c>
      <c r="I29" s="389">
        <v>0</v>
      </c>
      <c r="J29" s="389">
        <v>0</v>
      </c>
      <c r="K29" s="389">
        <v>30</v>
      </c>
      <c r="L29" s="389">
        <v>0</v>
      </c>
      <c r="M29" s="390">
        <v>262</v>
      </c>
      <c r="N29" s="391"/>
      <c r="P29" s="375"/>
    </row>
    <row r="30" spans="1:16" ht="12.75">
      <c r="A30" s="388" t="s">
        <v>159</v>
      </c>
      <c r="B30" s="389"/>
      <c r="C30" s="389"/>
      <c r="D30" s="389"/>
      <c r="E30" s="389"/>
      <c r="F30" s="389"/>
      <c r="G30" s="389"/>
      <c r="H30" s="389"/>
      <c r="I30" s="389"/>
      <c r="J30" s="389"/>
      <c r="K30" s="389"/>
      <c r="L30" s="389"/>
      <c r="M30" s="390"/>
      <c r="N30" s="391"/>
      <c r="P30" s="375"/>
    </row>
    <row r="31" spans="1:16" ht="12.75">
      <c r="A31" s="385" t="s">
        <v>52</v>
      </c>
      <c r="B31" s="389">
        <v>0</v>
      </c>
      <c r="C31" s="389">
        <v>0</v>
      </c>
      <c r="D31" s="389">
        <v>0</v>
      </c>
      <c r="E31" s="389">
        <v>0</v>
      </c>
      <c r="F31" s="389">
        <v>833</v>
      </c>
      <c r="G31" s="389">
        <v>0</v>
      </c>
      <c r="H31" s="389">
        <v>0</v>
      </c>
      <c r="I31" s="389">
        <v>0</v>
      </c>
      <c r="J31" s="389">
        <v>0</v>
      </c>
      <c r="K31" s="389">
        <v>0</v>
      </c>
      <c r="L31" s="389">
        <v>0</v>
      </c>
      <c r="M31" s="390">
        <v>833</v>
      </c>
      <c r="N31" s="391"/>
      <c r="P31" s="375"/>
    </row>
    <row r="32" spans="1:16" ht="12.75">
      <c r="A32" s="388" t="s">
        <v>159</v>
      </c>
      <c r="B32" s="389"/>
      <c r="C32" s="389"/>
      <c r="D32" s="389"/>
      <c r="E32" s="389"/>
      <c r="F32" s="389"/>
      <c r="G32" s="389"/>
      <c r="H32" s="389"/>
      <c r="I32" s="389"/>
      <c r="J32" s="389"/>
      <c r="K32" s="389"/>
      <c r="L32" s="389"/>
      <c r="M32" s="390"/>
      <c r="N32" s="391"/>
      <c r="P32" s="375"/>
    </row>
    <row r="33" spans="1:16" ht="12.75">
      <c r="A33" s="385" t="s">
        <v>73</v>
      </c>
      <c r="B33" s="389">
        <v>0</v>
      </c>
      <c r="C33" s="389">
        <v>0</v>
      </c>
      <c r="D33" s="389">
        <v>0</v>
      </c>
      <c r="E33" s="389">
        <v>0</v>
      </c>
      <c r="F33" s="389">
        <v>0</v>
      </c>
      <c r="G33" s="389">
        <v>0</v>
      </c>
      <c r="H33" s="389">
        <v>0</v>
      </c>
      <c r="I33" s="389">
        <v>0</v>
      </c>
      <c r="J33" s="389">
        <v>0</v>
      </c>
      <c r="K33" s="389">
        <v>310</v>
      </c>
      <c r="L33" s="389">
        <v>0</v>
      </c>
      <c r="M33" s="390">
        <v>310</v>
      </c>
      <c r="N33" s="391"/>
      <c r="P33" s="375"/>
    </row>
    <row r="34" spans="1:16" ht="12.75">
      <c r="A34" s="388" t="s">
        <v>159</v>
      </c>
      <c r="B34" s="389"/>
      <c r="C34" s="389"/>
      <c r="D34" s="389"/>
      <c r="E34" s="389"/>
      <c r="F34" s="389"/>
      <c r="G34" s="389"/>
      <c r="H34" s="389"/>
      <c r="I34" s="389"/>
      <c r="J34" s="389"/>
      <c r="K34" s="389"/>
      <c r="L34" s="389"/>
      <c r="M34" s="390"/>
      <c r="P34" s="375"/>
    </row>
    <row r="35" spans="1:16" ht="12.75">
      <c r="A35" s="385" t="s">
        <v>21</v>
      </c>
      <c r="B35" s="389">
        <v>0</v>
      </c>
      <c r="C35" s="389">
        <v>0</v>
      </c>
      <c r="D35" s="389">
        <v>0</v>
      </c>
      <c r="E35" s="389">
        <v>0</v>
      </c>
      <c r="F35" s="389">
        <v>0</v>
      </c>
      <c r="G35" s="389">
        <v>0</v>
      </c>
      <c r="H35" s="389">
        <v>0</v>
      </c>
      <c r="I35" s="389">
        <v>0</v>
      </c>
      <c r="J35" s="389">
        <v>0</v>
      </c>
      <c r="K35" s="389">
        <v>57</v>
      </c>
      <c r="L35" s="389">
        <v>0</v>
      </c>
      <c r="M35" s="390">
        <v>57</v>
      </c>
      <c r="N35" s="391"/>
      <c r="P35" s="375"/>
    </row>
    <row r="36" spans="1:16" ht="12.75">
      <c r="A36" s="388" t="s">
        <v>157</v>
      </c>
      <c r="B36" s="389"/>
      <c r="C36" s="389"/>
      <c r="D36" s="389"/>
      <c r="E36" s="389"/>
      <c r="F36" s="389"/>
      <c r="G36" s="389"/>
      <c r="H36" s="389"/>
      <c r="I36" s="389"/>
      <c r="J36" s="389"/>
      <c r="K36" s="389"/>
      <c r="L36" s="389"/>
      <c r="M36" s="390"/>
      <c r="P36" s="375"/>
    </row>
    <row r="37" spans="1:16" ht="12.75">
      <c r="A37" s="385" t="s">
        <v>10</v>
      </c>
      <c r="B37" s="389">
        <v>1</v>
      </c>
      <c r="C37" s="389">
        <v>0</v>
      </c>
      <c r="D37" s="389">
        <v>0</v>
      </c>
      <c r="E37" s="389">
        <v>848</v>
      </c>
      <c r="F37" s="389">
        <v>0</v>
      </c>
      <c r="G37" s="389">
        <v>0</v>
      </c>
      <c r="H37" s="389">
        <v>0</v>
      </c>
      <c r="I37" s="389">
        <v>0</v>
      </c>
      <c r="J37" s="389">
        <v>0</v>
      </c>
      <c r="K37" s="389">
        <v>927.4</v>
      </c>
      <c r="L37" s="389">
        <v>0</v>
      </c>
      <c r="M37" s="390">
        <v>1776</v>
      </c>
      <c r="N37" s="391"/>
      <c r="P37" s="375"/>
    </row>
    <row r="38" spans="1:16" ht="13.5" thickBot="1">
      <c r="A38" s="392" t="s">
        <v>157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4"/>
      <c r="P38" s="375"/>
    </row>
  </sheetData>
  <printOptions horizontalCentered="1"/>
  <pageMargins left="0.27559055118110237" right="7.874015748031496E-2" top="1.9685039370078741" bottom="0.98425196850393704" header="0.511811024" footer="0.511811024"/>
  <pageSetup scale="70" orientation="portrait" r:id="rId1"/>
  <headerFooter alignWithMargins="0">
    <oddHeader>&amp;CCuadro15&amp;R15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23</vt:i4>
      </vt:variant>
      <vt:variant>
        <vt:lpstr>Rangos con nombre</vt:lpstr>
      </vt:variant>
      <vt:variant>
        <vt:i4>25</vt:i4>
      </vt:variant>
    </vt:vector>
  </HeadingPairs>
  <TitlesOfParts>
    <vt:vector size="48" baseType="lpstr">
      <vt:lpstr>CUADROA3</vt:lpstr>
      <vt:lpstr>CUADROA2</vt:lpstr>
      <vt:lpstr>BALANCE_ELECT 97</vt:lpstr>
      <vt:lpstr>SECT_U.FIS.</vt:lpstr>
      <vt:lpstr>SECT_TERAC.</vt:lpstr>
      <vt:lpstr>CUADRO18</vt:lpstr>
      <vt:lpstr>CUADRO17</vt:lpstr>
      <vt:lpstr>CUADRO16</vt:lpstr>
      <vt:lpstr>CUADRO15</vt:lpstr>
      <vt:lpstr>CUADRO14</vt:lpstr>
      <vt:lpstr>CUADRO13</vt:lpstr>
      <vt:lpstr>CUADRO12</vt:lpstr>
      <vt:lpstr>CUADRO11</vt:lpstr>
      <vt:lpstr>CUADRO10</vt:lpstr>
      <vt:lpstr>CUADRO9</vt:lpstr>
      <vt:lpstr>CUADRO8</vt:lpstr>
      <vt:lpstr>CUADRO7</vt:lpstr>
      <vt:lpstr>CUADRO6</vt:lpstr>
      <vt:lpstr>CUADRO5 </vt:lpstr>
      <vt:lpstr>CUADRO4</vt:lpstr>
      <vt:lpstr>CUADRO3</vt:lpstr>
      <vt:lpstr>CUADRO2</vt:lpstr>
      <vt:lpstr>CUADRO1</vt:lpstr>
      <vt:lpstr>SECT_TERAC.!a</vt:lpstr>
      <vt:lpstr>SECT_U.FIS.!A</vt:lpstr>
      <vt:lpstr>'BALANCE_ELECT 97'!Área_de_impresión</vt:lpstr>
      <vt:lpstr>CUADRO1!Área_de_impresión</vt:lpstr>
      <vt:lpstr>CUADRO11!Área_de_impresión</vt:lpstr>
      <vt:lpstr>CUADRO12!Área_de_impresión</vt:lpstr>
      <vt:lpstr>CUADRO13!Área_de_impresión</vt:lpstr>
      <vt:lpstr>CUADRO14!Área_de_impresión</vt:lpstr>
      <vt:lpstr>CUADRO15!Área_de_impresión</vt:lpstr>
      <vt:lpstr>CUADRO17!Área_de_impresión</vt:lpstr>
      <vt:lpstr>CUADRO2!Área_de_impresión</vt:lpstr>
      <vt:lpstr>CUADRO3!Área_de_impresión</vt:lpstr>
      <vt:lpstr>CUADRO4!Área_de_impresión</vt:lpstr>
      <vt:lpstr>'CUADRO5 '!Área_de_impresión</vt:lpstr>
      <vt:lpstr>CUADRO6!Área_de_impresión</vt:lpstr>
      <vt:lpstr>CUADRO7!Área_de_impresión</vt:lpstr>
      <vt:lpstr>CUADRO9!Área_de_impresión</vt:lpstr>
      <vt:lpstr>CUADROA2!Área_de_impresión</vt:lpstr>
      <vt:lpstr>SECT_TERAC.!Área_de_impresión</vt:lpstr>
      <vt:lpstr>SECT_U.FIS.!Área_de_impresión</vt:lpstr>
      <vt:lpstr>CANTIDAD</vt:lpstr>
      <vt:lpstr>SEUSA</vt:lpstr>
      <vt:lpstr>SSS</vt:lpstr>
      <vt:lpstr>TRANSPORTE</vt:lpstr>
      <vt:lpstr>zzz</vt:lpstr>
    </vt:vector>
  </TitlesOfParts>
  <Company>COMICION NACIONAL DE ENERGIA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CNE</dc:creator>
  <cp:lastModifiedBy>Kiumarz Goharriz Chahin</cp:lastModifiedBy>
  <cp:lastPrinted>1998-10-16T20:03:39Z</cp:lastPrinted>
  <dcterms:created xsi:type="dcterms:W3CDTF">1998-10-08T16:46:31Z</dcterms:created>
  <dcterms:modified xsi:type="dcterms:W3CDTF">2018-06-19T20:34:51Z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af94303b-ac6d-4adb-a612-9ccababeebe9</vt:lpwstr>
  </property>
</Properties>
</file>