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oharriz\Dropbox (Comision Nacional Energia)\energia_abierta\catalago_estadisticas\balances_energeticos\"/>
    </mc:Choice>
  </mc:AlternateContent>
  <bookViews>
    <workbookView xWindow="240" yWindow="15" windowWidth="9720" windowHeight="6540" tabRatio="597" firstSheet="24" activeTab="24"/>
  </bookViews>
  <sheets>
    <sheet name="BAL-APEC" sheetId="31" r:id="rId1"/>
    <sheet name="BAL-OLADE" sheetId="30" r:id="rId2"/>
    <sheet name="CUADROA3" sheetId="27" r:id="rId3"/>
    <sheet name="CUADROA2" sheetId="26" r:id="rId4"/>
    <sheet name="GENERACION EE" sheetId="40" r:id="rId5"/>
    <sheet name="CAPACIDADES" sheetId="39" r:id="rId6"/>
    <sheet name="BALANCE_ELECT 2001" sheetId="25" r:id="rId7"/>
    <sheet name="SECT_U.FIS." sheetId="24" r:id="rId8"/>
    <sheet name="SECT_TERAC." sheetId="29" r:id="rId9"/>
    <sheet name="CUADRO20" sheetId="35" r:id="rId10"/>
    <sheet name="CUADRO19" sheetId="34" r:id="rId11"/>
    <sheet name="CUADRO18" sheetId="21" r:id="rId12"/>
    <sheet name="CUADRO17" sheetId="20" r:id="rId13"/>
    <sheet name="CUADRO16" sheetId="19" r:id="rId14"/>
    <sheet name="CUADRO15" sheetId="18" r:id="rId15"/>
    <sheet name="CUADRO14" sheetId="17" r:id="rId16"/>
    <sheet name="CUADRO13" sheetId="16" r:id="rId17"/>
    <sheet name="CUADRO12" sheetId="15" r:id="rId18"/>
    <sheet name="CUADRO11" sheetId="14" r:id="rId19"/>
    <sheet name="CUADRO10" sheetId="13" r:id="rId20"/>
    <sheet name="CUADRO9" sheetId="12" r:id="rId21"/>
    <sheet name="CUADRO8" sheetId="11" r:id="rId22"/>
    <sheet name="CUADRO7" sheetId="10" r:id="rId23"/>
    <sheet name="CUADRO6" sheetId="9" r:id="rId24"/>
    <sheet name="CUADRO5 " sheetId="28" r:id="rId25"/>
    <sheet name="CUADRO4" sheetId="7" r:id="rId26"/>
    <sheet name="CUADRO3" sheetId="6" r:id="rId27"/>
    <sheet name="CUADRO2" sheetId="5" r:id="rId28"/>
    <sheet name="CUADRO1" sheetId="36" r:id="rId29"/>
    <sheet name="TAPA" sheetId="37" r:id="rId30"/>
    <sheet name="INDICE" sheetId="38" r:id="rId31"/>
    <sheet name="INTRODUCCION" sheetId="4" r:id="rId32"/>
  </sheets>
  <definedNames>
    <definedName name="a" localSheetId="8">SECT_TERAC.!$Y$1:$AS$48</definedName>
    <definedName name="A" localSheetId="7">SECT_U.FIS.!$X$1:$AR$48</definedName>
    <definedName name="a">#REF!</definedName>
    <definedName name="_xlnm.Print_Area" localSheetId="6">'BALANCE_ELECT 2001'!$A$1:$D$56</definedName>
    <definedName name="_xlnm.Print_Area" localSheetId="0">'BAL-APEC'!$A$1:$N$26</definedName>
    <definedName name="_xlnm.Print_Area" localSheetId="18">CUADRO11!$A$1:$F$44</definedName>
    <definedName name="_xlnm.Print_Area" localSheetId="17">CUADRO12!$A$1:$H$49</definedName>
    <definedName name="_xlnm.Print_Area" localSheetId="16">CUADRO13!$A$1:$G$47</definedName>
    <definedName name="_xlnm.Print_Area" localSheetId="15">CUADRO14!$A$1:$F$27</definedName>
    <definedName name="_xlnm.Print_Area" localSheetId="14">CUADRO15!$A$1:$M$38</definedName>
    <definedName name="_xlnm.Print_Area" localSheetId="12">CUADRO17!$A$1:$G$36</definedName>
    <definedName name="_xlnm.Print_Area" localSheetId="27">CUADRO2!$A$1:$D$30</definedName>
    <definedName name="_xlnm.Print_Area" localSheetId="26">CUADRO3!$A$1:$F$22</definedName>
    <definedName name="_xlnm.Print_Area" localSheetId="25">CUADRO4!$A$1:$H$53</definedName>
    <definedName name="_xlnm.Print_Area" localSheetId="24">'CUADRO5 '!$B$1:$I$52</definedName>
    <definedName name="_xlnm.Print_Area" localSheetId="23">CUADRO6!$A$1:$F$30</definedName>
    <definedName name="_xlnm.Print_Area" localSheetId="22">CUADRO7!$A$1:$M$41</definedName>
    <definedName name="_xlnm.Print_Area" localSheetId="20">CUADRO9!$A$1:$G$37</definedName>
    <definedName name="_xlnm.Print_Area" localSheetId="3">CUADROA2!$A$1:$E$30</definedName>
    <definedName name="_xlnm.Print_Area" localSheetId="8">SECT_TERAC.!$A$1:$W$48</definedName>
    <definedName name="_xlnm.Print_Area" localSheetId="7">SECT_U.FIS.!$A$1:$V$48</definedName>
    <definedName name="_xlnm.Print_Area">#REF!</definedName>
    <definedName name="CANTIDAD">CUADRO14!$B$2:$B$427</definedName>
    <definedName name="SEUSA">CUADRO14!$M$2:$M$427</definedName>
    <definedName name="SSS">SECT_U.FIS.!$X$1:$AR$48</definedName>
    <definedName name="TRANSPORTE">CUADRO14!$E$2:$E$427</definedName>
    <definedName name="zzz">SECT_TERAC.!$Y$1:$AS$48</definedName>
  </definedNames>
  <calcPr calcId="162913"/>
</workbook>
</file>

<file path=xl/calcChain.xml><?xml version="1.0" encoding="utf-8"?>
<calcChain xmlns="http://schemas.openxmlformats.org/spreadsheetml/2006/main">
  <c r="O19" i="31" l="1"/>
  <c r="F30" i="39"/>
  <c r="B24" i="13"/>
  <c r="C24" i="21"/>
  <c r="B27" i="7"/>
  <c r="C27" i="7"/>
  <c r="D27" i="7"/>
  <c r="E27" i="7"/>
  <c r="F27" i="7"/>
  <c r="G27" i="7"/>
  <c r="D40" i="28"/>
  <c r="D48" i="28"/>
  <c r="B29" i="9"/>
  <c r="C29" i="9"/>
  <c r="D29" i="9"/>
  <c r="E29" i="9"/>
  <c r="F29" i="9"/>
  <c r="M7" i="29"/>
  <c r="W7" i="29" s="1"/>
  <c r="M8" i="29"/>
  <c r="M9" i="29"/>
  <c r="W9" i="29" s="1"/>
  <c r="M10" i="29"/>
  <c r="W10" i="29" s="1"/>
  <c r="M14" i="29"/>
  <c r="W14" i="29"/>
  <c r="M15" i="29"/>
  <c r="M26" i="29" s="1"/>
  <c r="M16" i="29"/>
  <c r="W16" i="29" s="1"/>
  <c r="M17" i="29"/>
  <c r="W17" i="29" s="1"/>
  <c r="M18" i="29"/>
  <c r="P18" i="29"/>
  <c r="W18" i="29" s="1"/>
  <c r="M19" i="29"/>
  <c r="W19" i="29"/>
  <c r="M20" i="29"/>
  <c r="W20" i="29" s="1"/>
  <c r="M21" i="29"/>
  <c r="W21" i="29" s="1"/>
  <c r="M22" i="29"/>
  <c r="W22" i="29"/>
  <c r="M23" i="29"/>
  <c r="W23" i="29" s="1"/>
  <c r="S23" i="29"/>
  <c r="M24" i="29"/>
  <c r="W24" i="29" s="1"/>
  <c r="P26" i="29"/>
  <c r="S26" i="29"/>
  <c r="M28" i="29"/>
  <c r="W28" i="29"/>
  <c r="M29" i="29"/>
  <c r="W29" i="29" s="1"/>
  <c r="M30" i="29"/>
  <c r="W30" i="29" s="1"/>
  <c r="M31" i="29"/>
  <c r="W31" i="29"/>
  <c r="M33" i="29"/>
  <c r="W33" i="29"/>
  <c r="C35" i="29"/>
  <c r="C48" i="29" s="1"/>
  <c r="D35" i="29"/>
  <c r="D48" i="29" s="1"/>
  <c r="E35" i="29"/>
  <c r="E48" i="29"/>
  <c r="F35" i="29"/>
  <c r="G35" i="29"/>
  <c r="H35" i="29"/>
  <c r="I35" i="29"/>
  <c r="J35" i="29"/>
  <c r="J48" i="29" s="1"/>
  <c r="K35" i="29"/>
  <c r="K48" i="29"/>
  <c r="L35" i="29"/>
  <c r="L48" i="29"/>
  <c r="N35" i="29"/>
  <c r="O35" i="29"/>
  <c r="P35" i="29"/>
  <c r="Q35" i="29"/>
  <c r="R35" i="29"/>
  <c r="R48" i="29"/>
  <c r="T35" i="29"/>
  <c r="T48" i="29"/>
  <c r="U35" i="29"/>
  <c r="U48" i="29" s="1"/>
  <c r="V35" i="29"/>
  <c r="M37" i="29"/>
  <c r="W37" i="29" s="1"/>
  <c r="M38" i="29"/>
  <c r="W38" i="29" s="1"/>
  <c r="M39" i="29"/>
  <c r="W39" i="29" s="1"/>
  <c r="M40" i="29"/>
  <c r="W40" i="29" s="1"/>
  <c r="M41" i="29"/>
  <c r="W41" i="29" s="1"/>
  <c r="M42" i="29"/>
  <c r="W42" i="29" s="1"/>
  <c r="M43" i="29"/>
  <c r="W43" i="29" s="1"/>
  <c r="M45" i="29"/>
  <c r="W45" i="29" s="1"/>
  <c r="F48" i="29"/>
  <c r="G48" i="29"/>
  <c r="H48" i="29"/>
  <c r="I48" i="29"/>
  <c r="N48" i="29"/>
  <c r="O48" i="29"/>
  <c r="P48" i="29"/>
  <c r="Q48" i="29"/>
  <c r="V48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AR49" i="29"/>
  <c r="AS49" i="29"/>
  <c r="AT49" i="29"/>
  <c r="C23" i="24"/>
  <c r="S23" i="24"/>
  <c r="C26" i="24"/>
  <c r="C35" i="24" s="1"/>
  <c r="C48" i="24" s="1"/>
  <c r="S26" i="24"/>
  <c r="X27" i="24"/>
  <c r="Y27" i="24"/>
  <c r="Z27" i="24"/>
  <c r="AA27" i="24"/>
  <c r="AB27" i="24"/>
  <c r="AC27" i="24"/>
  <c r="AD27" i="24"/>
  <c r="D35" i="24"/>
  <c r="E35" i="24"/>
  <c r="F35" i="24"/>
  <c r="G35" i="24"/>
  <c r="H35" i="24"/>
  <c r="H48" i="24"/>
  <c r="I35" i="24"/>
  <c r="I48" i="24"/>
  <c r="J35" i="24"/>
  <c r="J48" i="24"/>
  <c r="K35" i="24"/>
  <c r="K48" i="24" s="1"/>
  <c r="L35" i="24"/>
  <c r="M35" i="24"/>
  <c r="M48" i="24" s="1"/>
  <c r="N35" i="24"/>
  <c r="O35" i="24"/>
  <c r="P35" i="24"/>
  <c r="P48" i="24"/>
  <c r="Q35" i="24"/>
  <c r="Q48" i="24"/>
  <c r="R35" i="24"/>
  <c r="R48" i="24"/>
  <c r="S35" i="24"/>
  <c r="S48" i="24" s="1"/>
  <c r="T35" i="24"/>
  <c r="U35" i="24"/>
  <c r="U48" i="24" s="1"/>
  <c r="V35" i="24"/>
  <c r="D48" i="24"/>
  <c r="E48" i="24"/>
  <c r="F48" i="24"/>
  <c r="G48" i="24"/>
  <c r="L48" i="24"/>
  <c r="N48" i="24"/>
  <c r="O48" i="24"/>
  <c r="T48" i="24"/>
  <c r="V48" i="24"/>
  <c r="W8" i="29"/>
  <c r="W26" i="29" l="1"/>
  <c r="Y24" i="29"/>
  <c r="W12" i="29"/>
  <c r="S35" i="29"/>
  <c r="S48" i="29" s="1"/>
  <c r="W15" i="29"/>
  <c r="M12" i="29"/>
  <c r="M35" i="29" s="1"/>
  <c r="M48" i="29" s="1"/>
  <c r="W35" i="29" l="1"/>
  <c r="W48" i="29" s="1"/>
  <c r="Z24" i="29"/>
  <c r="AB24" i="29" s="1"/>
  <c r="AA24" i="29"/>
  <c r="AC24" i="29"/>
</calcChain>
</file>

<file path=xl/sharedStrings.xml><?xml version="1.0" encoding="utf-8"?>
<sst xmlns="http://schemas.openxmlformats.org/spreadsheetml/2006/main" count="3770" uniqueCount="612">
  <si>
    <t xml:space="preserve">              VARIACION CONSUMO BRUTO ENERGIA PRIMARIA</t>
  </si>
  <si>
    <t xml:space="preserve">         (TERACALORIAS)</t>
  </si>
  <si>
    <t>AÑOS</t>
  </si>
  <si>
    <t>VARIACION</t>
  </si>
  <si>
    <t>ENERGETICO</t>
  </si>
  <si>
    <t>%</t>
  </si>
  <si>
    <t>PETROLEO CRUDO</t>
  </si>
  <si>
    <t>GAS NATURAL</t>
  </si>
  <si>
    <t>CARBON</t>
  </si>
  <si>
    <t>HIDROELECTRICIDAD</t>
  </si>
  <si>
    <t>LEÑA</t>
  </si>
  <si>
    <t>BIOGAS</t>
  </si>
  <si>
    <t>TOTAL</t>
  </si>
  <si>
    <t xml:space="preserve">      VARIACION CONSUMO TOTAL ENERGIA SECUNDARIA</t>
  </si>
  <si>
    <t xml:space="preserve">    (TERACALORIAS)</t>
  </si>
  <si>
    <t>TOTAL DER. PETROLEO</t>
  </si>
  <si>
    <t>Y GAS NATURAL</t>
  </si>
  <si>
    <t>ELECTRICIDAD</t>
  </si>
  <si>
    <t>COKE Y ALQUITRAN</t>
  </si>
  <si>
    <t>GAS CORRIENTE</t>
  </si>
  <si>
    <t>GAS ALTOS HORNOS</t>
  </si>
  <si>
    <t>METANOL</t>
  </si>
  <si>
    <t>LEÑA Y OTROS</t>
  </si>
  <si>
    <t xml:space="preserve"> BALANCE ENERGIA PRIMARIA</t>
  </si>
  <si>
    <t>PRODUCCION</t>
  </si>
  <si>
    <t>IMPORTACION</t>
  </si>
  <si>
    <t>EXPORTACION</t>
  </si>
  <si>
    <t>V. STOCK +</t>
  </si>
  <si>
    <t>CONSUMO</t>
  </si>
  <si>
    <t>BRUTA</t>
  </si>
  <si>
    <t xml:space="preserve">PERD+CIERRE </t>
  </si>
  <si>
    <t>BRUTO</t>
  </si>
  <si>
    <t xml:space="preserve">                        BALANCE      ENERGIA      SECUNDARIA</t>
  </si>
  <si>
    <t xml:space="preserve">                    (TERACALORIAS)</t>
  </si>
  <si>
    <t>PERD Y CIERRE</t>
  </si>
  <si>
    <t>PETROLEO COMBUSTIBLE</t>
  </si>
  <si>
    <t>DIESEL</t>
  </si>
  <si>
    <t>GAS 93 S/P (*)</t>
  </si>
  <si>
    <t>KEROSENE</t>
  </si>
  <si>
    <t>GAS LICUADO</t>
  </si>
  <si>
    <t>GASOLINA AVIACION</t>
  </si>
  <si>
    <t>KEROSENE AVIACION</t>
  </si>
  <si>
    <t>NAFTA</t>
  </si>
  <si>
    <t>GAS REFINERIA</t>
  </si>
  <si>
    <t>TOTAL DERIVADOS</t>
  </si>
  <si>
    <t>CARBON (***)</t>
  </si>
  <si>
    <t xml:space="preserve">COKE </t>
  </si>
  <si>
    <t>ALQUITRAN</t>
  </si>
  <si>
    <t>GAS CORRIENTE.</t>
  </si>
  <si>
    <t>GAS ALTO HORNO</t>
  </si>
  <si>
    <t>GAS NATURAL (***)</t>
  </si>
  <si>
    <t>(***) Las Importaciones-Exportaciones y Var. Stock, Perdidas se consideran en etapa de energético primario</t>
  </si>
  <si>
    <t>EVOLUCION SECTORIAL DEL CONSUMO</t>
  </si>
  <si>
    <t>(TERACALORIAS)</t>
  </si>
  <si>
    <t>Sector</t>
  </si>
  <si>
    <t>Consumo</t>
  </si>
  <si>
    <t>Centros de</t>
  </si>
  <si>
    <t xml:space="preserve">Consumo </t>
  </si>
  <si>
    <t>Transporte</t>
  </si>
  <si>
    <t>Ind. y Min.</t>
  </si>
  <si>
    <t>C.P.R.</t>
  </si>
  <si>
    <t>Final</t>
  </si>
  <si>
    <t>Transf.</t>
  </si>
  <si>
    <t>Total</t>
  </si>
  <si>
    <t>GAS 93 S/P</t>
  </si>
  <si>
    <t xml:space="preserve">GAS NATURAL </t>
  </si>
  <si>
    <t xml:space="preserve">          EVOLUCION SECTORIAL DEL CONSUMO</t>
  </si>
  <si>
    <t xml:space="preserve">     (TERACALORIAS)</t>
  </si>
  <si>
    <t xml:space="preserve">   SECTOR TRANSPORTE</t>
  </si>
  <si>
    <t>TERRESTRE</t>
  </si>
  <si>
    <t>FERROVIARIO</t>
  </si>
  <si>
    <t>MARITIMO</t>
  </si>
  <si>
    <t>AEREO</t>
  </si>
  <si>
    <t>GAS 93 C/P</t>
  </si>
  <si>
    <t xml:space="preserve">      EVOLUCION SECTORIAL DEL CONSUMO</t>
  </si>
  <si>
    <t xml:space="preserve">             SECTOR INDUSTRIAL Y MINERO</t>
  </si>
  <si>
    <t>COBRE</t>
  </si>
  <si>
    <t>SALITRE</t>
  </si>
  <si>
    <t>HIERRO</t>
  </si>
  <si>
    <t xml:space="preserve">PAPEL Y </t>
  </si>
  <si>
    <t>SIDE_</t>
  </si>
  <si>
    <t>PETRO_</t>
  </si>
  <si>
    <t>CEMENTO</t>
  </si>
  <si>
    <t>AZUCAR</t>
  </si>
  <si>
    <t>PESCA</t>
  </si>
  <si>
    <t>INDUSTRIAS</t>
  </si>
  <si>
    <t>MINAS</t>
  </si>
  <si>
    <t>CELULOSA</t>
  </si>
  <si>
    <t>RURGIA</t>
  </si>
  <si>
    <t>QUIMICA</t>
  </si>
  <si>
    <t>VARIAS</t>
  </si>
  <si>
    <t>COKE</t>
  </si>
  <si>
    <t xml:space="preserve">       EVOLUCION SECTORIAL DEL CONSUMO</t>
  </si>
  <si>
    <t xml:space="preserve">                            (TERACALORIAS)</t>
  </si>
  <si>
    <t xml:space="preserve">                                                         SECTOR COMERCIAL </t>
  </si>
  <si>
    <t xml:space="preserve">                   PUBLICO RESIDENCIAL (CPR)</t>
  </si>
  <si>
    <t>COMERCIAL</t>
  </si>
  <si>
    <t>PUBLICO</t>
  </si>
  <si>
    <t>RESIDENCIAL</t>
  </si>
  <si>
    <t>PETROLEO  COMBUSTIBLE</t>
  </si>
  <si>
    <t xml:space="preserve"> DIESEL</t>
  </si>
  <si>
    <t xml:space="preserve">  (TERACALORIAS)</t>
  </si>
  <si>
    <t xml:space="preserve">             SECTOR CENTROS DE TRANSFORMACION</t>
  </si>
  <si>
    <t>GAS Y COKE</t>
  </si>
  <si>
    <t>PETROLEO Y</t>
  </si>
  <si>
    <t xml:space="preserve">CARBON </t>
  </si>
  <si>
    <t>Y LEÑA</t>
  </si>
  <si>
    <t xml:space="preserve">      PRODUCCION BRUTA DERIVADOS</t>
  </si>
  <si>
    <t xml:space="preserve">     INDUSTRIALES DEL PETROLEO</t>
  </si>
  <si>
    <t xml:space="preserve">                   (TERACALORIAS)</t>
  </si>
  <si>
    <t>NO ENERGETICOS</t>
  </si>
  <si>
    <t>PROD.BRUTA</t>
  </si>
  <si>
    <t>Gasolina Blanca</t>
  </si>
  <si>
    <t>Aguarrás</t>
  </si>
  <si>
    <t>Solventes</t>
  </si>
  <si>
    <t>Fuel Fondo Vacío</t>
  </si>
  <si>
    <t>Asfalto</t>
  </si>
  <si>
    <t>Etileno</t>
  </si>
  <si>
    <t>Gas Oil</t>
  </si>
  <si>
    <t xml:space="preserve">                                             BALANCE DE ENERGIA PRIMARIA</t>
  </si>
  <si>
    <t xml:space="preserve">                                                       (Unidades Físicas)</t>
  </si>
  <si>
    <t xml:space="preserve">V. STOCK + </t>
  </si>
  <si>
    <t>PERD.Y CIERRE</t>
  </si>
  <si>
    <t>PETROLEO  CRUDO (a)</t>
  </si>
  <si>
    <t xml:space="preserve"> (Miles m3)</t>
  </si>
  <si>
    <t>GAS NATURAL (b,c y d)</t>
  </si>
  <si>
    <t xml:space="preserve"> (Mill. m3)</t>
  </si>
  <si>
    <t xml:space="preserve"> (Miles ton.)</t>
  </si>
  <si>
    <t xml:space="preserve"> (Gwh)</t>
  </si>
  <si>
    <t xml:space="preserve"> (Mill.m3)</t>
  </si>
  <si>
    <t xml:space="preserve">         DERIVADOS DEL GAS NATURAL</t>
  </si>
  <si>
    <t xml:space="preserve">                                  (Miles m3)</t>
  </si>
  <si>
    <t xml:space="preserve">PRODUCCION GASOLINA NATURAL </t>
  </si>
  <si>
    <t xml:space="preserve">PRODUCCION PROPANO                 </t>
  </si>
  <si>
    <t xml:space="preserve">PRODUCCION BUTANO                   </t>
  </si>
  <si>
    <t>BALANCE      ENERGIA      SECUNDARIA</t>
  </si>
  <si>
    <t xml:space="preserve">             (UNIDADES FISICAS)</t>
  </si>
  <si>
    <t>V. STOCK</t>
  </si>
  <si>
    <t>PERD.CIERRE</t>
  </si>
  <si>
    <t>FINAL</t>
  </si>
  <si>
    <t>C.TRANSF.</t>
  </si>
  <si>
    <t>(Miles Ton)</t>
  </si>
  <si>
    <t>(Miles m3)</t>
  </si>
  <si>
    <t>(Millones m3)</t>
  </si>
  <si>
    <t>(GWh)</t>
  </si>
  <si>
    <t>(UNIDADES FISICAS)</t>
  </si>
  <si>
    <t>Transform.</t>
  </si>
  <si>
    <t>GAS 93 C/P (*)</t>
  </si>
  <si>
    <t xml:space="preserve">  </t>
  </si>
  <si>
    <t xml:space="preserve"> (Unidades Físicas)</t>
  </si>
  <si>
    <t xml:space="preserve">    SECTOR TRANSPORTE</t>
  </si>
  <si>
    <t>PETROLEOS  COMBUSTIBLE</t>
  </si>
  <si>
    <t>GASOLINA  AVIACION</t>
  </si>
  <si>
    <t xml:space="preserve">                            (UNIDADES FISICAS)</t>
  </si>
  <si>
    <t xml:space="preserve">                       SECTOR INDUSTRIAL Y MINERO</t>
  </si>
  <si>
    <t>DURGIA</t>
  </si>
  <si>
    <t xml:space="preserve">                                                  SECTOR COMERCIAL </t>
  </si>
  <si>
    <t xml:space="preserve"> PUBLICO RESIDENCIAL(CPR)</t>
  </si>
  <si>
    <t xml:space="preserve"> EVOLUCION SECTORIAL DEL CONSUMO</t>
  </si>
  <si>
    <t xml:space="preserve">       (Unidades Físicas)</t>
  </si>
  <si>
    <t xml:space="preserve"> SECTOR CENTROS DE TRANSFORMACION</t>
  </si>
  <si>
    <t>PETROLEO</t>
  </si>
  <si>
    <t>CARBON Y</t>
  </si>
  <si>
    <t>GAS</t>
  </si>
  <si>
    <t xml:space="preserve">AUTOPRODORES Y </t>
  </si>
  <si>
    <t xml:space="preserve">Y GAS </t>
  </si>
  <si>
    <t>NATURAL</t>
  </si>
  <si>
    <t>SECTOR PUBLICO</t>
  </si>
  <si>
    <t>(Miles ton.)</t>
  </si>
  <si>
    <t>GAS REFINERÍA</t>
  </si>
  <si>
    <t>(Mill. m3)</t>
  </si>
  <si>
    <t>(Gwh)</t>
  </si>
  <si>
    <t xml:space="preserve">  PRODUCCION BRUTA DERIVADOS</t>
  </si>
  <si>
    <t xml:space="preserve">   INDUSTRIALES DEL PETROLEO</t>
  </si>
  <si>
    <t xml:space="preserve">                       (Miles m3)</t>
  </si>
  <si>
    <t>Consumo Sectorial de Productos Secundarios</t>
  </si>
  <si>
    <t>Petróleo</t>
  </si>
  <si>
    <t>Petróleos</t>
  </si>
  <si>
    <t>Gasolina</t>
  </si>
  <si>
    <t>Kerosene</t>
  </si>
  <si>
    <t>Gas</t>
  </si>
  <si>
    <t>Nafta</t>
  </si>
  <si>
    <t>Gas de</t>
  </si>
  <si>
    <t>Total Derivados</t>
  </si>
  <si>
    <t>Electrici_</t>
  </si>
  <si>
    <t>Carbón</t>
  </si>
  <si>
    <t>Coke y</t>
  </si>
  <si>
    <t>Meta_</t>
  </si>
  <si>
    <t>Biogás</t>
  </si>
  <si>
    <t>Leña y</t>
  </si>
  <si>
    <t>SECTOR</t>
  </si>
  <si>
    <t>Diesel</t>
  </si>
  <si>
    <t>Combustibles</t>
  </si>
  <si>
    <t>93 S/P</t>
  </si>
  <si>
    <t>93 C/P</t>
  </si>
  <si>
    <t>Licuado</t>
  </si>
  <si>
    <t>Aviación</t>
  </si>
  <si>
    <t>Refinería</t>
  </si>
  <si>
    <t>Petróleo,Gas</t>
  </si>
  <si>
    <t>dad</t>
  </si>
  <si>
    <t>Alquitrán</t>
  </si>
  <si>
    <t>Corriente</t>
  </si>
  <si>
    <t>Altos Hornos</t>
  </si>
  <si>
    <t>Natural</t>
  </si>
  <si>
    <t>nol</t>
  </si>
  <si>
    <t>Otros</t>
  </si>
  <si>
    <t>Energéticos</t>
  </si>
  <si>
    <t>Transporte             :</t>
  </si>
  <si>
    <t>Caminero</t>
  </si>
  <si>
    <t>-</t>
  </si>
  <si>
    <t>Ferroviario</t>
  </si>
  <si>
    <t>Marítimo</t>
  </si>
  <si>
    <t>Aéreo</t>
  </si>
  <si>
    <t>Total en Transporte</t>
  </si>
  <si>
    <t>Industrial               :</t>
  </si>
  <si>
    <t>Cobre</t>
  </si>
  <si>
    <t>y Minero</t>
  </si>
  <si>
    <t>Salitre</t>
  </si>
  <si>
    <t>Hierro</t>
  </si>
  <si>
    <t>Papel y Celulosa</t>
  </si>
  <si>
    <t>Siderurgia</t>
  </si>
  <si>
    <t>Petroquímica</t>
  </si>
  <si>
    <t>Cemento</t>
  </si>
  <si>
    <t>Azúcar</t>
  </si>
  <si>
    <t>Pesca</t>
  </si>
  <si>
    <t>Industrias Varias</t>
  </si>
  <si>
    <t>Minas Varias</t>
  </si>
  <si>
    <t>Total Industrial y Minero</t>
  </si>
  <si>
    <t>Comercial, Público :</t>
  </si>
  <si>
    <t>Zona Carbonífera</t>
  </si>
  <si>
    <t>y Residencial</t>
  </si>
  <si>
    <t>Comercial</t>
  </si>
  <si>
    <t>Público</t>
  </si>
  <si>
    <t>Residencial</t>
  </si>
  <si>
    <t>Total Comercial Público, Residencial</t>
  </si>
  <si>
    <t>Consumo Final</t>
  </si>
  <si>
    <t>Centros  de               :</t>
  </si>
  <si>
    <t>Electricidad: Autoproductores</t>
  </si>
  <si>
    <t>Transformaciòn</t>
  </si>
  <si>
    <t>:         Servicio Público</t>
  </si>
  <si>
    <t>Gas,Coke: GasCorriente</t>
  </si>
  <si>
    <t xml:space="preserve">          : Siderurgia</t>
  </si>
  <si>
    <t>Petróleo, Gas Natural</t>
  </si>
  <si>
    <t>Carbón y Leña</t>
  </si>
  <si>
    <t>Gas Natural-Metanol</t>
  </si>
  <si>
    <t>Total en Centros de Transformación</t>
  </si>
  <si>
    <t>Consumo Total</t>
  </si>
  <si>
    <t>Coke</t>
  </si>
  <si>
    <t>Metanol</t>
  </si>
  <si>
    <t>Miles</t>
  </si>
  <si>
    <t>Alto Horno</t>
  </si>
  <si>
    <t xml:space="preserve">Mill. </t>
  </si>
  <si>
    <t>Miles m3</t>
  </si>
  <si>
    <t>Miles Ton.</t>
  </si>
  <si>
    <t xml:space="preserve"> m3</t>
  </si>
  <si>
    <t>Mill. m3</t>
  </si>
  <si>
    <t>GWh</t>
  </si>
  <si>
    <t>Ton.</t>
  </si>
  <si>
    <t xml:space="preserve"> Ton.</t>
  </si>
  <si>
    <t xml:space="preserve">        :Serv. Público</t>
  </si>
  <si>
    <t>Gas, Coke:GasCorriente</t>
  </si>
  <si>
    <t xml:space="preserve">              :Siderurgia</t>
  </si>
  <si>
    <t xml:space="preserve">  BALANCE DE ENERGIA ELECTRICA</t>
  </si>
  <si>
    <t>Porcentajes</t>
  </si>
  <si>
    <t>cr/Total</t>
  </si>
  <si>
    <t>cr/SubTotal</t>
  </si>
  <si>
    <t>POTENCIA ELECTRICA INSTALADA</t>
  </si>
  <si>
    <t>(Miles de KW)</t>
  </si>
  <si>
    <t>Termoeléctrica</t>
  </si>
  <si>
    <t>Autoproductores</t>
  </si>
  <si>
    <t>Cogeneración</t>
  </si>
  <si>
    <t>Servicios Públicos</t>
  </si>
  <si>
    <t>Hidroeléctrica</t>
  </si>
  <si>
    <t>GENERACION DE ENERGIA</t>
  </si>
  <si>
    <t>(Millones de KWh)</t>
  </si>
  <si>
    <t>CONSUMO DE ENERGIA</t>
  </si>
  <si>
    <t xml:space="preserve">SEGUN FUENTES </t>
  </si>
  <si>
    <t>(Teracalorías)</t>
  </si>
  <si>
    <t>Carbón, Coke y Alquitrán</t>
  </si>
  <si>
    <t>Derivados de Petróleo y de Gas Natural</t>
  </si>
  <si>
    <t>Gas(Natural,Corriente,Alto Horno,Metanol)</t>
  </si>
  <si>
    <t>Leña y otros</t>
  </si>
  <si>
    <t>CONSUMO ELECTRICO INDUSTRIAL</t>
  </si>
  <si>
    <t>Y MINERO SEGUN ACTIVIDAD</t>
  </si>
  <si>
    <t>Azucar</t>
  </si>
  <si>
    <t>CONSUMO BRUTO DE ENERGIA</t>
  </si>
  <si>
    <t>ELECTRICA POR HABITANTE</t>
  </si>
  <si>
    <t>(KWh/Año)</t>
  </si>
  <si>
    <t xml:space="preserve">DENSIDADES Y PODERES CALORIFICOS </t>
  </si>
  <si>
    <t>UTILIZADOS EN EL BALANCE</t>
  </si>
  <si>
    <t>PRODUCTO</t>
  </si>
  <si>
    <t>DENSIDAD</t>
  </si>
  <si>
    <t>PODER CALORIF.</t>
  </si>
  <si>
    <t>Ton/m3</t>
  </si>
  <si>
    <t>KCal/Kg</t>
  </si>
  <si>
    <t>PETR. CRUDO NACIONAL</t>
  </si>
  <si>
    <t>(*)</t>
  </si>
  <si>
    <t>PETR. CRUDO  IMPORTADO</t>
  </si>
  <si>
    <t>PETR. COMBUSTIBLE 5</t>
  </si>
  <si>
    <t>PETR. COMBUSTIBLE IFO 180</t>
  </si>
  <si>
    <t>PETR. COMBUSTIBLE  6</t>
  </si>
  <si>
    <t>GASOLINA  AUTOMOVILES</t>
  </si>
  <si>
    <t>GAS NATURAL PROCESADO</t>
  </si>
  <si>
    <t xml:space="preserve">  (**)</t>
  </si>
  <si>
    <t>GAS DE REFINERIA</t>
  </si>
  <si>
    <t xml:space="preserve"> (***)</t>
  </si>
  <si>
    <t>(****)(1)</t>
  </si>
  <si>
    <t>(*)     Promedio Isla, Continente y Costa Afuera</t>
  </si>
  <si>
    <t>(**)    KCal/m3</t>
  </si>
  <si>
    <t>(***)   KCal/Lts</t>
  </si>
  <si>
    <t>(****)  KCal/KWh (Equivelente Calórico Teórico Internacional)</t>
  </si>
  <si>
    <t>TABLA DE CONVERSION UNIDADES ENERGETICAS</t>
  </si>
  <si>
    <t xml:space="preserve">     INTERNACIONALES   (OLADE)</t>
  </si>
  <si>
    <t xml:space="preserve"> (*)</t>
  </si>
  <si>
    <t>BEEP</t>
  </si>
  <si>
    <t>TEP</t>
  </si>
  <si>
    <t>TCAL</t>
  </si>
  <si>
    <t>TJOULE</t>
  </si>
  <si>
    <t>10E+3BTU</t>
  </si>
  <si>
    <t>MWH</t>
  </si>
  <si>
    <t>KGGLP</t>
  </si>
  <si>
    <t xml:space="preserve">   M3 GAS NAT.</t>
  </si>
  <si>
    <t>PIE3 GAS NAT.</t>
  </si>
  <si>
    <t>M3 GAS NAT.</t>
  </si>
  <si>
    <t>(Nota: E + x = 10 elevado a x )</t>
  </si>
  <si>
    <t xml:space="preserve">                          ABREVIATURAS</t>
  </si>
  <si>
    <t>EQUIVAL.  OLADE</t>
  </si>
  <si>
    <t>EQUIVAL. BALANCE NACIONAL</t>
  </si>
  <si>
    <t>EQUIVALENCIA</t>
  </si>
  <si>
    <t>SIMBOLO</t>
  </si>
  <si>
    <t>1BBL GLP</t>
  </si>
  <si>
    <t>0,670BEP</t>
  </si>
  <si>
    <t>1Bpe</t>
  </si>
  <si>
    <t xml:space="preserve">         1,05 BEEP</t>
  </si>
  <si>
    <t>BARRIL EQUIVAL.  PETROLEO</t>
  </si>
  <si>
    <t>1BBL</t>
  </si>
  <si>
    <t>0,15893M3</t>
  </si>
  <si>
    <t>1 m3 gas nat.          1,13 M3 GAS NAT</t>
  </si>
  <si>
    <t>TON. EQUIV. PETROLEO</t>
  </si>
  <si>
    <t>1M3 GLP</t>
  </si>
  <si>
    <t>552,4 KG</t>
  </si>
  <si>
    <t>(Bpe = Barril de Petroleo Equivalente, Balance)</t>
  </si>
  <si>
    <t>BARRILES</t>
  </si>
  <si>
    <t>BBL</t>
  </si>
  <si>
    <t>1PIE3</t>
  </si>
  <si>
    <t>0,028317 M3</t>
  </si>
  <si>
    <t>METROS CUBICOS</t>
  </si>
  <si>
    <t>M3</t>
  </si>
  <si>
    <t>TERACALORIAS</t>
  </si>
  <si>
    <t>MULTIPLOS</t>
  </si>
  <si>
    <t>TONELADAS METRICAS</t>
  </si>
  <si>
    <t>TON</t>
  </si>
  <si>
    <t>PREFIJO</t>
  </si>
  <si>
    <t>FACTOR</t>
  </si>
  <si>
    <t>GIGAWATTS</t>
  </si>
  <si>
    <t>GW</t>
  </si>
  <si>
    <t>K</t>
  </si>
  <si>
    <t>KILO</t>
  </si>
  <si>
    <t>TERAWATTS-HORA</t>
  </si>
  <si>
    <t>TWH</t>
  </si>
  <si>
    <t>M</t>
  </si>
  <si>
    <t>MEGA</t>
  </si>
  <si>
    <t>GIGAWATTS-HORA</t>
  </si>
  <si>
    <t>GWH</t>
  </si>
  <si>
    <t>G</t>
  </si>
  <si>
    <t>GIGA</t>
  </si>
  <si>
    <t>KILOWATTS-HORA</t>
  </si>
  <si>
    <t>KWH</t>
  </si>
  <si>
    <t>T</t>
  </si>
  <si>
    <t>TERA</t>
  </si>
  <si>
    <t>MEGAWATTS-HORA</t>
  </si>
  <si>
    <t>P</t>
  </si>
  <si>
    <t>PETA</t>
  </si>
  <si>
    <t xml:space="preserve">(*) PARA OBTENER EQUIVALENCIAS INTERNACIONALES, SE DEBEN TENER EN CUENTA LAS EQUIVALENCIAS DEL BALANCE NACIONAL DE ENERGIA , PRINCIPALMENTE </t>
  </si>
  <si>
    <t xml:space="preserve"> RESPECTO A PODERES CALORIFICOS Y DENSIDADES</t>
  </si>
  <si>
    <t xml:space="preserve"> FINAL</t>
  </si>
  <si>
    <t xml:space="preserve"> TOTAL</t>
  </si>
  <si>
    <t>CENT. DE TR.</t>
  </si>
  <si>
    <t>Electricidad (*)</t>
  </si>
  <si>
    <t>(*) Equivalente calórico de la electricidad : 860 Kcal/KWh</t>
  </si>
  <si>
    <t xml:space="preserve"> </t>
  </si>
  <si>
    <t xml:space="preserve">B A L A N C E   E N E R G E T I C O   D E :   </t>
  </si>
  <si>
    <t>CHILE</t>
  </si>
  <si>
    <t xml:space="preserve">     VERSION          :</t>
  </si>
  <si>
    <t xml:space="preserve">       </t>
  </si>
  <si>
    <t>O L A D E</t>
  </si>
  <si>
    <t xml:space="preserve">     Unidad de medida :</t>
  </si>
  <si>
    <t>Tcal</t>
  </si>
  <si>
    <t>_</t>
  </si>
  <si>
    <t>|</t>
  </si>
  <si>
    <t>Energia Primaria</t>
  </si>
  <si>
    <t xml:space="preserve">   Energia Secundaria</t>
  </si>
  <si>
    <t>A Ñ O :</t>
  </si>
  <si>
    <t xml:space="preserve"> PETRO-</t>
  </si>
  <si>
    <t xml:space="preserve">   GAS</t>
  </si>
  <si>
    <t xml:space="preserve"> HIDRO</t>
  </si>
  <si>
    <t>GEO</t>
  </si>
  <si>
    <t xml:space="preserve"> NU-</t>
  </si>
  <si>
    <t xml:space="preserve">  LEÑA</t>
  </si>
  <si>
    <t>PROD</t>
  </si>
  <si>
    <t xml:space="preserve"> OTRAS</t>
  </si>
  <si>
    <t xml:space="preserve">  TOTAL</t>
  </si>
  <si>
    <t xml:space="preserve">  ELEC</t>
  </si>
  <si>
    <t>GASOLI</t>
  </si>
  <si>
    <t xml:space="preserve">  KERO</t>
  </si>
  <si>
    <t xml:space="preserve">  FUEL</t>
  </si>
  <si>
    <t>COQUE</t>
  </si>
  <si>
    <t xml:space="preserve"> GASES</t>
  </si>
  <si>
    <t xml:space="preserve">    NO </t>
  </si>
  <si>
    <t xml:space="preserve">   LEO</t>
  </si>
  <si>
    <t xml:space="preserve">  NATU-</t>
  </si>
  <si>
    <t xml:space="preserve">  MINE-</t>
  </si>
  <si>
    <t xml:space="preserve">  ENER-</t>
  </si>
  <si>
    <t>TER-</t>
  </si>
  <si>
    <t>CLEAR</t>
  </si>
  <si>
    <t xml:space="preserve">    DE</t>
  </si>
  <si>
    <t xml:space="preserve">  PRIMA</t>
  </si>
  <si>
    <t xml:space="preserve"> TRICI</t>
  </si>
  <si>
    <t xml:space="preserve"> LICUA</t>
  </si>
  <si>
    <t xml:space="preserve"> NA/AL</t>
  </si>
  <si>
    <t xml:space="preserve">  SENE</t>
  </si>
  <si>
    <t xml:space="preserve">   OIL</t>
  </si>
  <si>
    <t>VEGETAL</t>
  </si>
  <si>
    <t>ENERGE</t>
  </si>
  <si>
    <t xml:space="preserve">  SECUN</t>
  </si>
  <si>
    <t xml:space="preserve">   RAL</t>
  </si>
  <si>
    <t xml:space="preserve">   GIA</t>
  </si>
  <si>
    <t>MIA</t>
  </si>
  <si>
    <t xml:space="preserve"> CAÑA</t>
  </si>
  <si>
    <t xml:space="preserve">    RIA</t>
  </si>
  <si>
    <t xml:space="preserve">   DAD</t>
  </si>
  <si>
    <t xml:space="preserve">    DO</t>
  </si>
  <si>
    <t xml:space="preserve"> COHOL</t>
  </si>
  <si>
    <t xml:space="preserve"> TURBO</t>
  </si>
  <si>
    <t xml:space="preserve"> TICOS</t>
  </si>
  <si>
    <t xml:space="preserve">  DARIA</t>
  </si>
  <si>
    <t>=</t>
  </si>
  <si>
    <t>O</t>
  </si>
  <si>
    <t>F</t>
  </si>
  <si>
    <t>E</t>
  </si>
  <si>
    <t>R</t>
  </si>
  <si>
    <t>VARIACION INVENTARIO</t>
  </si>
  <si>
    <t>A</t>
  </si>
  <si>
    <t>NO APROVECHADO</t>
  </si>
  <si>
    <t>OFERTA TOTAL</t>
  </si>
  <si>
    <t>REFINERIA</t>
  </si>
  <si>
    <t>CENTRALES ELECTRICAS</t>
  </si>
  <si>
    <t>AUTOPRODUCTORES</t>
  </si>
  <si>
    <t>N</t>
  </si>
  <si>
    <t>CENTRO DE GAS</t>
  </si>
  <si>
    <t>S</t>
  </si>
  <si>
    <t>CARBONERA</t>
  </si>
  <si>
    <t>COQUERIA/ALTO HORNO</t>
  </si>
  <si>
    <t>DESTILERIA</t>
  </si>
  <si>
    <t>C</t>
  </si>
  <si>
    <t>I</t>
  </si>
  <si>
    <t>OTROS CENTROS</t>
  </si>
  <si>
    <t>TOTAL TRANSFORMACION</t>
  </si>
  <si>
    <t>==</t>
  </si>
  <si>
    <t>CONSUMO PROPIO</t>
  </si>
  <si>
    <t>PERDIDAS(TR,AL,DI)</t>
  </si>
  <si>
    <t>AJUSTE</t>
  </si>
  <si>
    <t>TRANSPORTE</t>
  </si>
  <si>
    <t>INDUSTRIAL</t>
  </si>
  <si>
    <t>COMERCIAL,PUB,SERV.</t>
  </si>
  <si>
    <t>U</t>
  </si>
  <si>
    <t>AGRO,PESCA,MINERIA</t>
  </si>
  <si>
    <t>CONSTRUCCION Y OTROS</t>
  </si>
  <si>
    <t>CONSUMO ENERGETICO</t>
  </si>
  <si>
    <t>L</t>
  </si>
  <si>
    <t>CONS NO ENERGETICO</t>
  </si>
  <si>
    <t xml:space="preserve">CONSUMO FINAL </t>
  </si>
  <si>
    <t>BALANCE  APEC</t>
  </si>
  <si>
    <t>Coal</t>
  </si>
  <si>
    <t>Crude</t>
  </si>
  <si>
    <t>Petrole.</t>
  </si>
  <si>
    <t xml:space="preserve">Town </t>
  </si>
  <si>
    <t>Hydro</t>
  </si>
  <si>
    <t>Nuclear</t>
  </si>
  <si>
    <t>Geother</t>
  </si>
  <si>
    <t>Othrers</t>
  </si>
  <si>
    <t>Electricity</t>
  </si>
  <si>
    <t>Heat</t>
  </si>
  <si>
    <t>Product</t>
  </si>
  <si>
    <t>Oil</t>
  </si>
  <si>
    <t>Products</t>
  </si>
  <si>
    <t>Nat.</t>
  </si>
  <si>
    <t>Solar, etc</t>
  </si>
  <si>
    <t>1.- Indigenous Production</t>
  </si>
  <si>
    <t>2.- Import</t>
  </si>
  <si>
    <t>3.- Export</t>
  </si>
  <si>
    <t>4.- International Marine Bunkers</t>
  </si>
  <si>
    <t>5.- Stock Changes</t>
  </si>
  <si>
    <t>6.- Total Primary Energy Supply</t>
  </si>
  <si>
    <t>7.- Public Electricity</t>
  </si>
  <si>
    <t>8.- Autoprod. of Electricity</t>
  </si>
  <si>
    <t>9.- Gas Procesing</t>
  </si>
  <si>
    <t>10.- Petroleum Refineries</t>
  </si>
  <si>
    <t>11.- Coal Transformation</t>
  </si>
  <si>
    <t>12.- Loss &amp; Own Use</t>
  </si>
  <si>
    <t>13.- Discrepancy</t>
  </si>
  <si>
    <t>14.- Total Final Energy Consump.</t>
  </si>
  <si>
    <t>15.- Industry Sector</t>
  </si>
  <si>
    <t>16.- Transport Sector</t>
  </si>
  <si>
    <t>17.- Other Sector (Mining)</t>
  </si>
  <si>
    <t>18.- Agriculture</t>
  </si>
  <si>
    <t>19.- Residential &amp; Commercial</t>
  </si>
  <si>
    <t>20.- Other</t>
  </si>
  <si>
    <t>21.- Non-Energy</t>
  </si>
  <si>
    <t>(1) Equivalente Calórico práctico para Chile 2.750 KCal/KWh hasta 1997</t>
  </si>
  <si>
    <t>(1) Equivalente Calórico práctico para Chile 2.504 KCal/KWh desde 1998</t>
  </si>
  <si>
    <t>CAPACIDAD INSTALADA POR SISTEMA</t>
  </si>
  <si>
    <t>INTERCONECTADO EN MW.</t>
  </si>
  <si>
    <t>SING</t>
  </si>
  <si>
    <t>SIC</t>
  </si>
  <si>
    <t>SIST.AYSEN</t>
  </si>
  <si>
    <t>SIST.MAGALL.</t>
  </si>
  <si>
    <t>TOTAL PAIS</t>
  </si>
  <si>
    <t>1990(*)</t>
  </si>
  <si>
    <t>%TÉRMICA</t>
  </si>
  <si>
    <t>%HIDRO</t>
  </si>
  <si>
    <t>0.0%</t>
  </si>
  <si>
    <t>1991(*)</t>
  </si>
  <si>
    <t>%térmica</t>
  </si>
  <si>
    <t>%hidro</t>
  </si>
  <si>
    <t>%térmico</t>
  </si>
  <si>
    <t>Fuente</t>
  </si>
  <si>
    <t xml:space="preserve">(3) Información proporcionada a la CNE por empresas generadoras </t>
  </si>
  <si>
    <t>En el SING los datos hasta el año 1993 consideran como autoproductor a la central de Codelco-Tocopilla.</t>
  </si>
  <si>
    <t xml:space="preserve">El año 1994 esta se convierte en Sociedad Anónima, por lo que a partir de ese año es considerada en las </t>
  </si>
  <si>
    <t>estadisticas como empresa de servicio en el CDEC_SING.</t>
  </si>
  <si>
    <t>CUADRO F2</t>
  </si>
  <si>
    <t xml:space="preserve">GENERACION BRUTA POR SISTEMA </t>
  </si>
  <si>
    <t>INTERCONECTADO EN GWh</t>
  </si>
  <si>
    <t>Fuente:</t>
  </si>
  <si>
    <t>(3) Información proporcionada a la CNE por empresas generadoras</t>
  </si>
  <si>
    <t>CUADRO F1</t>
  </si>
  <si>
    <t>SISTEMA</t>
  </si>
  <si>
    <t xml:space="preserve">SISTEMA </t>
  </si>
  <si>
    <t>AUTOPRODUC-</t>
  </si>
  <si>
    <t>AYSEN</t>
  </si>
  <si>
    <t>MAGALLANES</t>
  </si>
  <si>
    <t>TORES</t>
  </si>
  <si>
    <t>(*) Del total de Gasolina 93 s/p , aproximadamente 1.057 Miles de m3 corresponden a Gasolina s/p 95 y 97.</t>
  </si>
  <si>
    <t>(*) Se incluye la Gasolinas 95 y 97 que aportan aproximadamente 8.642 TCal ( 53%)</t>
  </si>
  <si>
    <t>Fuel oil</t>
  </si>
  <si>
    <t>Coal Coke</t>
  </si>
  <si>
    <t>Biomass</t>
  </si>
  <si>
    <t>Nat. Gas</t>
  </si>
  <si>
    <t xml:space="preserve">         AÑO 2001</t>
  </si>
  <si>
    <t>GAS 93 C/P (**)</t>
  </si>
  <si>
    <t xml:space="preserve">                     AÑO 2001</t>
  </si>
  <si>
    <t>AÑO 2001</t>
  </si>
  <si>
    <t xml:space="preserve">   AÑO 2001</t>
  </si>
  <si>
    <t xml:space="preserve">        AÑO 2001</t>
  </si>
  <si>
    <t>b) Producción Bruta : Produccion total =2684 - Reinyecciones =102</t>
  </si>
  <si>
    <t xml:space="preserve">                                                           AÑO 2001</t>
  </si>
  <si>
    <t>a) Producción Bruta : Isla= 139 + Continente = 64 + Costa afuera=106</t>
  </si>
  <si>
    <t>c) Cierre : Gas lift = 227 + Gas quemado =264</t>
  </si>
  <si>
    <t>e) Ajuste CNE : 74 (Gas Absorbido)</t>
  </si>
  <si>
    <t xml:space="preserve">                                                                    AÑO 2001</t>
  </si>
  <si>
    <t xml:space="preserve">            AÑO 2001</t>
  </si>
  <si>
    <t>Energy Balance Table of Chile 2001</t>
  </si>
  <si>
    <t>Año 2001 (Unidades Físicas)</t>
  </si>
  <si>
    <t>Año 2001 (Teracalorías)</t>
  </si>
  <si>
    <t>2000 (**)</t>
  </si>
  <si>
    <t>2001 (**)</t>
  </si>
  <si>
    <t>(**) Valores SING Consideran Importaciones</t>
  </si>
  <si>
    <t>(1) Estadísticas de Operación CDEC-SIC 1990-2001</t>
  </si>
  <si>
    <t>(2) Estadísticas de Operación CDEC-SING 1993-2001</t>
  </si>
  <si>
    <t>(1) Estadística de Operación CDEC-SIC 1990 - 2001</t>
  </si>
  <si>
    <t>(2) Estadístca de Operación CDEC-SING 1993 - 2001</t>
  </si>
  <si>
    <t>Consumo Energía Primaria</t>
  </si>
  <si>
    <t>Teracalorías</t>
  </si>
  <si>
    <t>2008e</t>
  </si>
  <si>
    <t>Petróleo Crudo</t>
  </si>
  <si>
    <t>Gas Natural</t>
  </si>
  <si>
    <t>Hidroelectricidad</t>
  </si>
  <si>
    <t>Leña y Otros</t>
  </si>
  <si>
    <t xml:space="preserve">Consumo Bruto </t>
  </si>
  <si>
    <t>Indice</t>
  </si>
  <si>
    <t>Tasa Crecimiento Promedio Anual</t>
  </si>
  <si>
    <t>Considera la Hidroelectricidad con equivalente calórico de 2.750 Kcal/KWh desde 1978 hasta 1998.</t>
  </si>
  <si>
    <t>Desde 1999 se considera un equivalente de 2.504 KCal/KWh</t>
  </si>
  <si>
    <t>e: estimado</t>
  </si>
  <si>
    <t>Consumo Energía Secundaria</t>
  </si>
  <si>
    <t xml:space="preserve"> Teracalorías</t>
  </si>
  <si>
    <t>Derivados de Petróleo y Gas Natural</t>
  </si>
  <si>
    <t>Carbón y Coke</t>
  </si>
  <si>
    <t>Electricidad</t>
  </si>
  <si>
    <t>Considera electricidad con equivalente calórico de 860 Kcal/KWh.</t>
  </si>
  <si>
    <t>e:estimado</t>
  </si>
  <si>
    <t>Consumo Sectorial</t>
  </si>
  <si>
    <t xml:space="preserve"> Teracalorías </t>
  </si>
  <si>
    <t>Sectores</t>
  </si>
  <si>
    <t>Industrial y Minero</t>
  </si>
  <si>
    <t>Comercial Público Residencial</t>
  </si>
  <si>
    <t>Centros de Transformación(*)</t>
  </si>
  <si>
    <t>Dependencia Energética</t>
  </si>
  <si>
    <t>Nacional</t>
  </si>
  <si>
    <t>Importado</t>
  </si>
  <si>
    <t>(*):La hidroelectricidad se consideró con un equivalente calórico de 2.504 Kcal/KWh</t>
  </si>
  <si>
    <t>Planta</t>
  </si>
  <si>
    <t>Hidraulica</t>
  </si>
  <si>
    <t>Diesel Fuel Oil</t>
  </si>
  <si>
    <t>Generación Eléctrica Por Tipo de Planta</t>
  </si>
  <si>
    <t>C2</t>
  </si>
  <si>
    <t>C3</t>
  </si>
  <si>
    <t xml:space="preserve"> Barriles de Petroleo Diario Equivalentes</t>
  </si>
  <si>
    <t>MW</t>
  </si>
  <si>
    <t>Capacidad Instalada Por Tipo de Planta</t>
  </si>
  <si>
    <t>(**) SING Incluye. Capacidad. De Gener en Salta (642.8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</si>
</sst>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* #,##0_);_(* \(#,##0\);_(* &quot;-&quot;_);_(@_)"/>
    <numFmt numFmtId="165" formatCode="0.0"/>
    <numFmt numFmtId="166" formatCode="#,##0.0"/>
    <numFmt numFmtId="167" formatCode="0.0%"/>
    <numFmt numFmtId="168" formatCode="###0"/>
    <numFmt numFmtId="169" formatCode="0.00000"/>
    <numFmt numFmtId="170" formatCode="0.000"/>
    <numFmt numFmtId="171" formatCode="mm/dd/yy"/>
    <numFmt numFmtId="172" formatCode="#,##0.000"/>
  </numFmts>
  <fonts count="52">
    <font>
      <sz val="10"/>
      <name val="Arial"/>
    </font>
    <font>
      <sz val="10"/>
      <name val="Arial"/>
      <family val="2"/>
    </font>
    <font>
      <sz val="10"/>
      <name val="MS Sans Serif"/>
    </font>
    <font>
      <b/>
      <sz val="12"/>
      <color indexed="9"/>
      <name val="MS Sans Serif"/>
    </font>
    <font>
      <sz val="8.5"/>
      <color indexed="9"/>
      <name val="MS Sans Serif"/>
    </font>
    <font>
      <b/>
      <sz val="8.5"/>
      <color indexed="9"/>
      <name val="MS Sans Serif"/>
    </font>
    <font>
      <b/>
      <sz val="10"/>
      <color indexed="18"/>
      <name val="MS Sans Serif"/>
    </font>
    <font>
      <b/>
      <sz val="10"/>
      <color indexed="8"/>
      <name val="MS Sans Serif"/>
    </font>
    <font>
      <b/>
      <sz val="10"/>
      <color indexed="12"/>
      <name val="Geneva"/>
    </font>
    <font>
      <sz val="10"/>
      <color indexed="12"/>
      <name val="MS Sans Serif"/>
    </font>
    <font>
      <sz val="12"/>
      <color indexed="9"/>
      <name val="MS Sans Serif"/>
      <family val="2"/>
    </font>
    <font>
      <b/>
      <sz val="10"/>
      <name val="MS Sans Serif"/>
    </font>
    <font>
      <sz val="8"/>
      <name val="MS Sans Serif"/>
    </font>
    <font>
      <b/>
      <sz val="8.5"/>
      <color indexed="9"/>
      <name val="MS Sans Serif"/>
      <family val="2"/>
    </font>
    <font>
      <sz val="10"/>
      <name val="MS Sans Serif"/>
      <family val="2"/>
    </font>
    <font>
      <b/>
      <i/>
      <sz val="10"/>
      <color indexed="8"/>
      <name val="MS Sans Serif"/>
    </font>
    <font>
      <b/>
      <sz val="10"/>
      <name val="Geneva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color indexed="21"/>
      <name val="MS Sans Serif"/>
    </font>
    <font>
      <b/>
      <sz val="12"/>
      <color indexed="9"/>
      <name val="MS Sans Serif"/>
      <family val="2"/>
    </font>
    <font>
      <sz val="10"/>
      <name val="Geneva"/>
    </font>
    <font>
      <sz val="10"/>
      <color indexed="12"/>
      <name val="Geneva"/>
    </font>
    <font>
      <b/>
      <u/>
      <sz val="12"/>
      <color indexed="12"/>
      <name val="Geneva"/>
    </font>
    <font>
      <u/>
      <sz val="10"/>
      <color indexed="12"/>
      <name val="Geneva"/>
    </font>
    <font>
      <b/>
      <sz val="8"/>
      <color indexed="21"/>
      <name val="MS Sans Serif"/>
    </font>
    <font>
      <sz val="8"/>
      <color indexed="8"/>
      <name val="MS Sans Serif"/>
    </font>
    <font>
      <b/>
      <sz val="8"/>
      <color indexed="8"/>
      <name val="MS Sans Serif"/>
    </font>
    <font>
      <b/>
      <i/>
      <sz val="11"/>
      <color indexed="8"/>
      <name val="MS Sans Serif"/>
      <family val="2"/>
    </font>
    <font>
      <b/>
      <sz val="11"/>
      <color indexed="18"/>
      <name val="MS Sans Serif"/>
      <family val="2"/>
    </font>
    <font>
      <sz val="11"/>
      <name val="MS Sans Serif"/>
      <family val="2"/>
    </font>
    <font>
      <sz val="12"/>
      <name val="MS Sans Serif"/>
      <family val="2"/>
    </font>
    <font>
      <b/>
      <sz val="12"/>
      <color indexed="8"/>
      <name val="MS Sans Serif"/>
      <family val="2"/>
    </font>
    <font>
      <b/>
      <sz val="12"/>
      <color indexed="18"/>
      <name val="MS Sans Serif"/>
      <family val="2"/>
    </font>
    <font>
      <sz val="11"/>
      <color indexed="8"/>
      <name val="MS Sans Serif"/>
      <family val="2"/>
    </font>
    <font>
      <sz val="11"/>
      <color indexed="18"/>
      <name val="MS Sans Serif"/>
      <family val="2"/>
    </font>
    <font>
      <sz val="10"/>
      <color indexed="9"/>
      <name val="MS Sans Serif"/>
      <family val="2"/>
    </font>
    <font>
      <b/>
      <sz val="10"/>
      <name val="MS Sans Serif"/>
      <family val="2"/>
    </font>
    <font>
      <sz val="8"/>
      <color indexed="12"/>
      <name val="Geneva"/>
    </font>
    <font>
      <sz val="8"/>
      <name val="Arial"/>
      <family val="2"/>
    </font>
    <font>
      <b/>
      <u/>
      <sz val="8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b/>
      <sz val="8"/>
      <color indexed="48"/>
      <name val="Arial"/>
      <family val="2"/>
    </font>
    <font>
      <sz val="8"/>
      <color indexed="48"/>
      <name val="Arial"/>
      <family val="2"/>
    </font>
    <font>
      <b/>
      <sz val="10"/>
      <name val="Arial"/>
      <family val="2"/>
    </font>
    <font>
      <b/>
      <sz val="14"/>
      <color indexed="18"/>
      <name val="Arial"/>
      <family val="2"/>
    </font>
    <font>
      <b/>
      <sz val="12"/>
      <color indexed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mediumGray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10"/>
      </bottom>
      <diagonal/>
    </border>
    <border>
      <left/>
      <right/>
      <top style="thin">
        <color indexed="23"/>
      </top>
      <bottom style="thin">
        <color indexed="10"/>
      </bottom>
      <diagonal/>
    </border>
    <border>
      <left/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10"/>
      </right>
      <top style="thin">
        <color indexed="23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7">
    <xf numFmtId="0" fontId="0" fillId="0" borderId="0"/>
    <xf numFmtId="164" fontId="1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9" fontId="1" fillId="0" borderId="0" applyFont="0" applyFill="0" applyBorder="0" applyAlignment="0" applyProtection="0"/>
  </cellStyleXfs>
  <cellXfs count="846">
    <xf numFmtId="0" fontId="0" fillId="0" borderId="0" xfId="0"/>
    <xf numFmtId="0" fontId="3" fillId="3" borderId="1" xfId="8" applyFont="1" applyFill="1" applyBorder="1" applyAlignment="1">
      <alignment horizontal="left"/>
    </xf>
    <xf numFmtId="0" fontId="4" fillId="3" borderId="2" xfId="8" applyFont="1" applyFill="1" applyBorder="1" applyAlignment="1">
      <alignment horizontal="center"/>
    </xf>
    <xf numFmtId="0" fontId="4" fillId="3" borderId="2" xfId="8" applyFont="1" applyFill="1" applyBorder="1" applyAlignment="1">
      <alignment horizontal="right"/>
    </xf>
    <xf numFmtId="0" fontId="5" fillId="3" borderId="3" xfId="8" applyFont="1" applyFill="1" applyBorder="1" applyAlignment="1">
      <alignment horizontal="right"/>
    </xf>
    <xf numFmtId="0" fontId="2" fillId="0" borderId="0" xfId="8"/>
    <xf numFmtId="0" fontId="3" fillId="3" borderId="4" xfId="8" applyFont="1" applyFill="1" applyBorder="1" applyAlignment="1">
      <alignment horizontal="left"/>
    </xf>
    <xf numFmtId="0" fontId="4" fillId="3" borderId="0" xfId="8" applyFont="1" applyFill="1" applyBorder="1" applyAlignment="1">
      <alignment horizontal="right"/>
    </xf>
    <xf numFmtId="0" fontId="5" fillId="3" borderId="5" xfId="8" applyFont="1" applyFill="1" applyBorder="1" applyAlignment="1">
      <alignment horizontal="right"/>
    </xf>
    <xf numFmtId="0" fontId="4" fillId="3" borderId="0" xfId="8" applyFont="1" applyFill="1" applyBorder="1" applyAlignment="1">
      <alignment horizontal="left"/>
    </xf>
    <xf numFmtId="0" fontId="3" fillId="3" borderId="6" xfId="8" applyFont="1" applyFill="1" applyBorder="1" applyAlignment="1">
      <alignment horizontal="left"/>
    </xf>
    <xf numFmtId="0" fontId="4" fillId="3" borderId="7" xfId="8" applyFont="1" applyFill="1" applyBorder="1" applyAlignment="1">
      <alignment horizontal="right"/>
    </xf>
    <xf numFmtId="0" fontId="5" fillId="3" borderId="8" xfId="8" applyFont="1" applyFill="1" applyBorder="1" applyAlignment="1">
      <alignment horizontal="right"/>
    </xf>
    <xf numFmtId="0" fontId="6" fillId="4" borderId="4" xfId="8" applyFont="1" applyFill="1" applyBorder="1" applyAlignment="1">
      <alignment horizontal="left"/>
    </xf>
    <xf numFmtId="0" fontId="2" fillId="0" borderId="0" xfId="8" applyFill="1" applyBorder="1" applyAlignment="1"/>
    <xf numFmtId="0" fontId="2" fillId="0" borderId="5" xfId="8" applyFill="1" applyBorder="1" applyAlignment="1"/>
    <xf numFmtId="0" fontId="7" fillId="4" borderId="4" xfId="8" applyFont="1" applyFill="1" applyBorder="1" applyAlignment="1">
      <alignment horizontal="left"/>
    </xf>
    <xf numFmtId="3" fontId="2" fillId="0" borderId="0" xfId="2" applyNumberFormat="1" applyFont="1" applyFill="1" applyBorder="1" applyAlignment="1"/>
    <xf numFmtId="166" fontId="2" fillId="0" borderId="5" xfId="2" applyNumberFormat="1" applyFont="1" applyFill="1" applyBorder="1" applyAlignment="1"/>
    <xf numFmtId="3" fontId="2" fillId="0" borderId="5" xfId="2" applyNumberFormat="1" applyFont="1" applyFill="1" applyBorder="1" applyAlignment="1"/>
    <xf numFmtId="0" fontId="6" fillId="4" borderId="9" xfId="8" applyFont="1" applyFill="1" applyBorder="1" applyAlignment="1">
      <alignment horizontal="left"/>
    </xf>
    <xf numFmtId="3" fontId="2" fillId="0" borderId="10" xfId="2" applyNumberFormat="1" applyFont="1" applyFill="1" applyBorder="1" applyAlignment="1"/>
    <xf numFmtId="166" fontId="2" fillId="0" borderId="11" xfId="2" applyNumberFormat="1" applyFont="1" applyFill="1" applyBorder="1" applyAlignment="1"/>
    <xf numFmtId="0" fontId="6" fillId="4" borderId="12" xfId="8" applyFont="1" applyFill="1" applyBorder="1" applyAlignment="1">
      <alignment horizontal="left"/>
    </xf>
    <xf numFmtId="0" fontId="2" fillId="0" borderId="13" xfId="8" applyFill="1" applyBorder="1" applyAlignment="1"/>
    <xf numFmtId="3" fontId="2" fillId="0" borderId="13" xfId="8" applyNumberFormat="1" applyFill="1" applyBorder="1" applyAlignment="1"/>
    <xf numFmtId="0" fontId="2" fillId="0" borderId="14" xfId="8" applyFill="1" applyBorder="1" applyAlignment="1"/>
    <xf numFmtId="0" fontId="9" fillId="0" borderId="0" xfId="8" applyFont="1"/>
    <xf numFmtId="0" fontId="2" fillId="3" borderId="1" xfId="18" applyFill="1" applyBorder="1" applyAlignment="1"/>
    <xf numFmtId="0" fontId="4" fillId="3" borderId="2" xfId="18" applyFont="1" applyFill="1" applyBorder="1" applyAlignment="1">
      <alignment horizontal="center"/>
    </xf>
    <xf numFmtId="0" fontId="4" fillId="3" borderId="2" xfId="18" applyFont="1" applyFill="1" applyBorder="1" applyAlignment="1">
      <alignment horizontal="right"/>
    </xf>
    <xf numFmtId="0" fontId="5" fillId="3" borderId="3" xfId="18" applyFont="1" applyFill="1" applyBorder="1" applyAlignment="1">
      <alignment horizontal="right"/>
    </xf>
    <xf numFmtId="0" fontId="2" fillId="0" borderId="0" xfId="18"/>
    <xf numFmtId="0" fontId="2" fillId="3" borderId="4" xfId="18" applyFill="1" applyBorder="1" applyAlignment="1"/>
    <xf numFmtId="0" fontId="4" fillId="3" borderId="0" xfId="18" applyFont="1" applyFill="1" applyBorder="1" applyAlignment="1">
      <alignment horizontal="center"/>
    </xf>
    <xf numFmtId="0" fontId="4" fillId="3" borderId="0" xfId="18" applyFont="1" applyFill="1" applyBorder="1" applyAlignment="1">
      <alignment horizontal="right"/>
    </xf>
    <xf numFmtId="0" fontId="5" fillId="3" borderId="5" xfId="18" applyFont="1" applyFill="1" applyBorder="1" applyAlignment="1">
      <alignment horizontal="right"/>
    </xf>
    <xf numFmtId="0" fontId="4" fillId="3" borderId="0" xfId="18" applyFont="1" applyFill="1" applyBorder="1" applyAlignment="1">
      <alignment horizontal="centerContinuous"/>
    </xf>
    <xf numFmtId="0" fontId="5" fillId="3" borderId="5" xfId="18" applyFont="1" applyFill="1" applyBorder="1" applyAlignment="1">
      <alignment horizontal="center"/>
    </xf>
    <xf numFmtId="0" fontId="10" fillId="3" borderId="4" xfId="18" applyFont="1" applyFill="1" applyBorder="1" applyAlignment="1">
      <alignment horizontal="left"/>
    </xf>
    <xf numFmtId="0" fontId="6" fillId="4" borderId="4" xfId="18" applyFont="1" applyFill="1" applyBorder="1" applyAlignment="1">
      <alignment horizontal="left"/>
    </xf>
    <xf numFmtId="0" fontId="2" fillId="0" borderId="0" xfId="18" applyFill="1" applyBorder="1" applyAlignment="1"/>
    <xf numFmtId="0" fontId="2" fillId="0" borderId="5" xfId="18" applyFill="1" applyBorder="1" applyAlignment="1"/>
    <xf numFmtId="3" fontId="2" fillId="0" borderId="0" xfId="18" applyNumberFormat="1" applyFill="1" applyBorder="1" applyAlignment="1"/>
    <xf numFmtId="165" fontId="2" fillId="0" borderId="5" xfId="18" applyNumberFormat="1" applyFill="1" applyBorder="1" applyAlignment="1"/>
    <xf numFmtId="0" fontId="7" fillId="4" borderId="4" xfId="18" applyFont="1" applyFill="1" applyBorder="1" applyAlignment="1">
      <alignment horizontal="left"/>
    </xf>
    <xf numFmtId="166" fontId="2" fillId="0" borderId="5" xfId="18" applyNumberFormat="1" applyFill="1" applyBorder="1" applyAlignment="1"/>
    <xf numFmtId="3" fontId="2" fillId="0" borderId="10" xfId="18" applyNumberFormat="1" applyFill="1" applyBorder="1" applyAlignment="1"/>
    <xf numFmtId="165" fontId="2" fillId="0" borderId="11" xfId="18" applyNumberFormat="1" applyFill="1" applyBorder="1" applyAlignment="1"/>
    <xf numFmtId="0" fontId="6" fillId="4" borderId="12" xfId="18" applyFont="1" applyFill="1" applyBorder="1" applyAlignment="1">
      <alignment horizontal="left"/>
    </xf>
    <xf numFmtId="3" fontId="2" fillId="0" borderId="13" xfId="18" applyNumberFormat="1" applyFill="1" applyBorder="1" applyAlignment="1"/>
    <xf numFmtId="0" fontId="2" fillId="0" borderId="14" xfId="18" applyFill="1" applyBorder="1" applyAlignment="1"/>
    <xf numFmtId="1" fontId="3" fillId="3" borderId="1" xfId="4" applyNumberFormat="1" applyFont="1" applyFill="1" applyBorder="1" applyAlignment="1">
      <alignment horizontal="left"/>
    </xf>
    <xf numFmtId="1" fontId="4" fillId="3" borderId="2" xfId="4" applyNumberFormat="1" applyFont="1" applyFill="1" applyBorder="1" applyAlignment="1">
      <alignment horizontal="right"/>
    </xf>
    <xf numFmtId="1" fontId="4" fillId="3" borderId="2" xfId="4" applyNumberFormat="1" applyFont="1" applyFill="1" applyBorder="1" applyAlignment="1">
      <alignment horizontal="center"/>
    </xf>
    <xf numFmtId="1" fontId="5" fillId="3" borderId="3" xfId="4" applyNumberFormat="1" applyFont="1" applyFill="1" applyBorder="1" applyAlignment="1">
      <alignment horizontal="right"/>
    </xf>
    <xf numFmtId="1" fontId="11" fillId="0" borderId="0" xfId="4" applyNumberFormat="1" applyFont="1"/>
    <xf numFmtId="1" fontId="3" fillId="3" borderId="4" xfId="4" applyNumberFormat="1" applyFont="1" applyFill="1" applyBorder="1" applyAlignment="1">
      <alignment horizontal="left"/>
    </xf>
    <xf numFmtId="1" fontId="4" fillId="3" borderId="0" xfId="4" applyNumberFormat="1" applyFont="1" applyFill="1" applyBorder="1" applyAlignment="1">
      <alignment horizontal="right"/>
    </xf>
    <xf numFmtId="1" fontId="4" fillId="3" borderId="0" xfId="4" applyNumberFormat="1" applyFont="1" applyFill="1" applyBorder="1" applyAlignment="1">
      <alignment horizontal="center"/>
    </xf>
    <xf numFmtId="1" fontId="5" fillId="3" borderId="5" xfId="4" applyNumberFormat="1" applyFont="1" applyFill="1" applyBorder="1" applyAlignment="1">
      <alignment horizontal="right"/>
    </xf>
    <xf numFmtId="1" fontId="3" fillId="3" borderId="6" xfId="4" applyNumberFormat="1" applyFont="1" applyFill="1" applyBorder="1" applyAlignment="1">
      <alignment horizontal="left"/>
    </xf>
    <xf numFmtId="1" fontId="4" fillId="3" borderId="7" xfId="4" applyNumberFormat="1" applyFont="1" applyFill="1" applyBorder="1" applyAlignment="1">
      <alignment horizontal="right"/>
    </xf>
    <xf numFmtId="1" fontId="5" fillId="3" borderId="8" xfId="4" applyNumberFormat="1" applyFont="1" applyFill="1" applyBorder="1" applyAlignment="1">
      <alignment horizontal="right"/>
    </xf>
    <xf numFmtId="1" fontId="6" fillId="4" borderId="4" xfId="4" applyNumberFormat="1" applyFont="1" applyFill="1" applyBorder="1" applyAlignment="1">
      <alignment horizontal="left"/>
    </xf>
    <xf numFmtId="1" fontId="2" fillId="0" borderId="0" xfId="4" applyNumberFormat="1" applyFont="1" applyFill="1" applyBorder="1" applyAlignment="1"/>
    <xf numFmtId="1" fontId="2" fillId="0" borderId="5" xfId="4" applyNumberFormat="1" applyFont="1" applyFill="1" applyBorder="1" applyAlignment="1"/>
    <xf numFmtId="1" fontId="7" fillId="4" borderId="4" xfId="4" applyNumberFormat="1" applyFont="1" applyFill="1" applyBorder="1" applyAlignment="1">
      <alignment horizontal="left"/>
    </xf>
    <xf numFmtId="3" fontId="2" fillId="0" borderId="0" xfId="4" applyNumberFormat="1" applyFont="1" applyFill="1" applyBorder="1" applyAlignment="1"/>
    <xf numFmtId="3" fontId="2" fillId="0" borderId="5" xfId="4" applyNumberFormat="1" applyFont="1" applyFill="1" applyBorder="1" applyAlignment="1"/>
    <xf numFmtId="1" fontId="6" fillId="4" borderId="9" xfId="4" applyNumberFormat="1" applyFont="1" applyFill="1" applyBorder="1" applyAlignment="1">
      <alignment horizontal="left"/>
    </xf>
    <xf numFmtId="3" fontId="2" fillId="0" borderId="10" xfId="4" applyNumberFormat="1" applyFont="1" applyFill="1" applyBorder="1" applyAlignment="1"/>
    <xf numFmtId="3" fontId="2" fillId="0" borderId="11" xfId="4" applyNumberFormat="1" applyFont="1" applyFill="1" applyBorder="1" applyAlignment="1"/>
    <xf numFmtId="1" fontId="6" fillId="4" borderId="15" xfId="4" applyNumberFormat="1" applyFont="1" applyFill="1" applyBorder="1" applyAlignment="1">
      <alignment horizontal="left"/>
    </xf>
    <xf numFmtId="167" fontId="2" fillId="0" borderId="16" xfId="4" applyNumberFormat="1" applyFont="1" applyFill="1" applyBorder="1" applyAlignment="1"/>
    <xf numFmtId="3" fontId="2" fillId="0" borderId="17" xfId="4" applyNumberFormat="1" applyFont="1" applyFill="1" applyBorder="1" applyAlignment="1"/>
    <xf numFmtId="9" fontId="11" fillId="0" borderId="0" xfId="26" applyFont="1"/>
    <xf numFmtId="167" fontId="11" fillId="0" borderId="0" xfId="26" applyNumberFormat="1" applyFont="1"/>
    <xf numFmtId="0" fontId="3" fillId="3" borderId="1" xfId="19" applyFont="1" applyFill="1" applyBorder="1" applyAlignment="1">
      <alignment horizontal="left"/>
    </xf>
    <xf numFmtId="0" fontId="5" fillId="3" borderId="2" xfId="19" applyFont="1" applyFill="1" applyBorder="1" applyAlignment="1">
      <alignment horizontal="right"/>
    </xf>
    <xf numFmtId="0" fontId="5" fillId="3" borderId="2" xfId="19" applyFont="1" applyFill="1" applyBorder="1" applyAlignment="1">
      <alignment horizontal="center"/>
    </xf>
    <xf numFmtId="0" fontId="4" fillId="3" borderId="2" xfId="19" applyFont="1" applyFill="1" applyBorder="1" applyAlignment="1">
      <alignment horizontal="right"/>
    </xf>
    <xf numFmtId="0" fontId="5" fillId="3" borderId="3" xfId="19" applyFont="1" applyFill="1" applyBorder="1" applyAlignment="1">
      <alignment horizontal="right"/>
    </xf>
    <xf numFmtId="0" fontId="12" fillId="0" borderId="0" xfId="19" applyFont="1" applyBorder="1"/>
    <xf numFmtId="1" fontId="2" fillId="0" borderId="0" xfId="19" applyNumberFormat="1"/>
    <xf numFmtId="0" fontId="2" fillId="0" borderId="0" xfId="19"/>
    <xf numFmtId="0" fontId="3" fillId="3" borderId="4" xfId="19" applyFont="1" applyFill="1" applyBorder="1" applyAlignment="1">
      <alignment horizontal="left"/>
    </xf>
    <xf numFmtId="0" fontId="5" fillId="3" borderId="0" xfId="19" applyFont="1" applyFill="1" applyBorder="1" applyAlignment="1">
      <alignment horizontal="right"/>
    </xf>
    <xf numFmtId="0" fontId="5" fillId="3" borderId="0" xfId="19" applyFont="1" applyFill="1" applyBorder="1" applyAlignment="1">
      <alignment horizontal="center"/>
    </xf>
    <xf numFmtId="0" fontId="4" fillId="3" borderId="0" xfId="19" applyFont="1" applyFill="1" applyBorder="1" applyAlignment="1">
      <alignment horizontal="right"/>
    </xf>
    <xf numFmtId="0" fontId="5" fillId="3" borderId="5" xfId="19" applyFont="1" applyFill="1" applyBorder="1" applyAlignment="1">
      <alignment horizontal="right"/>
    </xf>
    <xf numFmtId="0" fontId="3" fillId="3" borderId="6" xfId="19" applyFont="1" applyFill="1" applyBorder="1" applyAlignment="1">
      <alignment horizontal="left"/>
    </xf>
    <xf numFmtId="0" fontId="5" fillId="3" borderId="7" xfId="19" applyFont="1" applyFill="1" applyBorder="1" applyAlignment="1">
      <alignment horizontal="center"/>
    </xf>
    <xf numFmtId="0" fontId="5" fillId="3" borderId="7" xfId="19" applyFont="1" applyFill="1" applyBorder="1" applyAlignment="1">
      <alignment horizontal="right"/>
    </xf>
    <xf numFmtId="0" fontId="6" fillId="4" borderId="4" xfId="19" applyFont="1" applyFill="1" applyBorder="1" applyAlignment="1">
      <alignment horizontal="left"/>
    </xf>
    <xf numFmtId="0" fontId="2" fillId="0" borderId="0" xfId="19" applyFill="1" applyBorder="1" applyAlignment="1"/>
    <xf numFmtId="0" fontId="2" fillId="0" borderId="5" xfId="19" applyFill="1" applyBorder="1" applyAlignment="1"/>
    <xf numFmtId="0" fontId="7" fillId="4" borderId="4" xfId="19" applyFont="1" applyFill="1" applyBorder="1" applyAlignment="1">
      <alignment horizontal="left"/>
    </xf>
    <xf numFmtId="3" fontId="2" fillId="0" borderId="0" xfId="19" applyNumberFormat="1" applyFill="1" applyBorder="1" applyAlignment="1"/>
    <xf numFmtId="3" fontId="2" fillId="0" borderId="5" xfId="19" applyNumberFormat="1" applyFill="1" applyBorder="1" applyAlignment="1"/>
    <xf numFmtId="3" fontId="2" fillId="0" borderId="0" xfId="19" applyNumberFormat="1"/>
    <xf numFmtId="0" fontId="14" fillId="0" borderId="0" xfId="19" applyFont="1"/>
    <xf numFmtId="0" fontId="15" fillId="4" borderId="9" xfId="19" applyFont="1" applyFill="1" applyBorder="1" applyAlignment="1">
      <alignment horizontal="left"/>
    </xf>
    <xf numFmtId="3" fontId="2" fillId="0" borderId="10" xfId="19" applyNumberFormat="1" applyFill="1" applyBorder="1" applyAlignment="1"/>
    <xf numFmtId="3" fontId="2" fillId="0" borderId="11" xfId="19" applyNumberFormat="1" applyFill="1" applyBorder="1" applyAlignment="1"/>
    <xf numFmtId="9" fontId="2" fillId="0" borderId="0" xfId="19" applyNumberFormat="1" applyFill="1" applyBorder="1" applyAlignment="1"/>
    <xf numFmtId="0" fontId="2" fillId="0" borderId="13" xfId="19" applyFill="1" applyBorder="1" applyAlignment="1"/>
    <xf numFmtId="0" fontId="2" fillId="0" borderId="14" xfId="19" applyFill="1" applyBorder="1" applyAlignment="1"/>
    <xf numFmtId="0" fontId="3" fillId="3" borderId="1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right"/>
    </xf>
    <xf numFmtId="0" fontId="4" fillId="3" borderId="2" xfId="20" applyFont="1" applyFill="1" applyBorder="1" applyAlignment="1">
      <alignment horizontal="center"/>
    </xf>
    <xf numFmtId="0" fontId="4" fillId="3" borderId="3" xfId="20" applyFont="1" applyFill="1" applyBorder="1" applyAlignment="1">
      <alignment horizontal="right"/>
    </xf>
    <xf numFmtId="0" fontId="12" fillId="0" borderId="0" xfId="20" applyFont="1" applyBorder="1"/>
    <xf numFmtId="0" fontId="2" fillId="0" borderId="0" xfId="20"/>
    <xf numFmtId="0" fontId="3" fillId="3" borderId="4" xfId="20" applyFont="1" applyFill="1" applyBorder="1" applyAlignment="1">
      <alignment horizontal="left"/>
    </xf>
    <xf numFmtId="0" fontId="4" fillId="3" borderId="0" xfId="20" applyFont="1" applyFill="1" applyBorder="1" applyAlignment="1">
      <alignment horizontal="right"/>
    </xf>
    <xf numFmtId="0" fontId="4" fillId="3" borderId="0" xfId="20" applyFont="1" applyFill="1" applyBorder="1" applyAlignment="1">
      <alignment horizontal="center"/>
    </xf>
    <xf numFmtId="0" fontId="4" fillId="3" borderId="5" xfId="20" applyFont="1" applyFill="1" applyBorder="1" applyAlignment="1">
      <alignment horizontal="right"/>
    </xf>
    <xf numFmtId="0" fontId="4" fillId="3" borderId="5" xfId="20" applyFont="1" applyFill="1" applyBorder="1" applyAlignment="1">
      <alignment horizontal="center"/>
    </xf>
    <xf numFmtId="0" fontId="3" fillId="3" borderId="6" xfId="20" applyFont="1" applyFill="1" applyBorder="1" applyAlignment="1">
      <alignment horizontal="left"/>
    </xf>
    <xf numFmtId="0" fontId="4" fillId="3" borderId="7" xfId="20" applyFont="1" applyFill="1" applyBorder="1" applyAlignment="1">
      <alignment horizontal="center"/>
    </xf>
    <xf numFmtId="0" fontId="4" fillId="3" borderId="8" xfId="20" applyFont="1" applyFill="1" applyBorder="1" applyAlignment="1">
      <alignment horizontal="center"/>
    </xf>
    <xf numFmtId="0" fontId="6" fillId="4" borderId="4" xfId="20" applyFont="1" applyFill="1" applyBorder="1" applyAlignment="1">
      <alignment horizontal="left"/>
    </xf>
    <xf numFmtId="0" fontId="2" fillId="0" borderId="0" xfId="20" applyFill="1" applyBorder="1" applyAlignment="1"/>
    <xf numFmtId="0" fontId="2" fillId="0" borderId="5" xfId="20" applyFill="1" applyBorder="1" applyAlignment="1"/>
    <xf numFmtId="0" fontId="7" fillId="4" borderId="4" xfId="20" applyFont="1" applyFill="1" applyBorder="1" applyAlignment="1">
      <alignment horizontal="left"/>
    </xf>
    <xf numFmtId="3" fontId="2" fillId="0" borderId="0" xfId="20" applyNumberFormat="1" applyFill="1" applyBorder="1" applyAlignment="1"/>
    <xf numFmtId="167" fontId="2" fillId="0" borderId="5" xfId="20" applyNumberFormat="1" applyFill="1" applyBorder="1" applyAlignment="1"/>
    <xf numFmtId="3" fontId="2" fillId="0" borderId="0" xfId="20" applyNumberFormat="1"/>
    <xf numFmtId="3" fontId="2" fillId="0" borderId="5" xfId="20" applyNumberFormat="1" applyFill="1" applyBorder="1" applyAlignment="1"/>
    <xf numFmtId="3" fontId="14" fillId="0" borderId="0" xfId="20" applyNumberFormat="1" applyFont="1" applyFill="1" applyBorder="1" applyAlignment="1"/>
    <xf numFmtId="0" fontId="6" fillId="4" borderId="9" xfId="20" applyFont="1" applyFill="1" applyBorder="1" applyAlignment="1">
      <alignment horizontal="left"/>
    </xf>
    <xf numFmtId="3" fontId="2" fillId="0" borderId="10" xfId="20" applyNumberFormat="1" applyFill="1" applyBorder="1" applyAlignment="1"/>
    <xf numFmtId="167" fontId="2" fillId="0" borderId="11" xfId="20" applyNumberFormat="1" applyFill="1" applyBorder="1" applyAlignment="1"/>
    <xf numFmtId="0" fontId="6" fillId="4" borderId="15" xfId="20" applyFont="1" applyFill="1" applyBorder="1" applyAlignment="1">
      <alignment horizontal="left"/>
    </xf>
    <xf numFmtId="3" fontId="2" fillId="0" borderId="17" xfId="20" applyNumberFormat="1" applyFill="1" applyBorder="1" applyAlignment="1"/>
    <xf numFmtId="9" fontId="2" fillId="0" borderId="0" xfId="20" applyNumberFormat="1"/>
    <xf numFmtId="0" fontId="2" fillId="0" borderId="0" xfId="20" applyFont="1"/>
    <xf numFmtId="0" fontId="3" fillId="3" borderId="1" xfId="21" applyFont="1" applyFill="1" applyBorder="1" applyAlignment="1">
      <alignment horizontal="left"/>
    </xf>
    <xf numFmtId="0" fontId="4" fillId="3" borderId="2" xfId="21" applyFont="1" applyFill="1" applyBorder="1" applyAlignment="1">
      <alignment horizontal="left"/>
    </xf>
    <xf numFmtId="0" fontId="4" fillId="3" borderId="2" xfId="21" applyFont="1" applyFill="1" applyBorder="1" applyAlignment="1">
      <alignment horizontal="right"/>
    </xf>
    <xf numFmtId="0" fontId="4" fillId="3" borderId="3" xfId="21" applyFont="1" applyFill="1" applyBorder="1" applyAlignment="1">
      <alignment horizontal="right"/>
    </xf>
    <xf numFmtId="0" fontId="2" fillId="0" borderId="0" xfId="21" applyFont="1"/>
    <xf numFmtId="0" fontId="2" fillId="0" borderId="0" xfId="21"/>
    <xf numFmtId="0" fontId="3" fillId="3" borderId="4" xfId="21" applyFont="1" applyFill="1" applyBorder="1" applyAlignment="1">
      <alignment horizontal="left"/>
    </xf>
    <xf numFmtId="0" fontId="4" fillId="3" borderId="0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center"/>
    </xf>
    <xf numFmtId="0" fontId="4" fillId="3" borderId="5" xfId="21" applyFont="1" applyFill="1" applyBorder="1" applyAlignment="1">
      <alignment horizontal="right"/>
    </xf>
    <xf numFmtId="0" fontId="4" fillId="3" borderId="0" xfId="21" quotePrefix="1" applyFont="1" applyFill="1" applyBorder="1" applyAlignment="1">
      <alignment horizontal="center"/>
    </xf>
    <xf numFmtId="0" fontId="3" fillId="3" borderId="6" xfId="21" applyFont="1" applyFill="1" applyBorder="1" applyAlignment="1">
      <alignment horizontal="left"/>
    </xf>
    <xf numFmtId="0" fontId="4" fillId="3" borderId="7" xfId="21" applyFont="1" applyFill="1" applyBorder="1" applyAlignment="1">
      <alignment horizontal="right"/>
    </xf>
    <xf numFmtId="0" fontId="4" fillId="3" borderId="8" xfId="21" applyFont="1" applyFill="1" applyBorder="1" applyAlignment="1">
      <alignment horizontal="right"/>
    </xf>
    <xf numFmtId="0" fontId="6" fillId="4" borderId="4" xfId="21" applyFont="1" applyFill="1" applyBorder="1" applyAlignment="1">
      <alignment horizontal="left"/>
    </xf>
    <xf numFmtId="0" fontId="2" fillId="0" borderId="0" xfId="21" applyFill="1" applyBorder="1" applyAlignment="1"/>
    <xf numFmtId="0" fontId="2" fillId="0" borderId="5" xfId="21" applyFill="1" applyBorder="1" applyAlignment="1"/>
    <xf numFmtId="0" fontId="7" fillId="4" borderId="4" xfId="21" applyFont="1" applyFill="1" applyBorder="1" applyAlignment="1">
      <alignment horizontal="left"/>
    </xf>
    <xf numFmtId="3" fontId="2" fillId="0" borderId="0" xfId="21" applyNumberFormat="1" applyFill="1" applyBorder="1" applyAlignment="1"/>
    <xf numFmtId="3" fontId="2" fillId="0" borderId="5" xfId="21" applyNumberFormat="1" applyFill="1" applyBorder="1" applyAlignment="1"/>
    <xf numFmtId="3" fontId="2" fillId="0" borderId="0" xfId="21" applyNumberFormat="1"/>
    <xf numFmtId="0" fontId="6" fillId="4" borderId="9" xfId="21" applyFont="1" applyFill="1" applyBorder="1" applyAlignment="1">
      <alignment horizontal="left"/>
    </xf>
    <xf numFmtId="0" fontId="6" fillId="4" borderId="15" xfId="21" applyFont="1" applyFill="1" applyBorder="1" applyAlignment="1">
      <alignment horizontal="left"/>
    </xf>
    <xf numFmtId="0" fontId="3" fillId="3" borderId="1" xfId="22" applyFont="1" applyFill="1" applyBorder="1" applyAlignment="1">
      <alignment horizontal="left"/>
    </xf>
    <xf numFmtId="0" fontId="4" fillId="3" borderId="2" xfId="22" applyFont="1" applyFill="1" applyBorder="1" applyAlignment="1">
      <alignment horizontal="right"/>
    </xf>
    <xf numFmtId="0" fontId="4" fillId="3" borderId="2" xfId="22" applyFont="1" applyFill="1" applyBorder="1" applyAlignment="1">
      <alignment horizontal="center"/>
    </xf>
    <xf numFmtId="0" fontId="5" fillId="3" borderId="3" xfId="22" applyFont="1" applyFill="1" applyBorder="1" applyAlignment="1">
      <alignment horizontal="right"/>
    </xf>
    <xf numFmtId="0" fontId="14" fillId="0" borderId="0" xfId="22" applyFont="1"/>
    <xf numFmtId="0" fontId="12" fillId="0" borderId="0" xfId="22" applyFont="1"/>
    <xf numFmtId="0" fontId="3" fillId="3" borderId="4" xfId="22" applyFont="1" applyFill="1" applyBorder="1" applyAlignment="1">
      <alignment horizontal="left"/>
    </xf>
    <xf numFmtId="0" fontId="4" fillId="3" borderId="0" xfId="22" applyFont="1" applyFill="1" applyBorder="1" applyAlignment="1">
      <alignment horizontal="right"/>
    </xf>
    <xf numFmtId="0" fontId="4" fillId="3" borderId="0" xfId="22" applyFont="1" applyFill="1" applyBorder="1" applyAlignment="1">
      <alignment horizontal="center"/>
    </xf>
    <xf numFmtId="0" fontId="5" fillId="3" borderId="5" xfId="22" applyFont="1" applyFill="1" applyBorder="1" applyAlignment="1">
      <alignment horizontal="right"/>
    </xf>
    <xf numFmtId="0" fontId="4" fillId="3" borderId="0" xfId="22" applyFont="1" applyFill="1" applyBorder="1" applyAlignment="1">
      <alignment horizontal="left"/>
    </xf>
    <xf numFmtId="0" fontId="5" fillId="3" borderId="5" xfId="22" applyFont="1" applyFill="1" applyBorder="1" applyAlignment="1">
      <alignment horizontal="center"/>
    </xf>
    <xf numFmtId="0" fontId="3" fillId="3" borderId="6" xfId="22" applyFont="1" applyFill="1" applyBorder="1" applyAlignment="1">
      <alignment horizontal="left"/>
    </xf>
    <xf numFmtId="0" fontId="4" fillId="3" borderId="7" xfId="22" applyFont="1" applyFill="1" applyBorder="1" applyAlignment="1">
      <alignment horizontal="center"/>
    </xf>
    <xf numFmtId="0" fontId="5" fillId="3" borderId="8" xfId="22" applyFont="1" applyFill="1" applyBorder="1" applyAlignment="1">
      <alignment horizontal="center"/>
    </xf>
    <xf numFmtId="0" fontId="6" fillId="4" borderId="4" xfId="22" applyFont="1" applyFill="1" applyBorder="1" applyAlignment="1">
      <alignment horizontal="left"/>
    </xf>
    <xf numFmtId="0" fontId="2" fillId="0" borderId="0" xfId="22" applyFill="1" applyBorder="1" applyAlignment="1"/>
    <xf numFmtId="0" fontId="2" fillId="0" borderId="5" xfId="22" applyFill="1" applyBorder="1" applyAlignment="1"/>
    <xf numFmtId="3" fontId="2" fillId="0" borderId="0" xfId="22" applyNumberFormat="1" applyFill="1" applyBorder="1" applyAlignment="1"/>
    <xf numFmtId="3" fontId="2" fillId="0" borderId="5" xfId="22" applyNumberFormat="1" applyFill="1" applyBorder="1" applyAlignment="1"/>
    <xf numFmtId="0" fontId="7" fillId="4" borderId="4" xfId="22" applyFont="1" applyFill="1" applyBorder="1" applyAlignment="1">
      <alignment horizontal="left"/>
    </xf>
    <xf numFmtId="3" fontId="14" fillId="0" borderId="0" xfId="22" applyNumberFormat="1" applyFont="1"/>
    <xf numFmtId="0" fontId="6" fillId="4" borderId="9" xfId="22" applyFont="1" applyFill="1" applyBorder="1" applyAlignment="1">
      <alignment horizontal="left"/>
    </xf>
    <xf numFmtId="3" fontId="2" fillId="0" borderId="10" xfId="22" applyNumberFormat="1" applyFill="1" applyBorder="1" applyAlignment="1"/>
    <xf numFmtId="3" fontId="2" fillId="0" borderId="11" xfId="22" applyNumberFormat="1" applyFill="1" applyBorder="1" applyAlignment="1"/>
    <xf numFmtId="0" fontId="6" fillId="4" borderId="15" xfId="22" applyFont="1" applyFill="1" applyBorder="1" applyAlignment="1">
      <alignment horizontal="left"/>
    </xf>
    <xf numFmtId="0" fontId="3" fillId="3" borderId="1" xfId="23" applyFont="1" applyFill="1" applyBorder="1" applyAlignment="1">
      <alignment horizontal="left"/>
    </xf>
    <xf numFmtId="0" fontId="4" fillId="3" borderId="2" xfId="23" applyFont="1" applyFill="1" applyBorder="1" applyAlignment="1">
      <alignment horizontal="left"/>
    </xf>
    <xf numFmtId="0" fontId="4" fillId="3" borderId="2" xfId="23" applyFont="1" applyFill="1" applyBorder="1" applyAlignment="1">
      <alignment horizontal="right"/>
    </xf>
    <xf numFmtId="0" fontId="5" fillId="3" borderId="2" xfId="23" applyFont="1" applyFill="1" applyBorder="1" applyAlignment="1">
      <alignment horizontal="right"/>
    </xf>
    <xf numFmtId="0" fontId="5" fillId="3" borderId="3" xfId="23" applyFont="1" applyFill="1" applyBorder="1" applyAlignment="1">
      <alignment horizontal="right"/>
    </xf>
    <xf numFmtId="0" fontId="16" fillId="0" borderId="0" xfId="23" applyFont="1"/>
    <xf numFmtId="0" fontId="2" fillId="0" borderId="0" xfId="23"/>
    <xf numFmtId="0" fontId="3" fillId="3" borderId="4" xfId="23" applyFont="1" applyFill="1" applyBorder="1" applyAlignment="1">
      <alignment horizontal="left"/>
    </xf>
    <xf numFmtId="0" fontId="4" fillId="3" borderId="0" xfId="23" applyFont="1" applyFill="1" applyBorder="1" applyAlignment="1">
      <alignment horizontal="right"/>
    </xf>
    <xf numFmtId="0" fontId="4" fillId="3" borderId="0" xfId="23" applyFont="1" applyFill="1" applyBorder="1" applyAlignment="1">
      <alignment horizontal="center"/>
    </xf>
    <xf numFmtId="0" fontId="5" fillId="3" borderId="0" xfId="23" applyFont="1" applyFill="1" applyBorder="1" applyAlignment="1">
      <alignment horizontal="right"/>
    </xf>
    <xf numFmtId="0" fontId="5" fillId="3" borderId="5" xfId="23" applyFont="1" applyFill="1" applyBorder="1" applyAlignment="1">
      <alignment horizontal="right"/>
    </xf>
    <xf numFmtId="0" fontId="4" fillId="3" borderId="0" xfId="23" applyFont="1" applyFill="1" applyBorder="1" applyAlignment="1">
      <alignment horizontal="left"/>
    </xf>
    <xf numFmtId="0" fontId="16" fillId="0" borderId="0" xfId="23" applyFont="1" applyAlignment="1">
      <alignment horizontal="left"/>
    </xf>
    <xf numFmtId="0" fontId="2" fillId="0" borderId="0" xfId="23" applyAlignment="1">
      <alignment horizontal="center"/>
    </xf>
    <xf numFmtId="0" fontId="3" fillId="3" borderId="6" xfId="23" applyFont="1" applyFill="1" applyBorder="1" applyAlignment="1">
      <alignment horizontal="left"/>
    </xf>
    <xf numFmtId="0" fontId="4" fillId="3" borderId="7" xfId="23" applyFont="1" applyFill="1" applyBorder="1" applyAlignment="1">
      <alignment horizontal="center"/>
    </xf>
    <xf numFmtId="0" fontId="5" fillId="3" borderId="7" xfId="23" applyFont="1" applyFill="1" applyBorder="1" applyAlignment="1">
      <alignment horizontal="center"/>
    </xf>
    <xf numFmtId="0" fontId="5" fillId="3" borderId="8" xfId="23" applyFont="1" applyFill="1" applyBorder="1" applyAlignment="1">
      <alignment horizontal="center"/>
    </xf>
    <xf numFmtId="0" fontId="6" fillId="4" borderId="4" xfId="23" applyFont="1" applyFill="1" applyBorder="1" applyAlignment="1">
      <alignment horizontal="left"/>
    </xf>
    <xf numFmtId="0" fontId="2" fillId="0" borderId="0" xfId="23" applyFill="1" applyBorder="1" applyAlignment="1"/>
    <xf numFmtId="0" fontId="2" fillId="0" borderId="5" xfId="23" applyFill="1" applyBorder="1" applyAlignment="1"/>
    <xf numFmtId="0" fontId="7" fillId="4" borderId="4" xfId="23" applyFont="1" applyFill="1" applyBorder="1" applyAlignment="1">
      <alignment horizontal="left"/>
    </xf>
    <xf numFmtId="3" fontId="2" fillId="0" borderId="0" xfId="23" applyNumberFormat="1" applyFill="1" applyBorder="1" applyAlignment="1"/>
    <xf numFmtId="167" fontId="2" fillId="0" borderId="5" xfId="26" applyNumberFormat="1" applyFont="1" applyFill="1" applyBorder="1" applyAlignment="1"/>
    <xf numFmtId="3" fontId="2" fillId="0" borderId="0" xfId="23" applyNumberFormat="1" applyAlignment="1">
      <alignment horizontal="center"/>
    </xf>
    <xf numFmtId="0" fontId="6" fillId="4" borderId="9" xfId="23" applyFont="1" applyFill="1" applyBorder="1" applyAlignment="1">
      <alignment horizontal="left"/>
    </xf>
    <xf numFmtId="0" fontId="6" fillId="4" borderId="15" xfId="23" applyFont="1" applyFill="1" applyBorder="1" applyAlignment="1">
      <alignment horizontal="left"/>
    </xf>
    <xf numFmtId="0" fontId="2" fillId="0" borderId="17" xfId="23" applyFill="1" applyBorder="1" applyAlignment="1"/>
    <xf numFmtId="3" fontId="2" fillId="0" borderId="0" xfId="23" applyNumberFormat="1"/>
    <xf numFmtId="0" fontId="17" fillId="3" borderId="1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right"/>
    </xf>
    <xf numFmtId="0" fontId="19" fillId="3" borderId="2" xfId="0" applyFont="1" applyFill="1" applyBorder="1" applyAlignment="1">
      <alignment horizontal="right"/>
    </xf>
    <xf numFmtId="0" fontId="20" fillId="3" borderId="3" xfId="0" applyFont="1" applyFill="1" applyBorder="1" applyAlignment="1">
      <alignment horizontal="right"/>
    </xf>
    <xf numFmtId="0" fontId="17" fillId="3" borderId="4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right"/>
    </xf>
    <xf numFmtId="0" fontId="20" fillId="3" borderId="5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left"/>
    </xf>
    <xf numFmtId="0" fontId="19" fillId="3" borderId="0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9" fillId="3" borderId="7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5" xfId="0" applyFill="1" applyBorder="1" applyAlignment="1"/>
    <xf numFmtId="0" fontId="22" fillId="4" borderId="4" xfId="0" applyFont="1" applyFill="1" applyBorder="1" applyAlignment="1">
      <alignment horizontal="left"/>
    </xf>
    <xf numFmtId="3" fontId="0" fillId="0" borderId="0" xfId="0" applyNumberFormat="1" applyFill="1" applyBorder="1" applyAlignment="1"/>
    <xf numFmtId="3" fontId="0" fillId="0" borderId="5" xfId="0" applyNumberFormat="1" applyFill="1" applyBorder="1" applyAlignment="1"/>
    <xf numFmtId="0" fontId="21" fillId="4" borderId="9" xfId="0" applyFont="1" applyFill="1" applyBorder="1" applyAlignment="1">
      <alignment horizontal="left"/>
    </xf>
    <xf numFmtId="3" fontId="0" fillId="0" borderId="10" xfId="0" applyNumberFormat="1" applyFill="1" applyBorder="1" applyAlignment="1"/>
    <xf numFmtId="3" fontId="0" fillId="0" borderId="11" xfId="0" applyNumberFormat="1" applyFill="1" applyBorder="1" applyAlignment="1"/>
    <xf numFmtId="3" fontId="0" fillId="0" borderId="0" xfId="0" applyNumberFormat="1"/>
    <xf numFmtId="0" fontId="21" fillId="4" borderId="15" xfId="0" applyFont="1" applyFill="1" applyBorder="1" applyAlignment="1">
      <alignment horizontal="left"/>
    </xf>
    <xf numFmtId="0" fontId="3" fillId="3" borderId="1" xfId="9" applyFont="1" applyFill="1" applyBorder="1" applyAlignment="1">
      <alignment horizontal="center"/>
    </xf>
    <xf numFmtId="0" fontId="4" fillId="3" borderId="3" xfId="9" applyFont="1" applyFill="1" applyBorder="1" applyAlignment="1">
      <alignment horizontal="right"/>
    </xf>
    <xf numFmtId="0" fontId="2" fillId="0" borderId="0" xfId="9"/>
    <xf numFmtId="0" fontId="3" fillId="3" borderId="4" xfId="9" applyFont="1" applyFill="1" applyBorder="1" applyAlignment="1">
      <alignment horizontal="center"/>
    </xf>
    <xf numFmtId="0" fontId="4" fillId="3" borderId="5" xfId="9" applyFont="1" applyFill="1" applyBorder="1" applyAlignment="1">
      <alignment horizontal="right"/>
    </xf>
    <xf numFmtId="0" fontId="3" fillId="3" borderId="4" xfId="9" applyFont="1" applyFill="1" applyBorder="1" applyAlignment="1">
      <alignment horizontal="centerContinuous"/>
    </xf>
    <xf numFmtId="0" fontId="4" fillId="3" borderId="5" xfId="9" applyFont="1" applyFill="1" applyBorder="1" applyAlignment="1">
      <alignment horizontal="centerContinuous"/>
    </xf>
    <xf numFmtId="0" fontId="3" fillId="3" borderId="4" xfId="9" applyFont="1" applyFill="1" applyBorder="1" applyAlignment="1">
      <alignment horizontal="left"/>
    </xf>
    <xf numFmtId="0" fontId="3" fillId="3" borderId="6" xfId="9" applyFont="1" applyFill="1" applyBorder="1" applyAlignment="1">
      <alignment horizontal="left"/>
    </xf>
    <xf numFmtId="0" fontId="4" fillId="3" borderId="8" xfId="9" applyFont="1" applyFill="1" applyBorder="1" applyAlignment="1">
      <alignment horizontal="right"/>
    </xf>
    <xf numFmtId="0" fontId="6" fillId="4" borderId="4" xfId="9" applyFont="1" applyFill="1" applyBorder="1" applyAlignment="1">
      <alignment horizontal="left"/>
    </xf>
    <xf numFmtId="0" fontId="2" fillId="0" borderId="5" xfId="9" applyFill="1" applyBorder="1" applyAlignment="1"/>
    <xf numFmtId="0" fontId="7" fillId="4" borderId="4" xfId="9" applyFont="1" applyFill="1" applyBorder="1" applyAlignment="1">
      <alignment horizontal="left"/>
    </xf>
    <xf numFmtId="166" fontId="2" fillId="0" borderId="5" xfId="9" applyNumberFormat="1" applyFill="1" applyBorder="1" applyAlignment="1"/>
    <xf numFmtId="3" fontId="7" fillId="4" borderId="4" xfId="9" applyNumberFormat="1" applyFont="1" applyFill="1" applyBorder="1" applyAlignment="1">
      <alignment horizontal="left"/>
    </xf>
    <xf numFmtId="3" fontId="6" fillId="4" borderId="9" xfId="9" applyNumberFormat="1" applyFont="1" applyFill="1" applyBorder="1" applyAlignment="1">
      <alignment horizontal="left"/>
    </xf>
    <xf numFmtId="166" fontId="2" fillId="0" borderId="11" xfId="9" applyNumberFormat="1" applyFill="1" applyBorder="1" applyAlignment="1"/>
    <xf numFmtId="3" fontId="6" fillId="4" borderId="12" xfId="9" applyNumberFormat="1" applyFont="1" applyFill="1" applyBorder="1" applyAlignment="1">
      <alignment horizontal="left"/>
    </xf>
    <xf numFmtId="166" fontId="2" fillId="0" borderId="14" xfId="9" applyNumberFormat="1" applyFill="1" applyBorder="1" applyAlignment="1"/>
    <xf numFmtId="0" fontId="3" fillId="3" borderId="1" xfId="10" applyFont="1" applyFill="1" applyBorder="1" applyAlignment="1">
      <alignment horizontal="left"/>
    </xf>
    <xf numFmtId="0" fontId="3" fillId="3" borderId="2" xfId="10" applyFont="1" applyFill="1" applyBorder="1" applyAlignment="1"/>
    <xf numFmtId="0" fontId="4" fillId="3" borderId="2" xfId="10" applyFont="1" applyFill="1" applyBorder="1" applyAlignment="1">
      <alignment horizontal="right"/>
    </xf>
    <xf numFmtId="0" fontId="5" fillId="3" borderId="3" xfId="10" applyFont="1" applyFill="1" applyBorder="1" applyAlignment="1">
      <alignment horizontal="right"/>
    </xf>
    <xf numFmtId="0" fontId="2" fillId="0" borderId="0" xfId="10"/>
    <xf numFmtId="0" fontId="3" fillId="3" borderId="4" xfId="10" applyFont="1" applyFill="1" applyBorder="1" applyAlignment="1">
      <alignment horizontal="left"/>
    </xf>
    <xf numFmtId="0" fontId="3" fillId="3" borderId="0" xfId="10" applyFont="1" applyFill="1" applyBorder="1" applyAlignment="1">
      <alignment horizontal="left"/>
    </xf>
    <xf numFmtId="0" fontId="4" fillId="3" borderId="0" xfId="10" applyFont="1" applyFill="1" applyBorder="1" applyAlignment="1">
      <alignment horizontal="right"/>
    </xf>
    <xf numFmtId="0" fontId="5" fillId="3" borderId="5" xfId="10" applyFont="1" applyFill="1" applyBorder="1" applyAlignment="1">
      <alignment horizontal="right"/>
    </xf>
    <xf numFmtId="0" fontId="3" fillId="3" borderId="6" xfId="10" applyFont="1" applyFill="1" applyBorder="1" applyAlignment="1">
      <alignment horizontal="left"/>
    </xf>
    <xf numFmtId="0" fontId="4" fillId="3" borderId="7" xfId="10" applyFont="1" applyFill="1" applyBorder="1" applyAlignment="1">
      <alignment horizontal="right"/>
    </xf>
    <xf numFmtId="0" fontId="5" fillId="3" borderId="8" xfId="10" applyFont="1" applyFill="1" applyBorder="1" applyAlignment="1">
      <alignment horizontal="right"/>
    </xf>
    <xf numFmtId="0" fontId="6" fillId="4" borderId="4" xfId="10" applyFont="1" applyFill="1" applyBorder="1" applyAlignment="1">
      <alignment horizontal="left"/>
    </xf>
    <xf numFmtId="0" fontId="2" fillId="0" borderId="0" xfId="10" applyFill="1" applyBorder="1" applyAlignment="1"/>
    <xf numFmtId="0" fontId="2" fillId="0" borderId="5" xfId="10" applyFill="1" applyBorder="1" applyAlignment="1"/>
    <xf numFmtId="0" fontId="14" fillId="0" borderId="0" xfId="10" applyFont="1"/>
    <xf numFmtId="0" fontId="7" fillId="4" borderId="4" xfId="10" applyFont="1" applyFill="1" applyBorder="1" applyAlignment="1">
      <alignment horizontal="left"/>
    </xf>
    <xf numFmtId="3" fontId="2" fillId="0" borderId="0" xfId="3" applyNumberFormat="1" applyFont="1" applyFill="1" applyBorder="1" applyAlignment="1"/>
    <xf numFmtId="3" fontId="2" fillId="0" borderId="5" xfId="3" applyNumberFormat="1" applyFont="1" applyFill="1" applyBorder="1" applyAlignment="1"/>
    <xf numFmtId="1" fontId="14" fillId="0" borderId="0" xfId="3" applyNumberFormat="1" applyFont="1"/>
    <xf numFmtId="3" fontId="2" fillId="0" borderId="0" xfId="10" applyNumberFormat="1" applyFill="1" applyBorder="1" applyAlignment="1"/>
    <xf numFmtId="3" fontId="2" fillId="0" borderId="5" xfId="10" applyNumberFormat="1" applyFill="1" applyBorder="1" applyAlignment="1"/>
    <xf numFmtId="0" fontId="6" fillId="4" borderId="12" xfId="10" applyFont="1" applyFill="1" applyBorder="1" applyAlignment="1">
      <alignment horizontal="left"/>
    </xf>
    <xf numFmtId="0" fontId="2" fillId="0" borderId="13" xfId="10" applyFill="1" applyBorder="1" applyAlignment="1"/>
    <xf numFmtId="0" fontId="2" fillId="0" borderId="14" xfId="10" applyFill="1" applyBorder="1" applyAlignment="1"/>
    <xf numFmtId="0" fontId="23" fillId="0" borderId="0" xfId="10" applyFont="1"/>
    <xf numFmtId="4" fontId="23" fillId="0" borderId="0" xfId="10" applyNumberFormat="1" applyFont="1" applyAlignment="1">
      <alignment horizontal="left"/>
    </xf>
    <xf numFmtId="0" fontId="16" fillId="0" borderId="0" xfId="10" applyFont="1"/>
    <xf numFmtId="0" fontId="4" fillId="3" borderId="18" xfId="10" applyFont="1" applyFill="1" applyBorder="1" applyAlignment="1">
      <alignment horizontal="right"/>
    </xf>
    <xf numFmtId="0" fontId="4" fillId="3" borderId="19" xfId="10" applyFont="1" applyFill="1" applyBorder="1" applyAlignment="1">
      <alignment horizontal="right"/>
    </xf>
    <xf numFmtId="0" fontId="4" fillId="3" borderId="20" xfId="10" applyFont="1" applyFill="1" applyBorder="1" applyAlignment="1">
      <alignment horizontal="right"/>
    </xf>
    <xf numFmtId="4" fontId="2" fillId="0" borderId="0" xfId="10" applyNumberFormat="1" applyFill="1" applyBorder="1" applyAlignment="1"/>
    <xf numFmtId="4" fontId="2" fillId="0" borderId="13" xfId="10" applyNumberFormat="1" applyFill="1" applyBorder="1" applyAlignment="1"/>
    <xf numFmtId="0" fontId="2" fillId="0" borderId="0" xfId="11"/>
    <xf numFmtId="0" fontId="24" fillId="3" borderId="0" xfId="11" applyFont="1" applyFill="1" applyBorder="1" applyAlignment="1">
      <alignment horizontal="center"/>
    </xf>
    <xf numFmtId="0" fontId="24" fillId="3" borderId="5" xfId="11" applyFont="1" applyFill="1" applyBorder="1" applyAlignment="1">
      <alignment horizontal="center"/>
    </xf>
    <xf numFmtId="0" fontId="24" fillId="3" borderId="7" xfId="11" applyFont="1" applyFill="1" applyBorder="1" applyAlignment="1">
      <alignment horizontal="center"/>
    </xf>
    <xf numFmtId="0" fontId="24" fillId="3" borderId="8" xfId="11" applyFont="1" applyFill="1" applyBorder="1" applyAlignment="1">
      <alignment horizontal="center"/>
    </xf>
    <xf numFmtId="3" fontId="2" fillId="0" borderId="0" xfId="11" applyNumberFormat="1"/>
    <xf numFmtId="9" fontId="2" fillId="0" borderId="0" xfId="11" applyNumberFormat="1"/>
    <xf numFmtId="0" fontId="4" fillId="3" borderId="1" xfId="12" applyFont="1" applyFill="1" applyBorder="1" applyAlignment="1">
      <alignment horizontal="right"/>
    </xf>
    <xf numFmtId="0" fontId="4" fillId="3" borderId="2" xfId="12" applyFont="1" applyFill="1" applyBorder="1" applyAlignment="1">
      <alignment horizontal="right"/>
    </xf>
    <xf numFmtId="0" fontId="4" fillId="3" borderId="2" xfId="12" applyFont="1" applyFill="1" applyBorder="1" applyAlignment="1">
      <alignment horizontal="center"/>
    </xf>
    <xf numFmtId="3" fontId="4" fillId="3" borderId="3" xfId="12" applyNumberFormat="1" applyFont="1" applyFill="1" applyBorder="1" applyAlignment="1">
      <alignment horizontal="right"/>
    </xf>
    <xf numFmtId="0" fontId="12" fillId="0" borderId="0" xfId="12" applyFont="1" applyBorder="1"/>
    <xf numFmtId="0" fontId="2" fillId="0" borderId="0" xfId="12"/>
    <xf numFmtId="0" fontId="4" fillId="3" borderId="4" xfId="12" applyFont="1" applyFill="1" applyBorder="1" applyAlignment="1">
      <alignment horizontal="right"/>
    </xf>
    <xf numFmtId="0" fontId="4" fillId="3" borderId="0" xfId="12" applyFont="1" applyFill="1" applyBorder="1" applyAlignment="1">
      <alignment horizontal="right"/>
    </xf>
    <xf numFmtId="0" fontId="4" fillId="3" borderId="0" xfId="12" applyFont="1" applyFill="1" applyBorder="1" applyAlignment="1">
      <alignment horizontal="center"/>
    </xf>
    <xf numFmtId="3" fontId="4" fillId="3" borderId="5" xfId="12" applyNumberFormat="1" applyFont="1" applyFill="1" applyBorder="1" applyAlignment="1">
      <alignment horizontal="right"/>
    </xf>
    <xf numFmtId="0" fontId="4" fillId="3" borderId="4" xfId="12" applyFont="1" applyFill="1" applyBorder="1" applyAlignment="1">
      <alignment horizontal="left"/>
    </xf>
    <xf numFmtId="3" fontId="4" fillId="3" borderId="5" xfId="12" applyNumberFormat="1" applyFont="1" applyFill="1" applyBorder="1" applyAlignment="1">
      <alignment horizontal="center"/>
    </xf>
    <xf numFmtId="0" fontId="4" fillId="3" borderId="6" xfId="12" applyFont="1" applyFill="1" applyBorder="1" applyAlignment="1">
      <alignment horizontal="right"/>
    </xf>
    <xf numFmtId="0" fontId="4" fillId="3" borderId="7" xfId="12" applyFont="1" applyFill="1" applyBorder="1" applyAlignment="1">
      <alignment horizontal="center"/>
    </xf>
    <xf numFmtId="3" fontId="4" fillId="3" borderId="8" xfId="12" applyNumberFormat="1" applyFont="1" applyFill="1" applyBorder="1" applyAlignment="1">
      <alignment horizontal="center"/>
    </xf>
    <xf numFmtId="0" fontId="21" fillId="4" borderId="4" xfId="12" applyFont="1" applyFill="1" applyBorder="1" applyAlignment="1">
      <alignment horizontal="left"/>
    </xf>
    <xf numFmtId="0" fontId="2" fillId="0" borderId="0" xfId="12" applyFill="1" applyBorder="1" applyAlignment="1"/>
    <xf numFmtId="3" fontId="2" fillId="0" borderId="5" xfId="12" applyNumberFormat="1" applyFill="1" applyBorder="1" applyAlignment="1"/>
    <xf numFmtId="3" fontId="2" fillId="0" borderId="0" xfId="12" applyNumberFormat="1" applyFill="1" applyBorder="1" applyAlignment="1"/>
    <xf numFmtId="3" fontId="2" fillId="0" borderId="0" xfId="12" applyNumberFormat="1"/>
    <xf numFmtId="0" fontId="22" fillId="4" borderId="4" xfId="12" applyFont="1" applyFill="1" applyBorder="1" applyAlignment="1">
      <alignment horizontal="left"/>
    </xf>
    <xf numFmtId="0" fontId="22" fillId="4" borderId="12" xfId="12" applyFont="1" applyFill="1" applyBorder="1" applyAlignment="1">
      <alignment horizontal="left"/>
    </xf>
    <xf numFmtId="3" fontId="2" fillId="0" borderId="13" xfId="12" applyNumberFormat="1" applyFill="1" applyBorder="1" applyAlignment="1"/>
    <xf numFmtId="3" fontId="2" fillId="0" borderId="14" xfId="12" applyNumberFormat="1" applyFill="1" applyBorder="1" applyAlignment="1"/>
    <xf numFmtId="0" fontId="3" fillId="3" borderId="1" xfId="13" applyFont="1" applyFill="1" applyBorder="1" applyAlignment="1">
      <alignment horizontal="left"/>
    </xf>
    <xf numFmtId="0" fontId="4" fillId="3" borderId="2" xfId="13" applyFont="1" applyFill="1" applyBorder="1" applyAlignment="1">
      <alignment horizontal="right"/>
    </xf>
    <xf numFmtId="0" fontId="4" fillId="3" borderId="2" xfId="13" applyFont="1" applyFill="1" applyBorder="1" applyAlignment="1">
      <alignment horizontal="center"/>
    </xf>
    <xf numFmtId="0" fontId="5" fillId="3" borderId="3" xfId="13" applyFont="1" applyFill="1" applyBorder="1" applyAlignment="1">
      <alignment horizontal="right"/>
    </xf>
    <xf numFmtId="0" fontId="2" fillId="0" borderId="0" xfId="13"/>
    <xf numFmtId="0" fontId="3" fillId="3" borderId="4" xfId="13" applyFont="1" applyFill="1" applyBorder="1" applyAlignment="1">
      <alignment horizontal="left"/>
    </xf>
    <xf numFmtId="0" fontId="4" fillId="3" borderId="0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center"/>
    </xf>
    <xf numFmtId="0" fontId="5" fillId="3" borderId="5" xfId="13" applyFont="1" applyFill="1" applyBorder="1" applyAlignment="1">
      <alignment horizontal="right"/>
    </xf>
    <xf numFmtId="0" fontId="3" fillId="3" borderId="6" xfId="13" applyFont="1" applyFill="1" applyBorder="1" applyAlignment="1">
      <alignment horizontal="left"/>
    </xf>
    <xf numFmtId="0" fontId="4" fillId="3" borderId="7" xfId="13" applyFont="1" applyFill="1" applyBorder="1" applyAlignment="1">
      <alignment horizontal="center"/>
    </xf>
    <xf numFmtId="0" fontId="5" fillId="3" borderId="8" xfId="13" applyFont="1" applyFill="1" applyBorder="1" applyAlignment="1">
      <alignment horizontal="center"/>
    </xf>
    <xf numFmtId="0" fontId="6" fillId="4" borderId="4" xfId="13" applyFont="1" applyFill="1" applyBorder="1" applyAlignment="1">
      <alignment horizontal="left"/>
    </xf>
    <xf numFmtId="0" fontId="2" fillId="0" borderId="0" xfId="13" applyFill="1" applyBorder="1" applyAlignment="1"/>
    <xf numFmtId="0" fontId="2" fillId="0" borderId="5" xfId="13" applyFill="1" applyBorder="1" applyAlignment="1"/>
    <xf numFmtId="0" fontId="7" fillId="4" borderId="4" xfId="13" applyFont="1" applyFill="1" applyBorder="1" applyAlignment="1">
      <alignment horizontal="left"/>
    </xf>
    <xf numFmtId="3" fontId="2" fillId="0" borderId="0" xfId="13" applyNumberFormat="1" applyFill="1" applyBorder="1" applyAlignment="1"/>
    <xf numFmtId="3" fontId="2" fillId="0" borderId="5" xfId="13" applyNumberFormat="1" applyFill="1" applyBorder="1" applyAlignment="1"/>
    <xf numFmtId="3" fontId="2" fillId="0" borderId="0" xfId="13" applyNumberFormat="1"/>
    <xf numFmtId="0" fontId="2" fillId="0" borderId="0" xfId="13" applyAlignment="1">
      <alignment horizontal="center"/>
    </xf>
    <xf numFmtId="0" fontId="6" fillId="4" borderId="12" xfId="13" applyFont="1" applyFill="1" applyBorder="1" applyAlignment="1">
      <alignment horizontal="left"/>
    </xf>
    <xf numFmtId="3" fontId="2" fillId="0" borderId="13" xfId="13" applyNumberFormat="1" applyFill="1" applyBorder="1" applyAlignment="1"/>
    <xf numFmtId="3" fontId="2" fillId="0" borderId="14" xfId="13" applyNumberFormat="1" applyFill="1" applyBorder="1" applyAlignment="1"/>
    <xf numFmtId="0" fontId="3" fillId="3" borderId="1" xfId="14" applyFont="1" applyFill="1" applyBorder="1" applyAlignment="1">
      <alignment horizontal="left"/>
    </xf>
    <xf numFmtId="0" fontId="4" fillId="3" borderId="2" xfId="14" applyFont="1" applyFill="1" applyBorder="1" applyAlignment="1">
      <alignment horizontal="right"/>
    </xf>
    <xf numFmtId="0" fontId="4" fillId="3" borderId="2" xfId="14" applyFont="1" applyFill="1" applyBorder="1" applyAlignment="1">
      <alignment horizontal="left"/>
    </xf>
    <xf numFmtId="0" fontId="5" fillId="3" borderId="3" xfId="14" applyFont="1" applyFill="1" applyBorder="1" applyAlignment="1">
      <alignment horizontal="right"/>
    </xf>
    <xf numFmtId="0" fontId="12" fillId="0" borderId="0" xfId="14" applyFont="1"/>
    <xf numFmtId="0" fontId="2" fillId="0" borderId="0" xfId="14"/>
    <xf numFmtId="0" fontId="3" fillId="3" borderId="4" xfId="14" applyFont="1" applyFill="1" applyBorder="1" applyAlignment="1">
      <alignment horizontal="left"/>
    </xf>
    <xf numFmtId="0" fontId="4" fillId="3" borderId="0" xfId="14" applyFont="1" applyFill="1" applyBorder="1" applyAlignment="1">
      <alignment horizontal="right"/>
    </xf>
    <xf numFmtId="0" fontId="4" fillId="3" borderId="0" xfId="14" applyFont="1" applyFill="1" applyBorder="1" applyAlignment="1">
      <alignment horizontal="left"/>
    </xf>
    <xf numFmtId="0" fontId="5" fillId="3" borderId="5" xfId="14" applyFont="1" applyFill="1" applyBorder="1" applyAlignment="1">
      <alignment horizontal="right"/>
    </xf>
    <xf numFmtId="0" fontId="4" fillId="3" borderId="0" xfId="14" applyFont="1" applyFill="1" applyBorder="1" applyAlignment="1">
      <alignment horizontal="center"/>
    </xf>
    <xf numFmtId="0" fontId="5" fillId="3" borderId="5" xfId="14" applyFont="1" applyFill="1" applyBorder="1" applyAlignment="1">
      <alignment horizontal="center"/>
    </xf>
    <xf numFmtId="0" fontId="3" fillId="3" borderId="6" xfId="14" applyFont="1" applyFill="1" applyBorder="1" applyAlignment="1">
      <alignment horizontal="left"/>
    </xf>
    <xf numFmtId="0" fontId="4" fillId="3" borderId="7" xfId="14" applyFont="1" applyFill="1" applyBorder="1" applyAlignment="1">
      <alignment horizontal="center"/>
    </xf>
    <xf numFmtId="0" fontId="5" fillId="3" borderId="8" xfId="14" applyFont="1" applyFill="1" applyBorder="1" applyAlignment="1">
      <alignment horizontal="center"/>
    </xf>
    <xf numFmtId="0" fontId="7" fillId="4" borderId="4" xfId="14" applyFont="1" applyFill="1" applyBorder="1" applyAlignment="1">
      <alignment horizontal="left"/>
    </xf>
    <xf numFmtId="0" fontId="2" fillId="0" borderId="0" xfId="14" applyFill="1" applyBorder="1" applyAlignment="1"/>
    <xf numFmtId="0" fontId="2" fillId="0" borderId="5" xfId="14" applyFill="1" applyBorder="1" applyAlignment="1"/>
    <xf numFmtId="0" fontId="6" fillId="4" borderId="4" xfId="14" applyFont="1" applyFill="1" applyBorder="1" applyAlignment="1">
      <alignment horizontal="left"/>
    </xf>
    <xf numFmtId="3" fontId="2" fillId="0" borderId="0" xfId="14" applyNumberFormat="1" applyFill="1" applyBorder="1" applyAlignment="1"/>
    <xf numFmtId="3" fontId="2" fillId="0" borderId="5" xfId="14" applyNumberFormat="1" applyFill="1" applyBorder="1" applyAlignment="1"/>
    <xf numFmtId="3" fontId="12" fillId="0" borderId="0" xfId="14" applyNumberFormat="1" applyFont="1"/>
    <xf numFmtId="0" fontId="6" fillId="4" borderId="12" xfId="14" applyFont="1" applyFill="1" applyBorder="1" applyAlignment="1">
      <alignment horizontal="left"/>
    </xf>
    <xf numFmtId="167" fontId="2" fillId="0" borderId="13" xfId="14" applyNumberFormat="1" applyFill="1" applyBorder="1" applyAlignment="1"/>
    <xf numFmtId="0" fontId="2" fillId="0" borderId="14" xfId="14" applyFill="1" applyBorder="1" applyAlignment="1"/>
    <xf numFmtId="0" fontId="3" fillId="3" borderId="1" xfId="15" applyFont="1" applyFill="1" applyBorder="1" applyAlignment="1">
      <alignment horizontal="left"/>
    </xf>
    <xf numFmtId="0" fontId="4" fillId="3" borderId="2" xfId="15" applyFont="1" applyFill="1" applyBorder="1" applyAlignment="1">
      <alignment horizontal="center"/>
    </xf>
    <xf numFmtId="0" fontId="4" fillId="3" borderId="2" xfId="15" applyFont="1" applyFill="1" applyBorder="1" applyAlignment="1">
      <alignment horizontal="right"/>
    </xf>
    <xf numFmtId="0" fontId="5" fillId="3" borderId="3" xfId="15" applyFont="1" applyFill="1" applyBorder="1" applyAlignment="1">
      <alignment horizontal="right"/>
    </xf>
    <xf numFmtId="0" fontId="2" fillId="0" borderId="0" xfId="15"/>
    <xf numFmtId="0" fontId="3" fillId="3" borderId="4" xfId="15" applyFont="1" applyFill="1" applyBorder="1" applyAlignment="1">
      <alignment horizontal="left"/>
    </xf>
    <xf numFmtId="0" fontId="4" fillId="3" borderId="0" xfId="15" applyFont="1" applyFill="1" applyBorder="1" applyAlignment="1">
      <alignment horizontal="center"/>
    </xf>
    <xf numFmtId="0" fontId="4" fillId="3" borderId="0" xfId="15" applyFont="1" applyFill="1" applyBorder="1" applyAlignment="1">
      <alignment horizontal="left"/>
    </xf>
    <xf numFmtId="0" fontId="4" fillId="3" borderId="0" xfId="15" applyFont="1" applyFill="1" applyBorder="1" applyAlignment="1">
      <alignment horizontal="right"/>
    </xf>
    <xf numFmtId="0" fontId="5" fillId="3" borderId="5" xfId="15" applyFont="1" applyFill="1" applyBorder="1" applyAlignment="1">
      <alignment horizontal="right"/>
    </xf>
    <xf numFmtId="0" fontId="3" fillId="3" borderId="6" xfId="15" applyFont="1" applyFill="1" applyBorder="1" applyAlignment="1">
      <alignment horizontal="left"/>
    </xf>
    <xf numFmtId="0" fontId="4" fillId="3" borderId="7" xfId="15" applyFont="1" applyFill="1" applyBorder="1" applyAlignment="1">
      <alignment horizontal="right"/>
    </xf>
    <xf numFmtId="0" fontId="5" fillId="3" borderId="8" xfId="15" applyFont="1" applyFill="1" applyBorder="1" applyAlignment="1">
      <alignment horizontal="right"/>
    </xf>
    <xf numFmtId="0" fontId="6" fillId="4" borderId="4" xfId="15" applyFont="1" applyFill="1" applyBorder="1" applyAlignment="1">
      <alignment horizontal="left"/>
    </xf>
    <xf numFmtId="0" fontId="2" fillId="0" borderId="0" xfId="15" applyFill="1" applyBorder="1" applyAlignment="1"/>
    <xf numFmtId="0" fontId="2" fillId="0" borderId="5" xfId="15" applyFill="1" applyBorder="1" applyAlignment="1"/>
    <xf numFmtId="0" fontId="7" fillId="4" borderId="4" xfId="15" applyFont="1" applyFill="1" applyBorder="1" applyAlignment="1">
      <alignment horizontal="left"/>
    </xf>
    <xf numFmtId="3" fontId="2" fillId="0" borderId="0" xfId="15" applyNumberFormat="1" applyFill="1" applyBorder="1" applyAlignment="1"/>
    <xf numFmtId="3" fontId="2" fillId="0" borderId="5" xfId="15" applyNumberFormat="1" applyFill="1" applyBorder="1" applyAlignment="1"/>
    <xf numFmtId="3" fontId="2" fillId="0" borderId="0" xfId="15" applyNumberFormat="1"/>
    <xf numFmtId="1" fontId="2" fillId="0" borderId="0" xfId="15" applyNumberFormat="1" applyFill="1" applyBorder="1" applyAlignment="1"/>
    <xf numFmtId="0" fontId="6" fillId="4" borderId="12" xfId="15" applyFont="1" applyFill="1" applyBorder="1" applyAlignment="1">
      <alignment horizontal="left"/>
    </xf>
    <xf numFmtId="3" fontId="2" fillId="0" borderId="13" xfId="15" applyNumberFormat="1" applyFill="1" applyBorder="1" applyAlignment="1"/>
    <xf numFmtId="3" fontId="2" fillId="0" borderId="14" xfId="15" applyNumberFormat="1" applyFill="1" applyBorder="1" applyAlignment="1"/>
    <xf numFmtId="0" fontId="3" fillId="3" borderId="1" xfId="16" applyFont="1" applyFill="1" applyBorder="1" applyAlignment="1">
      <alignment horizontal="left"/>
    </xf>
    <xf numFmtId="0" fontId="4" fillId="3" borderId="2" xfId="16" applyFont="1" applyFill="1" applyBorder="1" applyAlignment="1">
      <alignment horizontal="right"/>
    </xf>
    <xf numFmtId="0" fontId="4" fillId="3" borderId="2" xfId="16" applyFont="1" applyFill="1" applyBorder="1" applyAlignment="1">
      <alignment horizontal="center"/>
    </xf>
    <xf numFmtId="0" fontId="5" fillId="3" borderId="3" xfId="16" applyFont="1" applyFill="1" applyBorder="1" applyAlignment="1">
      <alignment horizontal="right"/>
    </xf>
    <xf numFmtId="0" fontId="12" fillId="0" borderId="0" xfId="16" applyFont="1"/>
    <xf numFmtId="0" fontId="2" fillId="0" borderId="0" xfId="16"/>
    <xf numFmtId="0" fontId="3" fillId="3" borderId="4" xfId="16" applyFont="1" applyFill="1" applyBorder="1" applyAlignment="1">
      <alignment horizontal="left"/>
    </xf>
    <xf numFmtId="0" fontId="4" fillId="3" borderId="0" xfId="16" applyFont="1" applyFill="1" applyBorder="1" applyAlignment="1">
      <alignment horizontal="right"/>
    </xf>
    <xf numFmtId="0" fontId="4" fillId="3" borderId="0" xfId="16" applyFont="1" applyFill="1" applyBorder="1" applyAlignment="1">
      <alignment horizontal="left"/>
    </xf>
    <xf numFmtId="0" fontId="5" fillId="3" borderId="5" xfId="16" applyFont="1" applyFill="1" applyBorder="1" applyAlignment="1">
      <alignment horizontal="right"/>
    </xf>
    <xf numFmtId="0" fontId="4" fillId="3" borderId="0" xfId="16" applyFont="1" applyFill="1" applyBorder="1" applyAlignment="1">
      <alignment horizontal="center"/>
    </xf>
    <xf numFmtId="0" fontId="5" fillId="3" borderId="5" xfId="16" applyFont="1" applyFill="1" applyBorder="1" applyAlignment="1">
      <alignment horizontal="center"/>
    </xf>
    <xf numFmtId="0" fontId="3" fillId="3" borderId="6" xfId="16" applyFont="1" applyFill="1" applyBorder="1" applyAlignment="1">
      <alignment horizontal="left"/>
    </xf>
    <xf numFmtId="0" fontId="4" fillId="3" borderId="7" xfId="16" applyFont="1" applyFill="1" applyBorder="1" applyAlignment="1">
      <alignment horizontal="center"/>
    </xf>
    <xf numFmtId="0" fontId="5" fillId="3" borderId="8" xfId="16" applyFont="1" applyFill="1" applyBorder="1" applyAlignment="1">
      <alignment horizontal="center"/>
    </xf>
    <xf numFmtId="0" fontId="6" fillId="4" borderId="4" xfId="16" applyFont="1" applyFill="1" applyBorder="1" applyAlignment="1">
      <alignment horizontal="left"/>
    </xf>
    <xf numFmtId="0" fontId="2" fillId="0" borderId="0" xfId="16" applyFill="1" applyBorder="1" applyAlignment="1"/>
    <xf numFmtId="0" fontId="2" fillId="0" borderId="5" xfId="16" applyFill="1" applyBorder="1" applyAlignment="1"/>
    <xf numFmtId="3" fontId="2" fillId="0" borderId="0" xfId="16" applyNumberFormat="1" applyFill="1" applyBorder="1" applyAlignment="1"/>
    <xf numFmtId="3" fontId="2" fillId="0" borderId="5" xfId="16" applyNumberFormat="1" applyFill="1" applyBorder="1" applyAlignment="1"/>
    <xf numFmtId="0" fontId="7" fillId="4" borderId="4" xfId="16" applyFont="1" applyFill="1" applyBorder="1" applyAlignment="1">
      <alignment horizontal="left"/>
    </xf>
    <xf numFmtId="3" fontId="2" fillId="0" borderId="0" xfId="16" applyNumberFormat="1"/>
    <xf numFmtId="1" fontId="2" fillId="0" borderId="0" xfId="16" applyNumberFormat="1" applyFill="1" applyBorder="1" applyAlignment="1"/>
    <xf numFmtId="0" fontId="6" fillId="4" borderId="12" xfId="16" applyFont="1" applyFill="1" applyBorder="1" applyAlignment="1">
      <alignment horizontal="left"/>
    </xf>
    <xf numFmtId="3" fontId="2" fillId="0" borderId="13" xfId="16" applyNumberFormat="1" applyFill="1" applyBorder="1" applyAlignment="1"/>
    <xf numFmtId="3" fontId="2" fillId="0" borderId="14" xfId="16" applyNumberFormat="1" applyFill="1" applyBorder="1" applyAlignment="1"/>
    <xf numFmtId="0" fontId="3" fillId="3" borderId="1" xfId="17" applyFont="1" applyFill="1" applyBorder="1" applyAlignment="1">
      <alignment horizontal="left"/>
    </xf>
    <xf numFmtId="0" fontId="3" fillId="3" borderId="2" xfId="17" applyFont="1" applyFill="1" applyBorder="1" applyAlignment="1">
      <alignment horizontal="left"/>
    </xf>
    <xf numFmtId="0" fontId="4" fillId="3" borderId="3" xfId="17" applyFont="1" applyFill="1" applyBorder="1" applyAlignment="1">
      <alignment horizontal="right"/>
    </xf>
    <xf numFmtId="0" fontId="2" fillId="0" borderId="0" xfId="17"/>
    <xf numFmtId="0" fontId="3" fillId="3" borderId="4" xfId="17" applyFont="1" applyFill="1" applyBorder="1" applyAlignment="1">
      <alignment horizontal="left"/>
    </xf>
    <xf numFmtId="0" fontId="3" fillId="3" borderId="0" xfId="17" applyFont="1" applyFill="1" applyBorder="1" applyAlignment="1">
      <alignment horizontal="left"/>
    </xf>
    <xf numFmtId="0" fontId="4" fillId="3" borderId="5" xfId="17" applyFont="1" applyFill="1" applyBorder="1" applyAlignment="1">
      <alignment horizontal="right"/>
    </xf>
    <xf numFmtId="0" fontId="3" fillId="3" borderId="4" xfId="17" applyFont="1" applyFill="1" applyBorder="1" applyAlignment="1">
      <alignment horizontal="right"/>
    </xf>
    <xf numFmtId="0" fontId="4" fillId="3" borderId="5" xfId="17" applyFont="1" applyFill="1" applyBorder="1" applyAlignment="1">
      <alignment horizontal="center"/>
    </xf>
    <xf numFmtId="0" fontId="3" fillId="3" borderId="6" xfId="17" applyFont="1" applyFill="1" applyBorder="1" applyAlignment="1">
      <alignment horizontal="left"/>
    </xf>
    <xf numFmtId="0" fontId="3" fillId="3" borderId="7" xfId="17" applyFont="1" applyFill="1" applyBorder="1" applyAlignment="1">
      <alignment horizontal="left"/>
    </xf>
    <xf numFmtId="0" fontId="4" fillId="3" borderId="8" xfId="17" applyFont="1" applyFill="1" applyBorder="1" applyAlignment="1">
      <alignment horizontal="center"/>
    </xf>
    <xf numFmtId="0" fontId="6" fillId="4" borderId="4" xfId="17" applyFont="1" applyFill="1" applyBorder="1" applyAlignment="1">
      <alignment horizontal="left"/>
    </xf>
    <xf numFmtId="0" fontId="6" fillId="4" borderId="0" xfId="17" applyFont="1" applyFill="1" applyBorder="1" applyAlignment="1">
      <alignment horizontal="left"/>
    </xf>
    <xf numFmtId="0" fontId="2" fillId="0" borderId="5" xfId="17" applyFill="1" applyBorder="1" applyAlignment="1"/>
    <xf numFmtId="0" fontId="16" fillId="0" borderId="0" xfId="17" applyFont="1" applyAlignment="1">
      <alignment horizontal="center"/>
    </xf>
    <xf numFmtId="0" fontId="7" fillId="4" borderId="4" xfId="17" applyFont="1" applyFill="1" applyBorder="1" applyAlignment="1">
      <alignment horizontal="left"/>
    </xf>
    <xf numFmtId="0" fontId="7" fillId="4" borderId="0" xfId="17" applyFont="1" applyFill="1" applyBorder="1" applyAlignment="1">
      <alignment horizontal="left"/>
    </xf>
    <xf numFmtId="165" fontId="2" fillId="0" borderId="5" xfId="17" applyNumberFormat="1" applyFill="1" applyBorder="1" applyAlignment="1"/>
    <xf numFmtId="3" fontId="7" fillId="4" borderId="4" xfId="17" applyNumberFormat="1" applyFont="1" applyFill="1" applyBorder="1" applyAlignment="1">
      <alignment horizontal="left"/>
    </xf>
    <xf numFmtId="3" fontId="7" fillId="4" borderId="0" xfId="17" applyNumberFormat="1" applyFont="1" applyFill="1" applyBorder="1" applyAlignment="1">
      <alignment horizontal="left"/>
    </xf>
    <xf numFmtId="3" fontId="6" fillId="4" borderId="9" xfId="17" applyNumberFormat="1" applyFont="1" applyFill="1" applyBorder="1" applyAlignment="1">
      <alignment horizontal="left"/>
    </xf>
    <xf numFmtId="3" fontId="6" fillId="4" borderId="10" xfId="17" applyNumberFormat="1" applyFont="1" applyFill="1" applyBorder="1" applyAlignment="1">
      <alignment horizontal="left"/>
    </xf>
    <xf numFmtId="165" fontId="2" fillId="0" borderId="11" xfId="17" applyNumberFormat="1" applyFill="1" applyBorder="1" applyAlignment="1"/>
    <xf numFmtId="3" fontId="6" fillId="4" borderId="12" xfId="17" applyNumberFormat="1" applyFont="1" applyFill="1" applyBorder="1" applyAlignment="1">
      <alignment horizontal="left"/>
    </xf>
    <xf numFmtId="3" fontId="6" fillId="4" borderId="13" xfId="17" applyNumberFormat="1" applyFont="1" applyFill="1" applyBorder="1" applyAlignment="1">
      <alignment horizontal="left"/>
    </xf>
    <xf numFmtId="0" fontId="2" fillId="0" borderId="14" xfId="17" applyFill="1" applyBorder="1" applyAlignment="1"/>
    <xf numFmtId="3" fontId="2" fillId="0" borderId="0" xfId="17" applyNumberFormat="1" applyAlignment="1">
      <alignment horizontal="center"/>
    </xf>
    <xf numFmtId="3" fontId="2" fillId="0" borderId="0" xfId="17" applyNumberFormat="1" applyBorder="1" applyAlignment="1">
      <alignment horizontal="center"/>
    </xf>
    <xf numFmtId="0" fontId="2" fillId="0" borderId="0" xfId="17" applyBorder="1"/>
    <xf numFmtId="0" fontId="8" fillId="0" borderId="0" xfId="5" applyFont="1"/>
    <xf numFmtId="0" fontId="26" fillId="0" borderId="0" xfId="5" applyFont="1" applyAlignment="1">
      <alignment horizontal="center"/>
    </xf>
    <xf numFmtId="3" fontId="26" fillId="0" borderId="0" xfId="5" applyNumberFormat="1" applyFont="1" applyAlignment="1">
      <alignment horizontal="center"/>
    </xf>
    <xf numFmtId="3" fontId="26" fillId="0" borderId="7" xfId="5" applyNumberFormat="1" applyFont="1" applyBorder="1" applyAlignment="1">
      <alignment horizontal="center"/>
    </xf>
    <xf numFmtId="3" fontId="27" fillId="0" borderId="7" xfId="5" applyNumberFormat="1" applyFont="1" applyBorder="1" applyAlignment="1">
      <alignment horizontal="center"/>
    </xf>
    <xf numFmtId="0" fontId="25" fillId="0" borderId="0" xfId="5" applyAlignment="1">
      <alignment horizontal="center"/>
    </xf>
    <xf numFmtId="0" fontId="25" fillId="0" borderId="0" xfId="5"/>
    <xf numFmtId="0" fontId="26" fillId="0" borderId="21" xfId="5" applyFont="1" applyBorder="1" applyAlignment="1">
      <alignment horizontal="center"/>
    </xf>
    <xf numFmtId="3" fontId="26" fillId="0" borderId="21" xfId="5" applyNumberFormat="1" applyFont="1" applyBorder="1" applyAlignment="1">
      <alignment horizontal="left"/>
    </xf>
    <xf numFmtId="3" fontId="26" fillId="0" borderId="21" xfId="5" applyNumberFormat="1" applyFont="1" applyBorder="1" applyAlignment="1">
      <alignment horizontal="center"/>
    </xf>
    <xf numFmtId="0" fontId="25" fillId="0" borderId="22" xfId="5" applyBorder="1" applyAlignment="1">
      <alignment horizontal="center"/>
    </xf>
    <xf numFmtId="0" fontId="26" fillId="0" borderId="0" xfId="5" applyFont="1" applyBorder="1" applyAlignment="1">
      <alignment horizontal="center"/>
    </xf>
    <xf numFmtId="3" fontId="26" fillId="0" borderId="0" xfId="5" applyNumberFormat="1" applyFont="1" applyBorder="1" applyAlignment="1">
      <alignment horizontal="center"/>
    </xf>
    <xf numFmtId="3" fontId="26" fillId="0" borderId="0" xfId="5" applyNumberFormat="1" applyFont="1" applyBorder="1" applyAlignment="1">
      <alignment horizontal="left"/>
    </xf>
    <xf numFmtId="0" fontId="26" fillId="0" borderId="23" xfId="5" applyFont="1" applyBorder="1" applyAlignment="1">
      <alignment horizontal="center"/>
    </xf>
    <xf numFmtId="3" fontId="26" fillId="0" borderId="23" xfId="5" applyNumberFormat="1" applyFont="1" applyBorder="1" applyAlignment="1">
      <alignment horizontal="center"/>
    </xf>
    <xf numFmtId="0" fontId="25" fillId="0" borderId="7" xfId="5" applyBorder="1" applyAlignment="1">
      <alignment horizontal="center"/>
    </xf>
    <xf numFmtId="0" fontId="26" fillId="0" borderId="0" xfId="5" applyFont="1"/>
    <xf numFmtId="3" fontId="26" fillId="0" borderId="0" xfId="5" applyNumberFormat="1" applyFont="1" applyFill="1" applyAlignment="1">
      <alignment horizontal="center"/>
    </xf>
    <xf numFmtId="3" fontId="28" fillId="0" borderId="0" xfId="5" applyNumberFormat="1" applyFont="1" applyAlignment="1">
      <alignment horizontal="center"/>
    </xf>
    <xf numFmtId="3" fontId="26" fillId="5" borderId="0" xfId="5" applyNumberFormat="1" applyFont="1" applyFill="1" applyAlignment="1">
      <alignment horizontal="center"/>
    </xf>
    <xf numFmtId="165" fontId="26" fillId="0" borderId="0" xfId="5" applyNumberFormat="1" applyFont="1" applyAlignment="1">
      <alignment horizontal="center"/>
    </xf>
    <xf numFmtId="3" fontId="8" fillId="5" borderId="0" xfId="5" applyNumberFormat="1" applyFont="1" applyFill="1" applyAlignment="1">
      <alignment horizontal="center"/>
    </xf>
    <xf numFmtId="3" fontId="26" fillId="6" borderId="0" xfId="5" applyNumberFormat="1" applyFont="1" applyFill="1" applyAlignment="1">
      <alignment horizontal="center"/>
    </xf>
    <xf numFmtId="2" fontId="25" fillId="0" borderId="0" xfId="5" applyNumberFormat="1"/>
    <xf numFmtId="3" fontId="25" fillId="0" borderId="0" xfId="5" applyNumberFormat="1"/>
    <xf numFmtId="3" fontId="25" fillId="0" borderId="0" xfId="5" applyNumberFormat="1" applyAlignment="1">
      <alignment horizontal="center"/>
    </xf>
    <xf numFmtId="3" fontId="25" fillId="0" borderId="7" xfId="5" applyNumberFormat="1" applyBorder="1" applyAlignment="1">
      <alignment horizontal="center"/>
    </xf>
    <xf numFmtId="3" fontId="25" fillId="0" borderId="22" xfId="5" applyNumberFormat="1" applyBorder="1" applyAlignment="1">
      <alignment horizontal="center"/>
    </xf>
    <xf numFmtId="0" fontId="8" fillId="0" borderId="0" xfId="6" applyFont="1"/>
    <xf numFmtId="0" fontId="26" fillId="0" borderId="0" xfId="6" applyFont="1" applyAlignment="1">
      <alignment horizontal="center"/>
    </xf>
    <xf numFmtId="3" fontId="26" fillId="0" borderId="0" xfId="6" applyNumberFormat="1" applyFont="1" applyAlignment="1">
      <alignment horizontal="center"/>
    </xf>
    <xf numFmtId="3" fontId="26" fillId="0" borderId="7" xfId="6" applyNumberFormat="1" applyFont="1" applyBorder="1" applyAlignment="1">
      <alignment horizontal="center"/>
    </xf>
    <xf numFmtId="3" fontId="27" fillId="0" borderId="7" xfId="6" applyNumberFormat="1" applyFont="1" applyBorder="1" applyAlignment="1">
      <alignment horizontal="center"/>
    </xf>
    <xf numFmtId="0" fontId="25" fillId="0" borderId="0" xfId="6"/>
    <xf numFmtId="0" fontId="25" fillId="0" borderId="0" xfId="6" applyAlignment="1">
      <alignment horizontal="center"/>
    </xf>
    <xf numFmtId="0" fontId="26" fillId="0" borderId="21" xfId="6" applyFont="1" applyBorder="1" applyAlignment="1">
      <alignment horizontal="center"/>
    </xf>
    <xf numFmtId="3" fontId="26" fillId="0" borderId="21" xfId="6" applyNumberFormat="1" applyFont="1" applyBorder="1" applyAlignment="1">
      <alignment horizontal="center"/>
    </xf>
    <xf numFmtId="0" fontId="25" fillId="0" borderId="22" xfId="6" applyBorder="1" applyAlignment="1">
      <alignment horizontal="center"/>
    </xf>
    <xf numFmtId="0" fontId="26" fillId="0" borderId="0" xfId="6" applyFont="1" applyBorder="1" applyAlignment="1">
      <alignment horizontal="center"/>
    </xf>
    <xf numFmtId="3" fontId="26" fillId="0" borderId="0" xfId="6" applyNumberFormat="1" applyFont="1" applyBorder="1" applyAlignment="1">
      <alignment horizontal="center"/>
    </xf>
    <xf numFmtId="3" fontId="26" fillId="0" borderId="0" xfId="6" applyNumberFormat="1" applyFont="1" applyBorder="1" applyAlignment="1">
      <alignment horizontal="left"/>
    </xf>
    <xf numFmtId="0" fontId="26" fillId="0" borderId="23" xfId="6" applyFont="1" applyBorder="1" applyAlignment="1">
      <alignment horizontal="center"/>
    </xf>
    <xf numFmtId="3" fontId="26" fillId="0" borderId="23" xfId="6" applyNumberFormat="1" applyFont="1" applyBorder="1" applyAlignment="1">
      <alignment horizontal="center"/>
    </xf>
    <xf numFmtId="0" fontId="25" fillId="0" borderId="7" xfId="6" applyBorder="1" applyAlignment="1">
      <alignment horizontal="center"/>
    </xf>
    <xf numFmtId="0" fontId="26" fillId="0" borderId="0" xfId="6" applyFont="1"/>
    <xf numFmtId="3" fontId="28" fillId="0" borderId="0" xfId="6" applyNumberFormat="1" applyFont="1" applyAlignment="1">
      <alignment horizontal="center"/>
    </xf>
    <xf numFmtId="165" fontId="26" fillId="0" borderId="0" xfId="6" applyNumberFormat="1" applyFont="1" applyAlignment="1">
      <alignment horizontal="center"/>
    </xf>
    <xf numFmtId="3" fontId="8" fillId="5" borderId="0" xfId="6" applyNumberFormat="1" applyFont="1" applyFill="1" applyAlignment="1">
      <alignment horizontal="center"/>
    </xf>
    <xf numFmtId="3" fontId="25" fillId="0" borderId="0" xfId="6" applyNumberFormat="1" applyAlignment="1">
      <alignment horizontal="center"/>
    </xf>
    <xf numFmtId="0" fontId="25" fillId="0" borderId="0" xfId="6" applyBorder="1"/>
    <xf numFmtId="3" fontId="25" fillId="0" borderId="0" xfId="6" applyNumberFormat="1" applyBorder="1" applyAlignment="1">
      <alignment horizontal="center"/>
    </xf>
    <xf numFmtId="3" fontId="25" fillId="0" borderId="7" xfId="6" applyNumberFormat="1" applyBorder="1" applyAlignment="1">
      <alignment horizontal="center"/>
    </xf>
    <xf numFmtId="3" fontId="25" fillId="0" borderId="22" xfId="6" applyNumberFormat="1" applyBorder="1" applyAlignment="1">
      <alignment horizontal="center"/>
    </xf>
    <xf numFmtId="0" fontId="2" fillId="0" borderId="0" xfId="7"/>
    <xf numFmtId="1" fontId="2" fillId="3" borderId="1" xfId="7" applyNumberFormat="1" applyFill="1" applyBorder="1" applyAlignment="1"/>
    <xf numFmtId="3" fontId="4" fillId="3" borderId="2" xfId="7" applyNumberFormat="1" applyFont="1" applyFill="1" applyBorder="1" applyAlignment="1">
      <alignment horizontal="right"/>
    </xf>
    <xf numFmtId="9" fontId="4" fillId="3" borderId="2" xfId="7" applyNumberFormat="1" applyFont="1" applyFill="1" applyBorder="1" applyAlignment="1">
      <alignment horizontal="right"/>
    </xf>
    <xf numFmtId="9" fontId="4" fillId="3" borderId="3" xfId="7" applyNumberFormat="1" applyFont="1" applyFill="1" applyBorder="1" applyAlignment="1">
      <alignment horizontal="right"/>
    </xf>
    <xf numFmtId="1" fontId="2" fillId="3" borderId="4" xfId="7" applyNumberFormat="1" applyFill="1" applyBorder="1" applyAlignment="1"/>
    <xf numFmtId="9" fontId="4" fillId="3" borderId="0" xfId="7" applyNumberFormat="1" applyFont="1" applyFill="1" applyBorder="1" applyAlignment="1">
      <alignment horizontal="right"/>
    </xf>
    <xf numFmtId="9" fontId="4" fillId="3" borderId="5" xfId="7" applyNumberFormat="1" applyFont="1" applyFill="1" applyBorder="1" applyAlignment="1">
      <alignment horizontal="right"/>
    </xf>
    <xf numFmtId="3" fontId="4" fillId="3" borderId="0" xfId="7" applyNumberFormat="1" applyFont="1" applyFill="1" applyBorder="1" applyAlignment="1">
      <alignment horizontal="right"/>
    </xf>
    <xf numFmtId="9" fontId="4" fillId="3" borderId="0" xfId="7" applyNumberFormat="1" applyFont="1" applyFill="1" applyBorder="1" applyAlignment="1">
      <alignment horizontal="right" wrapText="1"/>
    </xf>
    <xf numFmtId="9" fontId="4" fillId="3" borderId="5" xfId="7" applyNumberFormat="1" applyFont="1" applyFill="1" applyBorder="1" applyAlignment="1">
      <alignment horizontal="right" wrapText="1"/>
    </xf>
    <xf numFmtId="1" fontId="2" fillId="3" borderId="6" xfId="7" applyNumberFormat="1" applyFill="1" applyBorder="1" applyAlignment="1"/>
    <xf numFmtId="3" fontId="4" fillId="3" borderId="7" xfId="7" applyNumberFormat="1" applyFont="1" applyFill="1" applyBorder="1" applyAlignment="1">
      <alignment horizontal="right"/>
    </xf>
    <xf numFmtId="9" fontId="4" fillId="3" borderId="7" xfId="7" applyNumberFormat="1" applyFont="1" applyFill="1" applyBorder="1" applyAlignment="1">
      <alignment horizontal="right"/>
    </xf>
    <xf numFmtId="9" fontId="4" fillId="3" borderId="8" xfId="7" applyNumberFormat="1" applyFont="1" applyFill="1" applyBorder="1" applyAlignment="1">
      <alignment horizontal="right"/>
    </xf>
    <xf numFmtId="1" fontId="15" fillId="4" borderId="9" xfId="7" applyNumberFormat="1" applyFont="1" applyFill="1" applyBorder="1" applyAlignment="1">
      <alignment horizontal="left"/>
    </xf>
    <xf numFmtId="3" fontId="2" fillId="0" borderId="10" xfId="7" applyNumberFormat="1" applyFill="1" applyBorder="1" applyAlignment="1"/>
    <xf numFmtId="9" fontId="2" fillId="0" borderId="10" xfId="7" applyNumberFormat="1" applyFill="1" applyBorder="1" applyAlignment="1"/>
    <xf numFmtId="9" fontId="2" fillId="0" borderId="11" xfId="7" applyNumberFormat="1" applyFill="1" applyBorder="1" applyAlignment="1"/>
    <xf numFmtId="1" fontId="6" fillId="4" borderId="4" xfId="7" applyNumberFormat="1" applyFont="1" applyFill="1" applyBorder="1" applyAlignment="1">
      <alignment horizontal="left"/>
    </xf>
    <xf numFmtId="3" fontId="2" fillId="0" borderId="0" xfId="7" applyNumberFormat="1" applyFill="1" applyBorder="1" applyAlignment="1"/>
    <xf numFmtId="9" fontId="2" fillId="0" borderId="0" xfId="7" applyNumberFormat="1" applyFill="1" applyBorder="1" applyAlignment="1"/>
    <xf numFmtId="9" fontId="2" fillId="0" borderId="5" xfId="7" applyNumberFormat="1" applyFill="1" applyBorder="1" applyAlignment="1"/>
    <xf numFmtId="1" fontId="6" fillId="4" borderId="9" xfId="7" applyNumberFormat="1" applyFont="1" applyFill="1" applyBorder="1" applyAlignment="1">
      <alignment horizontal="left"/>
    </xf>
    <xf numFmtId="1" fontId="7" fillId="4" borderId="4" xfId="7" applyNumberFormat="1" applyFont="1" applyFill="1" applyBorder="1" applyAlignment="1">
      <alignment horizontal="left"/>
    </xf>
    <xf numFmtId="3" fontId="15" fillId="4" borderId="9" xfId="7" applyNumberFormat="1" applyFont="1" applyFill="1" applyBorder="1" applyAlignment="1">
      <alignment horizontal="left"/>
    </xf>
    <xf numFmtId="3" fontId="15" fillId="4" borderId="4" xfId="7" applyNumberFormat="1" applyFont="1" applyFill="1" applyBorder="1" applyAlignment="1">
      <alignment horizontal="left"/>
    </xf>
    <xf numFmtId="9" fontId="2" fillId="0" borderId="10" xfId="26" applyFont="1" applyFill="1" applyBorder="1" applyAlignment="1"/>
    <xf numFmtId="1" fontId="6" fillId="4" borderId="9" xfId="7" quotePrefix="1" applyNumberFormat="1" applyFont="1" applyFill="1" applyBorder="1" applyAlignment="1">
      <alignment horizontal="left"/>
    </xf>
    <xf numFmtId="1" fontId="15" fillId="4" borderId="4" xfId="7" applyNumberFormat="1" applyFont="1" applyFill="1" applyBorder="1" applyAlignment="1">
      <alignment horizontal="left"/>
    </xf>
    <xf numFmtId="0" fontId="15" fillId="4" borderId="4" xfId="7" applyFont="1" applyFill="1" applyBorder="1" applyAlignment="1">
      <alignment horizontal="left"/>
    </xf>
    <xf numFmtId="1" fontId="15" fillId="4" borderId="15" xfId="7" quotePrefix="1" applyNumberFormat="1" applyFont="1" applyFill="1" applyBorder="1" applyAlignment="1">
      <alignment horizontal="left"/>
    </xf>
    <xf numFmtId="3" fontId="2" fillId="0" borderId="16" xfId="7" applyNumberFormat="1" applyFill="1" applyBorder="1" applyAlignment="1"/>
    <xf numFmtId="167" fontId="2" fillId="0" borderId="16" xfId="7" applyNumberFormat="1" applyFill="1" applyBorder="1" applyAlignment="1"/>
    <xf numFmtId="9" fontId="2" fillId="0" borderId="17" xfId="7" applyNumberFormat="1" applyFill="1" applyBorder="1" applyAlignment="1"/>
    <xf numFmtId="0" fontId="25" fillId="0" borderId="0" xfId="24"/>
    <xf numFmtId="0" fontId="26" fillId="2" borderId="24" xfId="24" applyFont="1" applyFill="1" applyBorder="1"/>
    <xf numFmtId="0" fontId="8" fillId="2" borderId="21" xfId="24" applyFont="1" applyFill="1" applyBorder="1" applyAlignment="1">
      <alignment horizontal="center"/>
    </xf>
    <xf numFmtId="0" fontId="25" fillId="2" borderId="25" xfId="24" applyFill="1" applyBorder="1"/>
    <xf numFmtId="0" fontId="26" fillId="2" borderId="26" xfId="24" applyFont="1" applyFill="1" applyBorder="1"/>
    <xf numFmtId="0" fontId="8" fillId="2" borderId="0" xfId="24" applyFont="1" applyFill="1" applyBorder="1" applyAlignment="1">
      <alignment horizontal="center"/>
    </xf>
    <xf numFmtId="0" fontId="25" fillId="2" borderId="27" xfId="24" applyFill="1" applyBorder="1"/>
    <xf numFmtId="0" fontId="25" fillId="2" borderId="0" xfId="24" applyFill="1" applyBorder="1"/>
    <xf numFmtId="0" fontId="26" fillId="2" borderId="28" xfId="24" applyFont="1" applyFill="1" applyBorder="1"/>
    <xf numFmtId="0" fontId="26" fillId="2" borderId="29" xfId="24" applyFont="1" applyFill="1" applyBorder="1" applyAlignment="1">
      <alignment horizontal="center"/>
    </xf>
    <xf numFmtId="0" fontId="26" fillId="2" borderId="30" xfId="24" applyFont="1" applyFill="1" applyBorder="1" applyAlignment="1">
      <alignment horizontal="center"/>
    </xf>
    <xf numFmtId="0" fontId="26" fillId="2" borderId="31" xfId="24" applyFont="1" applyFill="1" applyBorder="1"/>
    <xf numFmtId="0" fontId="26" fillId="2" borderId="32" xfId="24" applyFont="1" applyFill="1" applyBorder="1"/>
    <xf numFmtId="170" fontId="25" fillId="2" borderId="29" xfId="24" applyNumberFormat="1" applyFill="1" applyBorder="1" applyAlignment="1">
      <alignment horizontal="center"/>
    </xf>
    <xf numFmtId="3" fontId="25" fillId="2" borderId="30" xfId="24" applyNumberFormat="1" applyFill="1" applyBorder="1" applyAlignment="1">
      <alignment horizontal="center"/>
    </xf>
    <xf numFmtId="0" fontId="25" fillId="2" borderId="29" xfId="24" applyFill="1" applyBorder="1" applyAlignment="1">
      <alignment horizontal="center"/>
    </xf>
    <xf numFmtId="0" fontId="26" fillId="2" borderId="26" xfId="24" applyFont="1" applyFill="1" applyBorder="1" applyAlignment="1">
      <alignment horizontal="left"/>
    </xf>
    <xf numFmtId="0" fontId="25" fillId="2" borderId="23" xfId="24" applyFill="1" applyBorder="1"/>
    <xf numFmtId="0" fontId="25" fillId="2" borderId="33" xfId="24" applyFill="1" applyBorder="1"/>
    <xf numFmtId="0" fontId="29" fillId="2" borderId="24" xfId="25" applyNumberFormat="1" applyFont="1" applyFill="1" applyBorder="1" applyAlignment="1">
      <alignment horizontal="left"/>
    </xf>
    <xf numFmtId="0" fontId="29" fillId="2" borderId="21" xfId="25" applyNumberFormat="1" applyFont="1" applyFill="1" applyBorder="1" applyAlignment="1">
      <alignment horizontal="center"/>
    </xf>
    <xf numFmtId="0" fontId="29" fillId="2" borderId="21" xfId="25" applyNumberFormat="1" applyFont="1" applyFill="1" applyBorder="1" applyAlignment="1">
      <alignment horizontal="left"/>
    </xf>
    <xf numFmtId="0" fontId="29" fillId="2" borderId="25" xfId="25" applyNumberFormat="1" applyFont="1" applyFill="1" applyBorder="1" applyAlignment="1">
      <alignment horizontal="center"/>
    </xf>
    <xf numFmtId="0" fontId="12" fillId="0" borderId="0" xfId="25" applyNumberFormat="1" applyFont="1"/>
    <xf numFmtId="0" fontId="29" fillId="2" borderId="26" xfId="25" applyNumberFormat="1" applyFont="1" applyFill="1" applyBorder="1" applyAlignment="1">
      <alignment horizontal="left"/>
    </xf>
    <xf numFmtId="0" fontId="29" fillId="2" borderId="0" xfId="25" applyNumberFormat="1" applyFont="1" applyFill="1" applyBorder="1" applyAlignment="1">
      <alignment horizontal="center"/>
    </xf>
    <xf numFmtId="0" fontId="29" fillId="2" borderId="0" xfId="25" applyNumberFormat="1" applyFont="1" applyFill="1" applyBorder="1" applyAlignment="1">
      <alignment horizontal="left"/>
    </xf>
    <xf numFmtId="0" fontId="29" fillId="2" borderId="27" xfId="25" applyNumberFormat="1" applyFont="1" applyFill="1" applyBorder="1" applyAlignment="1">
      <alignment horizontal="center"/>
    </xf>
    <xf numFmtId="0" fontId="29" fillId="2" borderId="26" xfId="25" applyNumberFormat="1" applyFont="1" applyFill="1" applyBorder="1" applyAlignment="1">
      <alignment horizontal="center"/>
    </xf>
    <xf numFmtId="0" fontId="29" fillId="2" borderId="26" xfId="25" applyNumberFormat="1" applyFont="1" applyFill="1" applyBorder="1" applyAlignment="1">
      <alignment horizontal="right"/>
    </xf>
    <xf numFmtId="0" fontId="29" fillId="2" borderId="27" xfId="25" applyNumberFormat="1" applyFont="1" applyFill="1" applyBorder="1" applyAlignment="1">
      <alignment horizontal="right"/>
    </xf>
    <xf numFmtId="0" fontId="29" fillId="2" borderId="34" xfId="25" applyNumberFormat="1" applyFont="1" applyFill="1" applyBorder="1" applyAlignment="1"/>
    <xf numFmtId="11" fontId="30" fillId="2" borderId="35" xfId="25" applyNumberFormat="1" applyFont="1" applyFill="1" applyBorder="1" applyAlignment="1">
      <alignment horizontal="center"/>
    </xf>
    <xf numFmtId="11" fontId="30" fillId="2" borderId="36" xfId="25" applyNumberFormat="1" applyFont="1" applyFill="1" applyBorder="1" applyAlignment="1"/>
    <xf numFmtId="0" fontId="29" fillId="2" borderId="26" xfId="25" applyNumberFormat="1" applyFont="1" applyFill="1" applyBorder="1" applyAlignment="1"/>
    <xf numFmtId="11" fontId="30" fillId="2" borderId="0" xfId="25" applyNumberFormat="1" applyFont="1" applyFill="1" applyBorder="1" applyAlignment="1">
      <alignment horizontal="center"/>
    </xf>
    <xf numFmtId="11" fontId="30" fillId="2" borderId="27" xfId="25" applyNumberFormat="1" applyFont="1" applyFill="1" applyBorder="1" applyAlignment="1"/>
    <xf numFmtId="0" fontId="29" fillId="2" borderId="37" xfId="25" applyNumberFormat="1" applyFont="1" applyFill="1" applyBorder="1" applyAlignment="1"/>
    <xf numFmtId="11" fontId="30" fillId="2" borderId="38" xfId="25" applyNumberFormat="1" applyFont="1" applyFill="1" applyBorder="1" applyAlignment="1">
      <alignment horizontal="center"/>
    </xf>
    <xf numFmtId="11" fontId="30" fillId="2" borderId="39" xfId="25" applyNumberFormat="1" applyFont="1" applyFill="1" applyBorder="1" applyAlignment="1"/>
    <xf numFmtId="0" fontId="12" fillId="0" borderId="0" xfId="25" applyFont="1"/>
    <xf numFmtId="0" fontId="29" fillId="2" borderId="24" xfId="25" applyFont="1" applyFill="1" applyBorder="1" applyAlignment="1">
      <alignment horizontal="center"/>
    </xf>
    <xf numFmtId="0" fontId="31" fillId="2" borderId="21" xfId="25" applyFont="1" applyFill="1" applyBorder="1" applyAlignment="1">
      <alignment horizontal="center"/>
    </xf>
    <xf numFmtId="0" fontId="31" fillId="2" borderId="25" xfId="25" applyFont="1" applyFill="1" applyBorder="1" applyAlignment="1">
      <alignment horizontal="center"/>
    </xf>
    <xf numFmtId="0" fontId="29" fillId="2" borderId="24" xfId="25" applyFont="1" applyFill="1" applyBorder="1" applyAlignment="1">
      <alignment horizontal="left"/>
    </xf>
    <xf numFmtId="0" fontId="29" fillId="2" borderId="40" xfId="25" applyFont="1" applyFill="1" applyBorder="1" applyAlignment="1"/>
    <xf numFmtId="0" fontId="23" fillId="2" borderId="35" xfId="25" applyFont="1" applyFill="1" applyBorder="1" applyAlignment="1"/>
    <xf numFmtId="0" fontId="29" fillId="2" borderId="36" xfId="25" applyFont="1" applyFill="1" applyBorder="1" applyAlignment="1"/>
    <xf numFmtId="0" fontId="12" fillId="2" borderId="34" xfId="25" applyFont="1" applyFill="1" applyBorder="1" applyAlignment="1"/>
    <xf numFmtId="0" fontId="30" fillId="2" borderId="36" xfId="25" applyFont="1" applyFill="1" applyBorder="1" applyAlignment="1"/>
    <xf numFmtId="0" fontId="12" fillId="2" borderId="41" xfId="25" quotePrefix="1" applyFont="1" applyFill="1" applyBorder="1" applyAlignment="1">
      <alignment horizontal="left"/>
    </xf>
    <xf numFmtId="0" fontId="30" fillId="2" borderId="42" xfId="25" applyFont="1" applyFill="1" applyBorder="1" applyAlignment="1"/>
    <xf numFmtId="0" fontId="30" fillId="2" borderId="43" xfId="25" applyFont="1" applyFill="1" applyBorder="1" applyAlignment="1"/>
    <xf numFmtId="0" fontId="23" fillId="2" borderId="26" xfId="25" applyFont="1" applyFill="1" applyBorder="1" applyAlignment="1"/>
    <xf numFmtId="0" fontId="30" fillId="2" borderId="0" xfId="25" applyNumberFormat="1" applyFont="1" applyFill="1" applyBorder="1" applyAlignment="1">
      <alignment horizontal="left"/>
    </xf>
    <xf numFmtId="0" fontId="30" fillId="2" borderId="27" xfId="25" applyNumberFormat="1" applyFont="1" applyFill="1" applyBorder="1" applyAlignment="1">
      <alignment horizontal="left"/>
    </xf>
    <xf numFmtId="0" fontId="12" fillId="2" borderId="26" xfId="25" applyFont="1" applyFill="1" applyBorder="1" applyAlignment="1"/>
    <xf numFmtId="0" fontId="30" fillId="2" borderId="27" xfId="25" applyFont="1" applyFill="1" applyBorder="1" applyAlignment="1"/>
    <xf numFmtId="0" fontId="12" fillId="2" borderId="44" xfId="25" applyFont="1" applyFill="1" applyBorder="1" applyAlignment="1"/>
    <xf numFmtId="0" fontId="30" fillId="2" borderId="23" xfId="25" applyFont="1" applyFill="1" applyBorder="1" applyAlignment="1"/>
    <xf numFmtId="0" fontId="30" fillId="2" borderId="33" xfId="25" applyFont="1" applyFill="1" applyBorder="1" applyAlignment="1"/>
    <xf numFmtId="0" fontId="23" fillId="2" borderId="40" xfId="25" applyFont="1" applyFill="1" applyBorder="1" applyAlignment="1"/>
    <xf numFmtId="0" fontId="30" fillId="2" borderId="45" xfId="25" applyNumberFormat="1" applyFont="1" applyFill="1" applyBorder="1" applyAlignment="1">
      <alignment horizontal="left"/>
    </xf>
    <xf numFmtId="0" fontId="30" fillId="2" borderId="36" xfId="25" applyNumberFormat="1" applyFont="1" applyFill="1" applyBorder="1" applyAlignment="1">
      <alignment horizontal="left"/>
    </xf>
    <xf numFmtId="0" fontId="30" fillId="2" borderId="0" xfId="25" applyFont="1" applyFill="1" applyBorder="1" applyAlignment="1">
      <alignment horizontal="left"/>
    </xf>
    <xf numFmtId="0" fontId="30" fillId="2" borderId="27" xfId="25" applyFont="1" applyFill="1" applyBorder="1" applyAlignment="1">
      <alignment horizontal="left"/>
    </xf>
    <xf numFmtId="0" fontId="30" fillId="2" borderId="35" xfId="25" applyFont="1" applyFill="1" applyBorder="1" applyAlignment="1">
      <alignment horizontal="left"/>
    </xf>
    <xf numFmtId="0" fontId="30" fillId="2" borderId="36" xfId="25" applyFont="1" applyFill="1" applyBorder="1" applyAlignment="1">
      <alignment horizontal="left"/>
    </xf>
    <xf numFmtId="0" fontId="12" fillId="0" borderId="27" xfId="25" applyFont="1" applyBorder="1"/>
    <xf numFmtId="0" fontId="29" fillId="2" borderId="21" xfId="25" applyFont="1" applyFill="1" applyBorder="1" applyAlignment="1">
      <alignment horizontal="center"/>
    </xf>
    <xf numFmtId="0" fontId="29" fillId="2" borderId="25" xfId="25" applyFont="1" applyFill="1" applyBorder="1" applyAlignment="1">
      <alignment horizontal="center"/>
    </xf>
    <xf numFmtId="0" fontId="29" fillId="2" borderId="26" xfId="25" applyFont="1" applyFill="1" applyBorder="1" applyAlignment="1">
      <alignment horizontal="left"/>
    </xf>
    <xf numFmtId="0" fontId="29" fillId="2" borderId="0" xfId="25" applyFont="1" applyFill="1" applyBorder="1" applyAlignment="1">
      <alignment horizontal="left"/>
    </xf>
    <xf numFmtId="0" fontId="29" fillId="2" borderId="27" xfId="25" applyFont="1" applyFill="1" applyBorder="1" applyAlignment="1">
      <alignment horizontal="right"/>
    </xf>
    <xf numFmtId="0" fontId="30" fillId="2" borderId="34" xfId="25" applyFont="1" applyFill="1" applyBorder="1" applyAlignment="1"/>
    <xf numFmtId="0" fontId="30" fillId="2" borderId="35" xfId="25" applyFont="1" applyFill="1" applyBorder="1" applyAlignment="1"/>
    <xf numFmtId="0" fontId="30" fillId="2" borderId="35" xfId="25" applyNumberFormat="1" applyFont="1" applyFill="1" applyBorder="1" applyAlignment="1">
      <alignment horizontal="left"/>
    </xf>
    <xf numFmtId="0" fontId="30" fillId="2" borderId="26" xfId="25" applyFont="1" applyFill="1" applyBorder="1" applyAlignment="1"/>
    <xf numFmtId="0" fontId="30" fillId="2" borderId="0" xfId="25" applyFont="1" applyFill="1" applyBorder="1" applyAlignment="1"/>
    <xf numFmtId="0" fontId="12" fillId="0" borderId="46" xfId="25" applyFont="1" applyBorder="1"/>
    <xf numFmtId="0" fontId="23" fillId="2" borderId="44" xfId="25" applyNumberFormat="1" applyFont="1" applyFill="1" applyBorder="1" applyAlignment="1"/>
    <xf numFmtId="0" fontId="30" fillId="2" borderId="23" xfId="25" applyNumberFormat="1" applyFont="1" applyFill="1" applyBorder="1" applyAlignment="1">
      <alignment horizontal="left"/>
    </xf>
    <xf numFmtId="0" fontId="30" fillId="2" borderId="33" xfId="25" applyNumberFormat="1" applyFont="1" applyFill="1" applyBorder="1" applyAlignment="1">
      <alignment horizontal="left"/>
    </xf>
    <xf numFmtId="0" fontId="30" fillId="2" borderId="37" xfId="25" applyNumberFormat="1" applyFont="1" applyFill="1" applyBorder="1" applyAlignment="1"/>
    <xf numFmtId="0" fontId="30" fillId="2" borderId="38" xfId="25" applyNumberFormat="1" applyFont="1" applyFill="1" applyBorder="1" applyAlignment="1"/>
    <xf numFmtId="0" fontId="32" fillId="4" borderId="4" xfId="19" applyFont="1" applyFill="1" applyBorder="1" applyAlignment="1">
      <alignment horizontal="left"/>
    </xf>
    <xf numFmtId="0" fontId="32" fillId="4" borderId="12" xfId="19" applyFont="1" applyFill="1" applyBorder="1" applyAlignment="1">
      <alignment horizontal="left"/>
    </xf>
    <xf numFmtId="0" fontId="32" fillId="4" borderId="9" xfId="19" applyFont="1" applyFill="1" applyBorder="1" applyAlignment="1">
      <alignment horizontal="left"/>
    </xf>
    <xf numFmtId="0" fontId="34" fillId="0" borderId="0" xfId="11" applyFont="1"/>
    <xf numFmtId="0" fontId="24" fillId="3" borderId="1" xfId="11" applyFont="1" applyFill="1" applyBorder="1" applyAlignment="1">
      <alignment horizontal="left"/>
    </xf>
    <xf numFmtId="0" fontId="24" fillId="3" borderId="2" xfId="11" applyFont="1" applyFill="1" applyBorder="1" applyAlignment="1">
      <alignment horizontal="left"/>
    </xf>
    <xf numFmtId="0" fontId="10" fillId="3" borderId="2" xfId="11" applyFont="1" applyFill="1" applyBorder="1" applyAlignment="1">
      <alignment horizontal="right"/>
    </xf>
    <xf numFmtId="0" fontId="24" fillId="3" borderId="3" xfId="11" applyFont="1" applyFill="1" applyBorder="1" applyAlignment="1">
      <alignment horizontal="right"/>
    </xf>
    <xf numFmtId="0" fontId="35" fillId="0" borderId="0" xfId="11" applyFont="1" applyBorder="1"/>
    <xf numFmtId="0" fontId="35" fillId="0" borderId="0" xfId="11" applyFont="1"/>
    <xf numFmtId="0" fontId="24" fillId="3" borderId="4" xfId="11" applyFont="1" applyFill="1" applyBorder="1" applyAlignment="1">
      <alignment horizontal="left"/>
    </xf>
    <xf numFmtId="0" fontId="24" fillId="3" borderId="0" xfId="11" applyFont="1" applyFill="1" applyBorder="1" applyAlignment="1">
      <alignment horizontal="left"/>
    </xf>
    <xf numFmtId="0" fontId="24" fillId="3" borderId="0" xfId="11" applyFont="1" applyFill="1" applyBorder="1" applyAlignment="1"/>
    <xf numFmtId="0" fontId="10" fillId="3" borderId="0" xfId="11" applyFont="1" applyFill="1" applyBorder="1" applyAlignment="1">
      <alignment horizontal="right"/>
    </xf>
    <xf numFmtId="0" fontId="24" fillId="3" borderId="5" xfId="11" applyFont="1" applyFill="1" applyBorder="1" applyAlignment="1">
      <alignment horizontal="right"/>
    </xf>
    <xf numFmtId="0" fontId="24" fillId="3" borderId="6" xfId="11" applyFont="1" applyFill="1" applyBorder="1" applyAlignment="1">
      <alignment horizontal="left"/>
    </xf>
    <xf numFmtId="0" fontId="36" fillId="4" borderId="4" xfId="11" applyFont="1" applyFill="1" applyBorder="1" applyAlignment="1">
      <alignment horizontal="left"/>
    </xf>
    <xf numFmtId="0" fontId="37" fillId="4" borderId="4" xfId="11" applyFont="1" applyFill="1" applyBorder="1" applyAlignment="1">
      <alignment horizontal="left"/>
    </xf>
    <xf numFmtId="0" fontId="37" fillId="4" borderId="12" xfId="11" applyFont="1" applyFill="1" applyBorder="1" applyAlignment="1">
      <alignment horizontal="left"/>
    </xf>
    <xf numFmtId="0" fontId="38" fillId="0" borderId="0" xfId="11" applyFont="1" applyFill="1" applyBorder="1" applyAlignment="1">
      <alignment horizontal="center"/>
    </xf>
    <xf numFmtId="0" fontId="38" fillId="0" borderId="5" xfId="11" applyFont="1" applyFill="1" applyBorder="1" applyAlignment="1">
      <alignment horizontal="center"/>
    </xf>
    <xf numFmtId="3" fontId="38" fillId="0" borderId="0" xfId="11" applyNumberFormat="1" applyFont="1" applyFill="1" applyBorder="1" applyAlignment="1">
      <alignment horizontal="center"/>
    </xf>
    <xf numFmtId="3" fontId="38" fillId="0" borderId="5" xfId="11" applyNumberFormat="1" applyFont="1" applyFill="1" applyBorder="1" applyAlignment="1">
      <alignment horizontal="center"/>
    </xf>
    <xf numFmtId="3" fontId="39" fillId="0" borderId="0" xfId="11" applyNumberFormat="1" applyFont="1" applyFill="1" applyBorder="1" applyAlignment="1">
      <alignment horizontal="center"/>
    </xf>
    <xf numFmtId="3" fontId="39" fillId="0" borderId="5" xfId="11" applyNumberFormat="1" applyFont="1" applyFill="1" applyBorder="1" applyAlignment="1">
      <alignment horizontal="center"/>
    </xf>
    <xf numFmtId="167" fontId="33" fillId="0" borderId="13" xfId="11" applyNumberFormat="1" applyFont="1" applyFill="1" applyBorder="1" applyAlignment="1">
      <alignment horizontal="center"/>
    </xf>
    <xf numFmtId="167" fontId="33" fillId="0" borderId="14" xfId="11" applyNumberFormat="1" applyFont="1" applyFill="1" applyBorder="1" applyAlignment="1">
      <alignment horizontal="center"/>
    </xf>
    <xf numFmtId="0" fontId="13" fillId="3" borderId="0" xfId="19" applyFont="1" applyFill="1" applyBorder="1" applyAlignment="1">
      <alignment horizontal="center"/>
    </xf>
    <xf numFmtId="0" fontId="13" fillId="3" borderId="7" xfId="19" applyFont="1" applyFill="1" applyBorder="1" applyAlignment="1">
      <alignment horizontal="center"/>
    </xf>
    <xf numFmtId="0" fontId="5" fillId="3" borderId="8" xfId="19" applyFont="1" applyFill="1" applyBorder="1" applyAlignment="1">
      <alignment horizontal="center"/>
    </xf>
    <xf numFmtId="3" fontId="2" fillId="0" borderId="0" xfId="18" applyNumberFormat="1"/>
    <xf numFmtId="165" fontId="2" fillId="0" borderId="0" xfId="18" applyNumberFormat="1"/>
    <xf numFmtId="3" fontId="2" fillId="0" borderId="10" xfId="26" applyNumberFormat="1" applyFont="1" applyBorder="1"/>
    <xf numFmtId="3" fontId="2" fillId="0" borderId="11" xfId="26" applyNumberFormat="1" applyFont="1" applyBorder="1"/>
    <xf numFmtId="165" fontId="2" fillId="0" borderId="0" xfId="17" applyNumberFormat="1"/>
    <xf numFmtId="165" fontId="2" fillId="0" borderId="0" xfId="8" applyNumberFormat="1"/>
    <xf numFmtId="168" fontId="40" fillId="3" borderId="0" xfId="7" applyNumberFormat="1" applyFont="1" applyFill="1" applyBorder="1" applyAlignment="1">
      <alignment horizontal="left"/>
    </xf>
    <xf numFmtId="3" fontId="41" fillId="0" borderId="10" xfId="7" applyNumberFormat="1" applyFont="1" applyFill="1" applyBorder="1" applyAlignment="1"/>
    <xf numFmtId="3" fontId="41" fillId="0" borderId="0" xfId="7" applyNumberFormat="1" applyFont="1" applyFill="1" applyBorder="1" applyAlignment="1"/>
    <xf numFmtId="0" fontId="2" fillId="0" borderId="0" xfId="7" applyFont="1"/>
    <xf numFmtId="0" fontId="42" fillId="2" borderId="26" xfId="24" applyFont="1" applyFill="1" applyBorder="1" applyAlignment="1">
      <alignment horizontal="left"/>
    </xf>
    <xf numFmtId="0" fontId="42" fillId="2" borderId="44" xfId="24" applyFont="1" applyFill="1" applyBorder="1" applyAlignment="1">
      <alignment horizontal="left"/>
    </xf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6" fillId="0" borderId="1" xfId="0" applyFont="1" applyBorder="1"/>
    <xf numFmtId="0" fontId="47" fillId="0" borderId="47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6" fillId="0" borderId="12" xfId="0" applyFont="1" applyBorder="1"/>
    <xf numFmtId="0" fontId="46" fillId="0" borderId="48" xfId="0" applyFont="1" applyBorder="1"/>
    <xf numFmtId="0" fontId="46" fillId="0" borderId="13" xfId="0" applyFont="1" applyBorder="1"/>
    <xf numFmtId="0" fontId="46" fillId="0" borderId="14" xfId="0" applyFont="1" applyBorder="1"/>
    <xf numFmtId="0" fontId="48" fillId="0" borderId="1" xfId="0" applyFont="1" applyBorder="1"/>
    <xf numFmtId="0" fontId="48" fillId="0" borderId="47" xfId="0" applyFont="1" applyBorder="1"/>
    <xf numFmtId="3" fontId="48" fillId="0" borderId="2" xfId="0" applyNumberFormat="1" applyFont="1" applyBorder="1"/>
    <xf numFmtId="3" fontId="48" fillId="0" borderId="47" xfId="0" applyNumberFormat="1" applyFont="1" applyBorder="1"/>
    <xf numFmtId="3" fontId="48" fillId="0" borderId="3" xfId="0" applyNumberFormat="1" applyFont="1" applyBorder="1"/>
    <xf numFmtId="0" fontId="48" fillId="0" borderId="4" xfId="0" applyFont="1" applyBorder="1"/>
    <xf numFmtId="0" fontId="48" fillId="0" borderId="49" xfId="0" applyFont="1" applyBorder="1" applyAlignment="1">
      <alignment horizontal="right"/>
    </xf>
    <xf numFmtId="167" fontId="48" fillId="0" borderId="0" xfId="0" applyNumberFormat="1" applyFont="1" applyBorder="1" applyAlignment="1">
      <alignment horizontal="right"/>
    </xf>
    <xf numFmtId="167" fontId="48" fillId="0" borderId="49" xfId="0" applyNumberFormat="1" applyFont="1" applyBorder="1" applyAlignment="1">
      <alignment horizontal="right"/>
    </xf>
    <xf numFmtId="167" fontId="48" fillId="0" borderId="5" xfId="0" applyNumberFormat="1" applyFont="1" applyBorder="1" applyAlignment="1">
      <alignment horizontal="right"/>
    </xf>
    <xf numFmtId="167" fontId="48" fillId="0" borderId="49" xfId="0" applyNumberFormat="1" applyFont="1" applyBorder="1"/>
    <xf numFmtId="167" fontId="48" fillId="0" borderId="0" xfId="0" applyNumberFormat="1" applyFont="1" applyBorder="1"/>
    <xf numFmtId="0" fontId="48" fillId="0" borderId="0" xfId="0" applyFont="1" applyBorder="1" applyAlignment="1">
      <alignment horizontal="right"/>
    </xf>
    <xf numFmtId="0" fontId="48" fillId="0" borderId="49" xfId="0" applyFont="1" applyBorder="1"/>
    <xf numFmtId="0" fontId="48" fillId="0" borderId="0" xfId="0" applyFont="1" applyBorder="1"/>
    <xf numFmtId="3" fontId="48" fillId="0" borderId="0" xfId="0" applyNumberFormat="1" applyFont="1" applyBorder="1"/>
    <xf numFmtId="3" fontId="48" fillId="0" borderId="49" xfId="0" applyNumberFormat="1" applyFont="1" applyBorder="1"/>
    <xf numFmtId="3" fontId="48" fillId="0" borderId="5" xfId="0" applyNumberFormat="1" applyFont="1" applyBorder="1"/>
    <xf numFmtId="0" fontId="48" fillId="0" borderId="4" xfId="0" applyFont="1" applyBorder="1" applyAlignment="1">
      <alignment horizontal="left"/>
    </xf>
    <xf numFmtId="3" fontId="48" fillId="0" borderId="0" xfId="0" applyNumberFormat="1" applyFont="1" applyBorder="1" applyAlignment="1">
      <alignment horizontal="right"/>
    </xf>
    <xf numFmtId="3" fontId="48" fillId="0" borderId="49" xfId="0" applyNumberFormat="1" applyFont="1" applyBorder="1" applyAlignment="1">
      <alignment horizontal="right"/>
    </xf>
    <xf numFmtId="3" fontId="48" fillId="0" borderId="5" xfId="0" applyNumberFormat="1" applyFont="1" applyBorder="1" applyAlignment="1">
      <alignment horizontal="right"/>
    </xf>
    <xf numFmtId="164" fontId="48" fillId="0" borderId="49" xfId="1" applyFont="1" applyBorder="1" applyAlignment="1">
      <alignment horizontal="center"/>
    </xf>
    <xf numFmtId="0" fontId="48" fillId="0" borderId="12" xfId="0" applyFont="1" applyBorder="1" applyAlignment="1">
      <alignment horizontal="left"/>
    </xf>
    <xf numFmtId="3" fontId="46" fillId="0" borderId="22" xfId="0" applyNumberFormat="1" applyFont="1" applyBorder="1" applyAlignment="1">
      <alignment horizontal="center"/>
    </xf>
    <xf numFmtId="3" fontId="46" fillId="0" borderId="0" xfId="0" applyNumberFormat="1" applyFont="1" applyBorder="1" applyAlignment="1">
      <alignment horizontal="center"/>
    </xf>
    <xf numFmtId="167" fontId="46" fillId="0" borderId="0" xfId="0" applyNumberFormat="1" applyFont="1" applyBorder="1" applyAlignment="1">
      <alignment horizontal="center"/>
    </xf>
    <xf numFmtId="167" fontId="46" fillId="0" borderId="7" xfId="0" applyNumberFormat="1" applyFont="1" applyBorder="1" applyAlignment="1">
      <alignment horizontal="center"/>
    </xf>
    <xf numFmtId="167" fontId="48" fillId="0" borderId="48" xfId="0" applyNumberFormat="1" applyFont="1" applyBorder="1" applyAlignment="1">
      <alignment horizontal="right"/>
    </xf>
    <xf numFmtId="167" fontId="48" fillId="0" borderId="13" xfId="0" applyNumberFormat="1" applyFont="1" applyBorder="1" applyAlignment="1">
      <alignment horizontal="right"/>
    </xf>
    <xf numFmtId="167" fontId="48" fillId="0" borderId="14" xfId="0" applyNumberFormat="1" applyFont="1" applyBorder="1" applyAlignment="1">
      <alignment horizontal="right"/>
    </xf>
    <xf numFmtId="3" fontId="2" fillId="0" borderId="0" xfId="10" applyNumberFormat="1"/>
    <xf numFmtId="3" fontId="14" fillId="0" borderId="0" xfId="19" applyNumberFormat="1" applyFont="1" applyFill="1" applyBorder="1" applyAlignment="1"/>
    <xf numFmtId="3" fontId="12" fillId="0" borderId="0" xfId="22" applyNumberFormat="1" applyFont="1"/>
    <xf numFmtId="0" fontId="8" fillId="0" borderId="0" xfId="6" applyFont="1" applyBorder="1" applyAlignment="1">
      <alignment horizontal="center"/>
    </xf>
    <xf numFmtId="0" fontId="46" fillId="0" borderId="48" xfId="0" applyFont="1" applyBorder="1" applyAlignment="1">
      <alignment horizontal="center"/>
    </xf>
    <xf numFmtId="0" fontId="46" fillId="0" borderId="13" xfId="0" applyFont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47" fillId="0" borderId="13" xfId="0" applyFont="1" applyBorder="1"/>
    <xf numFmtId="0" fontId="46" fillId="0" borderId="4" xfId="0" applyFont="1" applyBorder="1" applyAlignment="1">
      <alignment horizontal="left"/>
    </xf>
    <xf numFmtId="3" fontId="46" fillId="0" borderId="49" xfId="0" applyNumberFormat="1" applyFont="1" applyBorder="1" applyAlignment="1">
      <alignment horizontal="center"/>
    </xf>
    <xf numFmtId="3" fontId="46" fillId="0" borderId="5" xfId="0" applyNumberFormat="1" applyFont="1" applyBorder="1" applyAlignment="1">
      <alignment horizontal="center"/>
    </xf>
    <xf numFmtId="167" fontId="46" fillId="0" borderId="49" xfId="0" applyNumberFormat="1" applyFont="1" applyBorder="1" applyAlignment="1">
      <alignment horizontal="center"/>
    </xf>
    <xf numFmtId="167" fontId="46" fillId="0" borderId="5" xfId="0" applyNumberFormat="1" applyFont="1" applyBorder="1" applyAlignment="1">
      <alignment horizontal="center"/>
    </xf>
    <xf numFmtId="0" fontId="46" fillId="0" borderId="6" xfId="0" applyFont="1" applyBorder="1" applyAlignment="1">
      <alignment horizontal="left"/>
    </xf>
    <xf numFmtId="0" fontId="46" fillId="0" borderId="50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46" fillId="0" borderId="8" xfId="0" applyFont="1" applyBorder="1" applyAlignment="1">
      <alignment horizontal="center"/>
    </xf>
    <xf numFmtId="0" fontId="46" fillId="0" borderId="51" xfId="0" applyFont="1" applyBorder="1" applyAlignment="1">
      <alignment horizontal="left"/>
    </xf>
    <xf numFmtId="3" fontId="46" fillId="0" borderId="52" xfId="0" applyNumberFormat="1" applyFont="1" applyBorder="1" applyAlignment="1">
      <alignment horizontal="center"/>
    </xf>
    <xf numFmtId="3" fontId="46" fillId="0" borderId="53" xfId="0" applyNumberFormat="1" applyFont="1" applyBorder="1" applyAlignment="1">
      <alignment horizontal="center"/>
    </xf>
    <xf numFmtId="167" fontId="46" fillId="0" borderId="50" xfId="0" applyNumberFormat="1" applyFont="1" applyBorder="1" applyAlignment="1">
      <alignment horizontal="center"/>
    </xf>
    <xf numFmtId="167" fontId="46" fillId="0" borderId="8" xfId="0" applyNumberFormat="1" applyFont="1" applyBorder="1" applyAlignment="1">
      <alignment horizontal="center"/>
    </xf>
    <xf numFmtId="0" fontId="46" fillId="0" borderId="12" xfId="0" applyFont="1" applyBorder="1" applyAlignment="1">
      <alignment horizontal="left"/>
    </xf>
    <xf numFmtId="167" fontId="46" fillId="0" borderId="48" xfId="0" applyNumberFormat="1" applyFont="1" applyBorder="1" applyAlignment="1">
      <alignment horizontal="center"/>
    </xf>
    <xf numFmtId="167" fontId="46" fillId="0" borderId="13" xfId="0" applyNumberFormat="1" applyFont="1" applyBorder="1" applyAlignment="1">
      <alignment horizontal="center"/>
    </xf>
    <xf numFmtId="167" fontId="46" fillId="0" borderId="14" xfId="0" applyNumberFormat="1" applyFont="1" applyBorder="1" applyAlignment="1">
      <alignment horizontal="center"/>
    </xf>
    <xf numFmtId="0" fontId="46" fillId="0" borderId="54" xfId="0" applyFont="1" applyBorder="1"/>
    <xf numFmtId="0" fontId="46" fillId="0" borderId="55" xfId="0" applyFont="1" applyBorder="1"/>
    <xf numFmtId="0" fontId="46" fillId="0" borderId="22" xfId="0" applyFont="1" applyBorder="1"/>
    <xf numFmtId="0" fontId="46" fillId="0" borderId="56" xfId="0" applyFont="1" applyBorder="1"/>
    <xf numFmtId="0" fontId="46" fillId="0" borderId="57" xfId="0" applyFont="1" applyBorder="1"/>
    <xf numFmtId="0" fontId="46" fillId="0" borderId="7" xfId="0" applyFont="1" applyBorder="1"/>
    <xf numFmtId="0" fontId="46" fillId="0" borderId="46" xfId="0" applyFont="1" applyBorder="1"/>
    <xf numFmtId="3" fontId="46" fillId="0" borderId="58" xfId="0" applyNumberFormat="1" applyFont="1" applyBorder="1"/>
    <xf numFmtId="0" fontId="46" fillId="0" borderId="0" xfId="0" applyFont="1" applyBorder="1"/>
    <xf numFmtId="3" fontId="46" fillId="0" borderId="0" xfId="0" applyNumberFormat="1" applyFont="1" applyBorder="1"/>
    <xf numFmtId="0" fontId="46" fillId="0" borderId="58" xfId="0" applyFont="1" applyBorder="1"/>
    <xf numFmtId="3" fontId="46" fillId="0" borderId="0" xfId="0" applyNumberFormat="1" applyFont="1"/>
    <xf numFmtId="0" fontId="46" fillId="0" borderId="59" xfId="0" applyFont="1" applyBorder="1"/>
    <xf numFmtId="3" fontId="46" fillId="0" borderId="29" xfId="0" applyNumberFormat="1" applyFont="1" applyBorder="1"/>
    <xf numFmtId="0" fontId="46" fillId="0" borderId="10" xfId="0" applyFont="1" applyBorder="1"/>
    <xf numFmtId="0" fontId="46" fillId="0" borderId="29" xfId="0" applyFont="1" applyBorder="1"/>
    <xf numFmtId="3" fontId="46" fillId="0" borderId="10" xfId="0" applyNumberFormat="1" applyFont="1" applyBorder="1"/>
    <xf numFmtId="0" fontId="45" fillId="0" borderId="46" xfId="0" applyFont="1" applyBorder="1"/>
    <xf numFmtId="3" fontId="46" fillId="0" borderId="55" xfId="0" applyNumberFormat="1" applyFont="1" applyBorder="1"/>
    <xf numFmtId="3" fontId="46" fillId="0" borderId="7" xfId="0" applyNumberFormat="1" applyFont="1" applyBorder="1"/>
    <xf numFmtId="3" fontId="46" fillId="0" borderId="57" xfId="0" applyNumberFormat="1" applyFont="1" applyBorder="1"/>
    <xf numFmtId="0" fontId="46" fillId="0" borderId="0" xfId="0" applyNumberFormat="1" applyFont="1"/>
    <xf numFmtId="171" fontId="46" fillId="0" borderId="0" xfId="0" applyNumberFormat="1" applyFont="1"/>
    <xf numFmtId="0" fontId="45" fillId="0" borderId="0" xfId="0" applyNumberFormat="1" applyFont="1"/>
    <xf numFmtId="0" fontId="46" fillId="0" borderId="0" xfId="0" applyNumberFormat="1" applyFont="1" applyAlignment="1">
      <alignment horizontal="right"/>
    </xf>
    <xf numFmtId="0" fontId="46" fillId="0" borderId="0" xfId="0" applyNumberFormat="1" applyFont="1" applyAlignment="1">
      <alignment horizontal="fill"/>
    </xf>
    <xf numFmtId="0" fontId="45" fillId="0" borderId="0" xfId="0" applyNumberFormat="1" applyFont="1" applyAlignment="1">
      <alignment horizontal="center"/>
    </xf>
    <xf numFmtId="0" fontId="47" fillId="0" borderId="0" xfId="0" applyNumberFormat="1" applyFont="1"/>
    <xf numFmtId="0" fontId="47" fillId="0" borderId="0" xfId="0" applyNumberFormat="1" applyFont="1" applyAlignment="1">
      <alignment horizontal="left"/>
    </xf>
    <xf numFmtId="0" fontId="47" fillId="0" borderId="0" xfId="0" applyNumberFormat="1" applyFont="1" applyAlignment="1">
      <alignment horizontal="center"/>
    </xf>
    <xf numFmtId="0" fontId="45" fillId="0" borderId="0" xfId="0" applyNumberFormat="1" applyFont="1" applyAlignment="1">
      <alignment horizontal="fill"/>
    </xf>
    <xf numFmtId="3" fontId="46" fillId="0" borderId="0" xfId="0" applyNumberFormat="1" applyFont="1" applyAlignment="1">
      <alignment horizontal="fill"/>
    </xf>
    <xf numFmtId="3" fontId="2" fillId="0" borderId="0" xfId="7" applyNumberFormat="1"/>
    <xf numFmtId="0" fontId="25" fillId="0" borderId="0" xfId="5" applyFont="1"/>
    <xf numFmtId="3" fontId="2" fillId="0" borderId="16" xfId="20" applyNumberFormat="1" applyFill="1" applyBorder="1" applyAlignment="1"/>
    <xf numFmtId="3" fontId="2" fillId="0" borderId="17" xfId="21" applyNumberFormat="1" applyFill="1" applyBorder="1" applyAlignment="1"/>
    <xf numFmtId="3" fontId="2" fillId="0" borderId="16" xfId="21" applyNumberFormat="1" applyFill="1" applyBorder="1" applyAlignment="1"/>
    <xf numFmtId="3" fontId="2" fillId="0" borderId="17" xfId="22" applyNumberFormat="1" applyFill="1" applyBorder="1" applyAlignment="1"/>
    <xf numFmtId="3" fontId="2" fillId="0" borderId="16" xfId="22" applyNumberFormat="1" applyFill="1" applyBorder="1" applyAlignment="1"/>
    <xf numFmtId="3" fontId="2" fillId="0" borderId="16" xfId="26" applyNumberFormat="1" applyFont="1" applyFill="1" applyBorder="1" applyAlignment="1"/>
    <xf numFmtId="3" fontId="0" fillId="0" borderId="17" xfId="0" applyNumberFormat="1" applyFill="1" applyBorder="1" applyAlignment="1"/>
    <xf numFmtId="3" fontId="0" fillId="0" borderId="16" xfId="0" applyNumberFormat="1" applyFill="1" applyBorder="1" applyAlignment="1"/>
    <xf numFmtId="3" fontId="25" fillId="0" borderId="0" xfId="6" applyNumberFormat="1" applyFont="1" applyAlignment="1">
      <alignment horizontal="center"/>
    </xf>
    <xf numFmtId="172" fontId="2" fillId="0" borderId="0" xfId="18" applyNumberFormat="1"/>
    <xf numFmtId="3" fontId="2" fillId="0" borderId="5" xfId="3" applyNumberFormat="1" applyFont="1" applyFill="1" applyBorder="1" applyAlignment="1">
      <alignment horizontal="right"/>
    </xf>
    <xf numFmtId="3" fontId="45" fillId="0" borderId="0" xfId="0" applyNumberFormat="1" applyFont="1"/>
    <xf numFmtId="3" fontId="49" fillId="7" borderId="0" xfId="0" applyNumberFormat="1" applyFont="1" applyFill="1"/>
    <xf numFmtId="0" fontId="18" fillId="8" borderId="59" xfId="0" applyFont="1" applyFill="1" applyBorder="1"/>
    <xf numFmtId="0" fontId="18" fillId="8" borderId="54" xfId="0" applyFont="1" applyFill="1" applyBorder="1" applyAlignment="1">
      <alignment horizontal="right"/>
    </xf>
    <xf numFmtId="0" fontId="18" fillId="8" borderId="22" xfId="0" applyFont="1" applyFill="1" applyBorder="1" applyAlignment="1">
      <alignment horizontal="right"/>
    </xf>
    <xf numFmtId="0" fontId="18" fillId="8" borderId="60" xfId="0" applyFont="1" applyFill="1" applyBorder="1" applyAlignment="1">
      <alignment horizontal="right"/>
    </xf>
    <xf numFmtId="3" fontId="18" fillId="8" borderId="56" xfId="0" applyNumberFormat="1" applyFont="1" applyFill="1" applyBorder="1" applyAlignment="1">
      <alignment horizontal="right"/>
    </xf>
    <xf numFmtId="3" fontId="18" fillId="8" borderId="7" xfId="0" applyNumberFormat="1" applyFont="1" applyFill="1" applyBorder="1" applyAlignment="1">
      <alignment horizontal="right"/>
    </xf>
    <xf numFmtId="3" fontId="18" fillId="8" borderId="61" xfId="0" applyNumberFormat="1" applyFont="1" applyFill="1" applyBorder="1" applyAlignment="1">
      <alignment horizontal="right"/>
    </xf>
    <xf numFmtId="0" fontId="0" fillId="9" borderId="59" xfId="0" applyFill="1" applyBorder="1"/>
    <xf numFmtId="4" fontId="0" fillId="9" borderId="59" xfId="0" applyNumberFormat="1" applyFill="1" applyBorder="1" applyAlignment="1">
      <alignment horizontal="right"/>
    </xf>
    <xf numFmtId="4" fontId="0" fillId="9" borderId="10" xfId="0" applyNumberFormat="1" applyFill="1" applyBorder="1" applyAlignment="1">
      <alignment horizontal="right"/>
    </xf>
    <xf numFmtId="4" fontId="0" fillId="9" borderId="62" xfId="0" applyNumberFormat="1" applyFill="1" applyBorder="1" applyAlignment="1">
      <alignment horizontal="right"/>
    </xf>
    <xf numFmtId="0" fontId="18" fillId="8" borderId="59" xfId="0" applyFont="1" applyFill="1" applyBorder="1" applyAlignment="1">
      <alignment horizontal="right"/>
    </xf>
    <xf numFmtId="167" fontId="18" fillId="8" borderId="10" xfId="0" applyNumberFormat="1" applyFont="1" applyFill="1" applyBorder="1" applyAlignment="1">
      <alignment horizontal="right"/>
    </xf>
    <xf numFmtId="167" fontId="18" fillId="8" borderId="62" xfId="0" applyNumberFormat="1" applyFont="1" applyFill="1" applyBorder="1" applyAlignment="1">
      <alignment horizontal="right"/>
    </xf>
    <xf numFmtId="0" fontId="49" fillId="9" borderId="54" xfId="0" applyFont="1" applyFill="1" applyBorder="1"/>
    <xf numFmtId="9" fontId="49" fillId="9" borderId="54" xfId="26" applyFont="1" applyFill="1" applyBorder="1" applyAlignment="1">
      <alignment horizontal="right"/>
    </xf>
    <xf numFmtId="9" fontId="49" fillId="9" borderId="22" xfId="26" applyFont="1" applyFill="1" applyBorder="1" applyAlignment="1">
      <alignment horizontal="right"/>
    </xf>
    <xf numFmtId="9" fontId="49" fillId="9" borderId="60" xfId="26" applyFont="1" applyFill="1" applyBorder="1" applyAlignment="1">
      <alignment horizontal="right"/>
    </xf>
    <xf numFmtId="0" fontId="49" fillId="9" borderId="46" xfId="0" applyFont="1" applyFill="1" applyBorder="1"/>
    <xf numFmtId="9" fontId="49" fillId="9" borderId="46" xfId="26" applyFont="1" applyFill="1" applyBorder="1" applyAlignment="1">
      <alignment horizontal="right"/>
    </xf>
    <xf numFmtId="9" fontId="49" fillId="9" borderId="0" xfId="26" applyFont="1" applyFill="1" applyBorder="1" applyAlignment="1">
      <alignment horizontal="right"/>
    </xf>
    <xf numFmtId="9" fontId="49" fillId="9" borderId="63" xfId="26" applyFont="1" applyFill="1" applyBorder="1" applyAlignment="1">
      <alignment horizontal="right"/>
    </xf>
    <xf numFmtId="9" fontId="49" fillId="9" borderId="56" xfId="26" applyFont="1" applyFill="1" applyBorder="1" applyAlignment="1">
      <alignment horizontal="right"/>
    </xf>
    <xf numFmtId="9" fontId="49" fillId="9" borderId="7" xfId="26" applyFont="1" applyFill="1" applyBorder="1" applyAlignment="1">
      <alignment horizontal="right"/>
    </xf>
    <xf numFmtId="9" fontId="49" fillId="9" borderId="61" xfId="26" applyFont="1" applyFill="1" applyBorder="1" applyAlignment="1">
      <alignment horizontal="right"/>
    </xf>
    <xf numFmtId="3" fontId="18" fillId="8" borderId="59" xfId="0" applyNumberFormat="1" applyFont="1" applyFill="1" applyBorder="1" applyAlignment="1">
      <alignment horizontal="right"/>
    </xf>
    <xf numFmtId="3" fontId="18" fillId="8" borderId="10" xfId="0" applyNumberFormat="1" applyFont="1" applyFill="1" applyBorder="1" applyAlignment="1">
      <alignment horizontal="right"/>
    </xf>
    <xf numFmtId="3" fontId="18" fillId="8" borderId="62" xfId="0" applyNumberFormat="1" applyFont="1" applyFill="1" applyBorder="1" applyAlignment="1">
      <alignment horizontal="right"/>
    </xf>
    <xf numFmtId="0" fontId="18" fillId="8" borderId="55" xfId="0" applyFont="1" applyFill="1" applyBorder="1"/>
    <xf numFmtId="3" fontId="49" fillId="9" borderId="54" xfId="0" applyNumberFormat="1" applyFont="1" applyFill="1" applyBorder="1" applyAlignment="1">
      <alignment horizontal="right"/>
    </xf>
    <xf numFmtId="9" fontId="49" fillId="9" borderId="55" xfId="26" applyFont="1" applyFill="1" applyBorder="1"/>
    <xf numFmtId="3" fontId="49" fillId="9" borderId="46" xfId="0" applyNumberFormat="1" applyFont="1" applyFill="1" applyBorder="1" applyAlignment="1">
      <alignment horizontal="right"/>
    </xf>
    <xf numFmtId="9" fontId="49" fillId="9" borderId="58" xfId="26" applyFont="1" applyFill="1" applyBorder="1"/>
    <xf numFmtId="0" fontId="49" fillId="9" borderId="56" xfId="0" applyFont="1" applyFill="1" applyBorder="1"/>
    <xf numFmtId="3" fontId="49" fillId="9" borderId="56" xfId="0" applyNumberFormat="1" applyFont="1" applyFill="1" applyBorder="1" applyAlignment="1">
      <alignment horizontal="right"/>
    </xf>
    <xf numFmtId="9" fontId="49" fillId="9" borderId="57" xfId="26" applyFont="1" applyFill="1" applyBorder="1"/>
    <xf numFmtId="0" fontId="49" fillId="9" borderId="59" xfId="0" applyFont="1" applyFill="1" applyBorder="1"/>
    <xf numFmtId="3" fontId="49" fillId="9" borderId="29" xfId="0" applyNumberFormat="1" applyFont="1" applyFill="1" applyBorder="1" applyAlignment="1">
      <alignment horizontal="right"/>
    </xf>
    <xf numFmtId="0" fontId="49" fillId="9" borderId="57" xfId="0" applyFont="1" applyFill="1" applyBorder="1"/>
    <xf numFmtId="9" fontId="49" fillId="9" borderId="22" xfId="26" applyNumberFormat="1" applyFont="1" applyFill="1" applyBorder="1" applyAlignment="1">
      <alignment horizontal="right"/>
    </xf>
    <xf numFmtId="9" fontId="49" fillId="9" borderId="0" xfId="26" applyNumberFormat="1" applyFont="1" applyFill="1" applyBorder="1" applyAlignment="1">
      <alignment horizontal="right"/>
    </xf>
    <xf numFmtId="9" fontId="49" fillId="9" borderId="7" xfId="26" applyNumberFormat="1" applyFont="1" applyFill="1" applyBorder="1" applyAlignment="1">
      <alignment horizontal="right"/>
    </xf>
    <xf numFmtId="167" fontId="49" fillId="9" borderId="55" xfId="26" applyNumberFormat="1" applyFont="1" applyFill="1" applyBorder="1"/>
    <xf numFmtId="167" fontId="49" fillId="9" borderId="58" xfId="26" applyNumberFormat="1" applyFont="1" applyFill="1" applyBorder="1"/>
    <xf numFmtId="0" fontId="9" fillId="10" borderId="0" xfId="8" applyFont="1" applyFill="1"/>
    <xf numFmtId="0" fontId="2" fillId="10" borderId="0" xfId="8" applyFill="1"/>
    <xf numFmtId="0" fontId="2" fillId="10" borderId="0" xfId="8" applyFill="1" applyBorder="1"/>
    <xf numFmtId="165" fontId="2" fillId="10" borderId="0" xfId="8" applyNumberFormat="1" applyFill="1"/>
    <xf numFmtId="0" fontId="0" fillId="10" borderId="0" xfId="0" applyFill="1"/>
    <xf numFmtId="167" fontId="49" fillId="9" borderId="57" xfId="0" applyNumberFormat="1" applyFont="1" applyFill="1" applyBorder="1"/>
    <xf numFmtId="169" fontId="0" fillId="0" borderId="0" xfId="0" applyNumberFormat="1"/>
    <xf numFmtId="3" fontId="49" fillId="0" borderId="0" xfId="0" applyNumberFormat="1" applyFont="1"/>
    <xf numFmtId="164" fontId="0" fillId="0" borderId="0" xfId="0" applyNumberFormat="1"/>
    <xf numFmtId="4" fontId="0" fillId="0" borderId="0" xfId="0" applyNumberFormat="1"/>
    <xf numFmtId="10" fontId="0" fillId="0" borderId="0" xfId="0" applyNumberFormat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51" fillId="0" borderId="7" xfId="0" applyFont="1" applyBorder="1" applyAlignment="1">
      <alignment horizontal="center"/>
    </xf>
  </cellXfs>
  <cellStyles count="27">
    <cellStyle name="Millares [0]" xfId="1" builtinId="6"/>
    <cellStyle name="Millares [0]_Cuadro1" xfId="2"/>
    <cellStyle name="Millares [0]_CUADRO11" xfId="3"/>
    <cellStyle name="Millares [0]_CUADRO3" xfId="4"/>
    <cellStyle name="Normal" xfId="0" builtinId="0"/>
    <cellStyle name="Normal_ANEXOA1-1" xfId="5"/>
    <cellStyle name="Normal_ANEXOA1-2" xfId="6"/>
    <cellStyle name="Normal_BALEE_97" xfId="7"/>
    <cellStyle name="Normal_Cuadro1" xfId="8"/>
    <cellStyle name="Normal_CUADRO10" xfId="9"/>
    <cellStyle name="Normal_CUADRO11" xfId="10"/>
    <cellStyle name="Normal_CUADRO12" xfId="11"/>
    <cellStyle name="Normal_CUADRO13" xfId="12"/>
    <cellStyle name="Normal_CUADRO14" xfId="13"/>
    <cellStyle name="Normal_Cuadro15" xfId="14"/>
    <cellStyle name="Normal_CUADRO16" xfId="15"/>
    <cellStyle name="Normal_CUADRO17" xfId="16"/>
    <cellStyle name="Normal_CUADRO18" xfId="17"/>
    <cellStyle name="Normal_CUADRO2" xfId="18"/>
    <cellStyle name="Normal_Cuadro4" xfId="19"/>
    <cellStyle name="Normal_Cuadro5" xfId="20"/>
    <cellStyle name="Normal_CUADRO6" xfId="21"/>
    <cellStyle name="Normal_CUADRO7" xfId="22"/>
    <cellStyle name="Normal_CUADRO8" xfId="23"/>
    <cellStyle name="Normal_Cuadroa2" xfId="24"/>
    <cellStyle name="Normal_CUADROA3" xfId="25"/>
    <cellStyle name="Porcentaje" xfId="2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447675</xdr:colOff>
      <xdr:row>54</xdr:row>
      <xdr:rowOff>114300</xdr:rowOff>
    </xdr:to>
    <xdr:pic>
      <xdr:nvPicPr>
        <xdr:cNvPr id="205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09625"/>
          <a:ext cx="5781675" cy="804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66675</xdr:colOff>
      <xdr:row>54</xdr:row>
      <xdr:rowOff>123825</xdr:rowOff>
    </xdr:to>
    <xdr:pic>
      <xdr:nvPicPr>
        <xdr:cNvPr id="307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"/>
          <a:ext cx="5400675" cy="854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600075</xdr:colOff>
      <xdr:row>47</xdr:row>
      <xdr:rowOff>152400</xdr:rowOff>
    </xdr:to>
    <xdr:pic>
      <xdr:nvPicPr>
        <xdr:cNvPr id="103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485775"/>
          <a:ext cx="5400675" cy="7277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workbookViewId="0"/>
  </sheetViews>
  <sheetFormatPr baseColWidth="10" defaultRowHeight="12.75"/>
  <cols>
    <col min="1" max="1" width="28" customWidth="1"/>
  </cols>
  <sheetData>
    <row r="1" spans="1:14">
      <c r="A1" s="675"/>
      <c r="B1" s="675"/>
      <c r="C1" s="675"/>
      <c r="D1" s="675"/>
      <c r="E1" s="675"/>
      <c r="F1" s="675"/>
      <c r="G1" s="675"/>
      <c r="H1" s="675"/>
      <c r="I1" s="675"/>
      <c r="J1" s="675"/>
      <c r="K1" s="675"/>
      <c r="L1" s="675"/>
      <c r="M1" s="675"/>
      <c r="N1" s="675"/>
    </row>
    <row r="2" spans="1:14">
      <c r="A2" s="674" t="s">
        <v>562</v>
      </c>
      <c r="B2" s="675"/>
      <c r="C2" s="675"/>
      <c r="D2" s="675"/>
      <c r="E2" s="674" t="s">
        <v>472</v>
      </c>
      <c r="F2" s="675"/>
      <c r="G2" s="675"/>
      <c r="H2" s="675"/>
      <c r="I2" s="675"/>
      <c r="J2" s="675"/>
      <c r="K2" s="675"/>
      <c r="L2" s="675"/>
      <c r="M2" s="675"/>
      <c r="N2" s="675"/>
    </row>
    <row r="3" spans="1:14">
      <c r="A3" s="674" t="s">
        <v>387</v>
      </c>
      <c r="B3" s="675">
        <v>1</v>
      </c>
      <c r="C3" s="675">
        <v>2</v>
      </c>
      <c r="D3" s="675">
        <v>3</v>
      </c>
      <c r="E3" s="675">
        <v>4</v>
      </c>
      <c r="F3" s="675">
        <v>5</v>
      </c>
      <c r="G3" s="675">
        <v>6</v>
      </c>
      <c r="H3" s="675">
        <v>7</v>
      </c>
      <c r="I3" s="675">
        <v>8</v>
      </c>
      <c r="J3" s="675">
        <v>9</v>
      </c>
      <c r="K3" s="675">
        <v>10</v>
      </c>
      <c r="L3" s="675">
        <v>11</v>
      </c>
      <c r="M3" s="675">
        <v>12</v>
      </c>
      <c r="N3" s="675">
        <v>13</v>
      </c>
    </row>
    <row r="4" spans="1:14">
      <c r="A4" s="741"/>
      <c r="B4" s="742" t="s">
        <v>473</v>
      </c>
      <c r="C4" s="743" t="s">
        <v>473</v>
      </c>
      <c r="D4" s="742" t="s">
        <v>474</v>
      </c>
      <c r="E4" s="743" t="s">
        <v>475</v>
      </c>
      <c r="F4" s="742" t="s">
        <v>180</v>
      </c>
      <c r="G4" s="743" t="s">
        <v>476</v>
      </c>
      <c r="H4" s="742" t="s">
        <v>477</v>
      </c>
      <c r="I4" s="743" t="s">
        <v>478</v>
      </c>
      <c r="J4" s="742" t="s">
        <v>479</v>
      </c>
      <c r="K4" s="743" t="s">
        <v>480</v>
      </c>
      <c r="L4" s="742" t="s">
        <v>481</v>
      </c>
      <c r="M4" s="743" t="s">
        <v>482</v>
      </c>
      <c r="N4" s="742" t="s">
        <v>63</v>
      </c>
    </row>
    <row r="5" spans="1:14">
      <c r="A5" s="744"/>
      <c r="B5" s="745"/>
      <c r="C5" s="746" t="s">
        <v>483</v>
      </c>
      <c r="D5" s="745" t="s">
        <v>484</v>
      </c>
      <c r="E5" s="746" t="s">
        <v>485</v>
      </c>
      <c r="F5" s="745" t="s">
        <v>486</v>
      </c>
      <c r="G5" s="746" t="s">
        <v>180</v>
      </c>
      <c r="H5" s="745"/>
      <c r="I5" s="746"/>
      <c r="J5" s="745" t="s">
        <v>487</v>
      </c>
      <c r="K5" s="746"/>
      <c r="L5" s="745"/>
      <c r="M5" s="746"/>
      <c r="N5" s="745"/>
    </row>
    <row r="6" spans="1:14">
      <c r="A6" s="747" t="s">
        <v>488</v>
      </c>
      <c r="B6" s="748">
        <v>4034</v>
      </c>
      <c r="C6" s="749"/>
      <c r="D6" s="748">
        <v>2817</v>
      </c>
      <c r="E6" s="750">
        <v>104530</v>
      </c>
      <c r="F6" s="748">
        <v>24121</v>
      </c>
      <c r="G6" s="750">
        <v>1538</v>
      </c>
      <c r="H6" s="748">
        <v>20650</v>
      </c>
      <c r="I6" s="749">
        <v>0</v>
      </c>
      <c r="J6" s="751">
        <v>0</v>
      </c>
      <c r="K6" s="750">
        <v>64348</v>
      </c>
      <c r="L6" s="751"/>
      <c r="M6" s="749"/>
      <c r="N6" s="748">
        <v>222038</v>
      </c>
    </row>
    <row r="7" spans="1:14">
      <c r="A7" s="747" t="s">
        <v>489</v>
      </c>
      <c r="B7" s="748">
        <v>19838</v>
      </c>
      <c r="C7" s="749">
        <v>0</v>
      </c>
      <c r="D7" s="748">
        <v>105156</v>
      </c>
      <c r="E7" s="750">
        <v>15984</v>
      </c>
      <c r="F7" s="748">
        <v>48825</v>
      </c>
      <c r="G7" s="749"/>
      <c r="H7" s="751"/>
      <c r="I7" s="749"/>
      <c r="J7" s="751"/>
      <c r="K7" s="750">
        <v>256</v>
      </c>
      <c r="L7" s="748">
        <v>1192</v>
      </c>
      <c r="M7" s="749"/>
      <c r="N7" s="748">
        <v>191251</v>
      </c>
    </row>
    <row r="8" spans="1:14">
      <c r="A8" s="747" t="s">
        <v>490</v>
      </c>
      <c r="B8" s="751">
        <v>0</v>
      </c>
      <c r="C8" s="749">
        <v>0</v>
      </c>
      <c r="D8" s="751">
        <v>0</v>
      </c>
      <c r="E8" s="750">
        <v>-13602</v>
      </c>
      <c r="F8" s="748">
        <v>0</v>
      </c>
      <c r="G8" s="749"/>
      <c r="H8" s="751"/>
      <c r="I8" s="749"/>
      <c r="J8" s="751"/>
      <c r="K8" s="750">
        <v>-14685</v>
      </c>
      <c r="L8" s="751">
        <v>0</v>
      </c>
      <c r="M8" s="749"/>
      <c r="N8" s="748">
        <v>-28287</v>
      </c>
    </row>
    <row r="9" spans="1:14">
      <c r="A9" s="747" t="s">
        <v>491</v>
      </c>
      <c r="B9" s="751"/>
      <c r="C9" s="749"/>
      <c r="D9" s="751"/>
      <c r="E9" s="750">
        <v>-10165</v>
      </c>
      <c r="F9" s="748"/>
      <c r="G9" s="749"/>
      <c r="H9" s="751"/>
      <c r="I9" s="749"/>
      <c r="J9" s="751"/>
      <c r="K9" s="749">
        <v>0</v>
      </c>
      <c r="L9" s="751"/>
      <c r="M9" s="749"/>
      <c r="N9" s="748">
        <v>-10165</v>
      </c>
    </row>
    <row r="10" spans="1:14">
      <c r="A10" s="747" t="s">
        <v>492</v>
      </c>
      <c r="B10" s="748">
        <v>1334</v>
      </c>
      <c r="C10" s="749"/>
      <c r="D10" s="748">
        <v>-2400</v>
      </c>
      <c r="E10" s="752">
        <v>2098</v>
      </c>
      <c r="F10" s="748">
        <v>-4587</v>
      </c>
      <c r="G10" s="750">
        <v>-81</v>
      </c>
      <c r="H10" s="751">
        <v>-2005</v>
      </c>
      <c r="I10" s="749"/>
      <c r="J10" s="751"/>
      <c r="K10" s="750">
        <v>-597</v>
      </c>
      <c r="L10" s="748">
        <v>-2692</v>
      </c>
      <c r="M10" s="749"/>
      <c r="N10" s="748">
        <v>-8930</v>
      </c>
    </row>
    <row r="11" spans="1:14">
      <c r="A11" s="753" t="s">
        <v>493</v>
      </c>
      <c r="B11" s="754">
        <v>25206</v>
      </c>
      <c r="C11" s="755">
        <v>0</v>
      </c>
      <c r="D11" s="754">
        <v>105573</v>
      </c>
      <c r="E11" s="754">
        <v>98845</v>
      </c>
      <c r="F11" s="754">
        <v>68359</v>
      </c>
      <c r="G11" s="754">
        <v>1457</v>
      </c>
      <c r="H11" s="754">
        <v>18645</v>
      </c>
      <c r="I11" s="755">
        <v>0</v>
      </c>
      <c r="J11" s="756">
        <v>0</v>
      </c>
      <c r="K11" s="754">
        <v>49322</v>
      </c>
      <c r="L11" s="754">
        <v>-1500</v>
      </c>
      <c r="M11" s="755">
        <v>0</v>
      </c>
      <c r="N11" s="754">
        <v>365907</v>
      </c>
    </row>
    <row r="12" spans="1:14">
      <c r="A12" s="747" t="s">
        <v>494</v>
      </c>
      <c r="B12" s="748">
        <v>-13252</v>
      </c>
      <c r="C12" s="749">
        <v>0</v>
      </c>
      <c r="D12" s="751">
        <v>0</v>
      </c>
      <c r="E12" s="750">
        <v>-711</v>
      </c>
      <c r="F12" s="748">
        <v>-23887</v>
      </c>
      <c r="G12" s="750">
        <v>0</v>
      </c>
      <c r="H12" s="748">
        <v>-18645</v>
      </c>
      <c r="I12" s="749">
        <v>0</v>
      </c>
      <c r="J12" s="751">
        <v>0</v>
      </c>
      <c r="K12" s="750">
        <v>-1665</v>
      </c>
      <c r="L12" s="748">
        <v>36596</v>
      </c>
      <c r="M12" s="749">
        <v>0</v>
      </c>
      <c r="N12" s="748">
        <v>-21564</v>
      </c>
    </row>
    <row r="13" spans="1:14">
      <c r="A13" s="747" t="s">
        <v>495</v>
      </c>
      <c r="B13" s="748">
        <v>-112</v>
      </c>
      <c r="C13" s="749">
        <v>0</v>
      </c>
      <c r="D13" s="751">
        <v>0</v>
      </c>
      <c r="E13" s="750">
        <v>-1276</v>
      </c>
      <c r="F13" s="748">
        <v>-973</v>
      </c>
      <c r="G13" s="750">
        <v>0</v>
      </c>
      <c r="H13" s="751">
        <v>0</v>
      </c>
      <c r="I13" s="749">
        <v>0</v>
      </c>
      <c r="J13" s="751">
        <v>0</v>
      </c>
      <c r="K13" s="750">
        <v>-4604</v>
      </c>
      <c r="L13" s="751">
        <v>-19</v>
      </c>
      <c r="M13" s="749">
        <v>0</v>
      </c>
      <c r="N13" s="748">
        <v>-6984</v>
      </c>
    </row>
    <row r="14" spans="1:14">
      <c r="A14" s="747" t="s">
        <v>496</v>
      </c>
      <c r="B14" s="748">
        <v>-4994</v>
      </c>
      <c r="C14" s="749">
        <v>0</v>
      </c>
      <c r="D14" s="751"/>
      <c r="E14" s="750">
        <v>-12</v>
      </c>
      <c r="F14" s="748">
        <v>-25197</v>
      </c>
      <c r="G14" s="750">
        <v>-66</v>
      </c>
      <c r="H14" s="751"/>
      <c r="I14" s="749"/>
      <c r="J14" s="751"/>
      <c r="K14" s="750">
        <v>-1801</v>
      </c>
      <c r="L14" s="748">
        <v>-126</v>
      </c>
      <c r="M14" s="749"/>
      <c r="N14" s="748">
        <v>-32196</v>
      </c>
    </row>
    <row r="15" spans="1:14">
      <c r="A15" s="747" t="s">
        <v>497</v>
      </c>
      <c r="B15" s="751"/>
      <c r="C15" s="749"/>
      <c r="D15" s="748">
        <v>-105573</v>
      </c>
      <c r="E15" s="750">
        <v>-3737</v>
      </c>
      <c r="F15" s="748">
        <v>-4767</v>
      </c>
      <c r="G15" s="749"/>
      <c r="H15" s="751"/>
      <c r="I15" s="749"/>
      <c r="J15" s="751"/>
      <c r="K15" s="749">
        <v>0</v>
      </c>
      <c r="L15" s="748">
        <v>-344</v>
      </c>
      <c r="M15" s="749"/>
      <c r="N15" s="748">
        <v>-114421</v>
      </c>
    </row>
    <row r="16" spans="1:14">
      <c r="A16" s="747" t="s">
        <v>498</v>
      </c>
      <c r="B16" s="751">
        <v>0</v>
      </c>
      <c r="C16" s="749">
        <v>0</v>
      </c>
      <c r="D16" s="751"/>
      <c r="E16" s="749"/>
      <c r="F16" s="751"/>
      <c r="G16" s="749"/>
      <c r="H16" s="751"/>
      <c r="I16" s="749"/>
      <c r="J16" s="751"/>
      <c r="K16" s="749"/>
      <c r="L16" s="748">
        <v>-8</v>
      </c>
      <c r="M16" s="749"/>
      <c r="N16" s="748">
        <v>-8</v>
      </c>
    </row>
    <row r="17" spans="1:15">
      <c r="A17" s="747" t="s">
        <v>499</v>
      </c>
      <c r="B17" s="748">
        <v>0</v>
      </c>
      <c r="C17" s="749">
        <v>0</v>
      </c>
      <c r="D17" s="748">
        <v>0</v>
      </c>
      <c r="E17" s="750">
        <v>0</v>
      </c>
      <c r="F17" s="748">
        <v>-394</v>
      </c>
      <c r="G17" s="749">
        <v>0</v>
      </c>
      <c r="H17" s="751"/>
      <c r="I17" s="749"/>
      <c r="J17" s="751">
        <v>0</v>
      </c>
      <c r="K17" s="749"/>
      <c r="L17" s="748">
        <v>-733</v>
      </c>
      <c r="M17" s="749">
        <v>0</v>
      </c>
      <c r="N17" s="748">
        <v>-1127</v>
      </c>
    </row>
    <row r="18" spans="1:15">
      <c r="A18" s="747" t="s">
        <v>500</v>
      </c>
      <c r="B18" s="748">
        <v>0</v>
      </c>
      <c r="C18" s="748">
        <v>0</v>
      </c>
      <c r="D18" s="748">
        <v>0</v>
      </c>
      <c r="E18" s="748">
        <v>-1095</v>
      </c>
      <c r="F18" s="748">
        <v>696</v>
      </c>
      <c r="G18" s="748">
        <v>0</v>
      </c>
      <c r="H18" s="751">
        <v>0</v>
      </c>
      <c r="I18" s="749">
        <v>0</v>
      </c>
      <c r="J18" s="751">
        <v>0</v>
      </c>
      <c r="K18" s="748">
        <v>185</v>
      </c>
      <c r="L18" s="748">
        <v>0</v>
      </c>
      <c r="M18" s="749">
        <v>0</v>
      </c>
      <c r="N18" s="748">
        <v>-214</v>
      </c>
    </row>
    <row r="19" spans="1:15">
      <c r="A19" s="753" t="s">
        <v>501</v>
      </c>
      <c r="B19" s="754">
        <v>6848</v>
      </c>
      <c r="C19" s="755">
        <v>0</v>
      </c>
      <c r="D19" s="756">
        <v>0</v>
      </c>
      <c r="E19" s="757">
        <v>94204</v>
      </c>
      <c r="F19" s="757">
        <v>12445</v>
      </c>
      <c r="G19" s="757">
        <v>1391</v>
      </c>
      <c r="H19" s="756">
        <v>0</v>
      </c>
      <c r="I19" s="755">
        <v>0</v>
      </c>
      <c r="J19" s="756">
        <v>0</v>
      </c>
      <c r="K19" s="757">
        <v>41067</v>
      </c>
      <c r="L19" s="757">
        <v>33866</v>
      </c>
      <c r="M19" s="755">
        <v>0</v>
      </c>
      <c r="N19" s="754">
        <v>189821</v>
      </c>
      <c r="O19" s="787">
        <f>N19-N26-E9</f>
        <v>198891</v>
      </c>
    </row>
    <row r="20" spans="1:15">
      <c r="A20" s="758" t="s">
        <v>502</v>
      </c>
      <c r="B20" s="748">
        <v>4358</v>
      </c>
      <c r="C20" s="749">
        <v>0</v>
      </c>
      <c r="D20" s="751">
        <v>0</v>
      </c>
      <c r="E20" s="750">
        <v>9215</v>
      </c>
      <c r="F20" s="748">
        <v>7353</v>
      </c>
      <c r="G20" s="750">
        <v>972</v>
      </c>
      <c r="H20" s="751"/>
      <c r="I20" s="749"/>
      <c r="J20" s="751">
        <v>0</v>
      </c>
      <c r="K20" s="750">
        <v>12580</v>
      </c>
      <c r="L20" s="748">
        <v>8382</v>
      </c>
      <c r="M20" s="749">
        <v>0</v>
      </c>
      <c r="N20" s="759">
        <v>42860</v>
      </c>
    </row>
    <row r="21" spans="1:15">
      <c r="A21" s="747" t="s">
        <v>503</v>
      </c>
      <c r="B21" s="751">
        <v>0</v>
      </c>
      <c r="C21" s="749"/>
      <c r="D21" s="751"/>
      <c r="E21" s="750">
        <v>56845</v>
      </c>
      <c r="F21" s="748">
        <v>111</v>
      </c>
      <c r="G21" s="749">
        <v>0</v>
      </c>
      <c r="H21" s="751"/>
      <c r="I21" s="749"/>
      <c r="J21" s="751"/>
      <c r="K21" s="749"/>
      <c r="L21" s="748">
        <v>199</v>
      </c>
      <c r="M21" s="749"/>
      <c r="N21" s="748">
        <v>57155</v>
      </c>
    </row>
    <row r="22" spans="1:15">
      <c r="A22" s="758" t="s">
        <v>504</v>
      </c>
      <c r="B22" s="748">
        <v>1442</v>
      </c>
      <c r="C22" s="749">
        <v>0</v>
      </c>
      <c r="D22" s="751">
        <v>0</v>
      </c>
      <c r="E22" s="750">
        <v>11258</v>
      </c>
      <c r="F22" s="748">
        <v>792</v>
      </c>
      <c r="G22" s="749">
        <v>0</v>
      </c>
      <c r="H22" s="751">
        <v>0</v>
      </c>
      <c r="I22" s="749">
        <v>0</v>
      </c>
      <c r="J22" s="751">
        <v>0</v>
      </c>
      <c r="K22" s="749">
        <v>0</v>
      </c>
      <c r="L22" s="748">
        <v>11803</v>
      </c>
      <c r="M22" s="749">
        <v>0</v>
      </c>
      <c r="N22" s="748">
        <v>25295</v>
      </c>
    </row>
    <row r="23" spans="1:15">
      <c r="A23" s="758" t="s">
        <v>505</v>
      </c>
      <c r="B23" s="748">
        <v>1041</v>
      </c>
      <c r="C23" s="749"/>
      <c r="D23" s="751"/>
      <c r="E23" s="750">
        <v>2882</v>
      </c>
      <c r="F23" s="751">
        <v>0</v>
      </c>
      <c r="G23" s="749">
        <v>0</v>
      </c>
      <c r="H23" s="751"/>
      <c r="I23" s="749"/>
      <c r="J23" s="751"/>
      <c r="K23" s="750">
        <v>0</v>
      </c>
      <c r="L23" s="751">
        <v>3211</v>
      </c>
      <c r="M23" s="749">
        <v>0</v>
      </c>
      <c r="N23" s="748">
        <v>7134</v>
      </c>
    </row>
    <row r="24" spans="1:15" ht="11.25" customHeight="1">
      <c r="A24" s="747" t="s">
        <v>506</v>
      </c>
      <c r="B24" s="748">
        <v>7</v>
      </c>
      <c r="C24" s="749">
        <v>0</v>
      </c>
      <c r="D24" s="751"/>
      <c r="E24" s="750">
        <v>12909</v>
      </c>
      <c r="F24" s="748">
        <v>4189</v>
      </c>
      <c r="G24" s="750">
        <v>419</v>
      </c>
      <c r="H24" s="751"/>
      <c r="I24" s="749"/>
      <c r="J24" s="751"/>
      <c r="K24" s="750">
        <v>28487</v>
      </c>
      <c r="L24" s="748">
        <v>10271</v>
      </c>
      <c r="M24" s="749">
        <v>0</v>
      </c>
      <c r="N24" s="748">
        <v>56282</v>
      </c>
    </row>
    <row r="25" spans="1:15">
      <c r="A25" s="747" t="s">
        <v>507</v>
      </c>
      <c r="B25" s="751"/>
      <c r="C25" s="749"/>
      <c r="D25" s="751"/>
      <c r="E25" s="749"/>
      <c r="F25" s="751"/>
      <c r="G25" s="749"/>
      <c r="H25" s="751"/>
      <c r="I25" s="749"/>
      <c r="J25" s="751"/>
      <c r="K25" s="749"/>
      <c r="L25" s="751"/>
      <c r="M25" s="749"/>
      <c r="N25" s="748">
        <v>0</v>
      </c>
    </row>
    <row r="26" spans="1:15">
      <c r="A26" s="744" t="s">
        <v>508</v>
      </c>
      <c r="B26" s="745"/>
      <c r="C26" s="746"/>
      <c r="D26" s="745"/>
      <c r="E26" s="760">
        <v>1095</v>
      </c>
      <c r="F26" s="745"/>
      <c r="G26" s="746"/>
      <c r="H26" s="745"/>
      <c r="I26" s="746"/>
      <c r="J26" s="745"/>
      <c r="K26" s="746"/>
      <c r="L26" s="745"/>
      <c r="M26" s="746"/>
      <c r="N26" s="761">
        <v>1095</v>
      </c>
    </row>
    <row r="27" spans="1:15">
      <c r="A27" s="675"/>
      <c r="B27" s="675"/>
      <c r="C27" s="675"/>
      <c r="D27" s="675"/>
      <c r="E27" s="675"/>
      <c r="F27" s="675"/>
      <c r="G27" s="675"/>
      <c r="H27" s="675"/>
      <c r="I27" s="675"/>
      <c r="J27" s="675"/>
      <c r="K27" s="675"/>
      <c r="L27" s="675"/>
      <c r="M27" s="675"/>
      <c r="N27" s="675"/>
    </row>
  </sheetData>
  <pageMargins left="0.75" right="0.75" top="0.98425196850393704" bottom="1" header="0" footer="0"/>
  <pageSetup scale="76" orientation="landscape" r:id="rId1"/>
  <headerFooter alignWithMargins="0">
    <oddHeader>&amp;RD2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workbookViewId="0"/>
  </sheetViews>
  <sheetFormatPr baseColWidth="10" defaultRowHeight="12.75"/>
  <cols>
    <col min="1" max="1" width="16.42578125" customWidth="1"/>
  </cols>
  <sheetData>
    <row r="3" spans="1:7" ht="18">
      <c r="A3" s="843" t="s">
        <v>605</v>
      </c>
      <c r="B3" s="843"/>
      <c r="C3" s="843"/>
      <c r="D3" s="843"/>
      <c r="E3" s="843"/>
    </row>
    <row r="4" spans="1:7" ht="15.75">
      <c r="A4" s="844" t="s">
        <v>256</v>
      </c>
      <c r="B4" s="844"/>
      <c r="C4" s="844"/>
      <c r="D4" s="844"/>
      <c r="E4" s="844"/>
    </row>
    <row r="5" spans="1:7">
      <c r="A5" s="788" t="s">
        <v>602</v>
      </c>
      <c r="B5" s="790">
        <v>1999</v>
      </c>
      <c r="C5" s="816"/>
      <c r="D5" s="790">
        <v>2000</v>
      </c>
      <c r="E5" s="816"/>
      <c r="F5" s="790">
        <v>2001</v>
      </c>
      <c r="G5" s="816"/>
    </row>
    <row r="6" spans="1:7">
      <c r="A6" s="802" t="s">
        <v>603</v>
      </c>
      <c r="B6" s="817">
        <v>13577</v>
      </c>
      <c r="C6" s="830">
        <v>0.35366901977128867</v>
      </c>
      <c r="D6" s="817">
        <v>19080</v>
      </c>
      <c r="E6" s="830">
        <v>0.46234370456528062</v>
      </c>
      <c r="F6" s="817">
        <v>21680</v>
      </c>
      <c r="G6" s="830">
        <v>0.49364725169634316</v>
      </c>
    </row>
    <row r="7" spans="1:7">
      <c r="A7" s="806" t="s">
        <v>576</v>
      </c>
      <c r="B7" s="819">
        <v>6710</v>
      </c>
      <c r="C7" s="831">
        <v>0.17478965328609758</v>
      </c>
      <c r="D7" s="819">
        <v>9771</v>
      </c>
      <c r="E7" s="831">
        <v>0.23676940971212562</v>
      </c>
      <c r="F7" s="819">
        <v>12504</v>
      </c>
      <c r="G7" s="831">
        <v>0.28471241859829682</v>
      </c>
    </row>
    <row r="8" spans="1:7">
      <c r="A8" s="806" t="s">
        <v>185</v>
      </c>
      <c r="B8" s="819">
        <v>13093</v>
      </c>
      <c r="C8" s="831">
        <v>0.34106124150147177</v>
      </c>
      <c r="D8" s="819">
        <v>9354</v>
      </c>
      <c r="E8" s="831">
        <v>0.22666472811863914</v>
      </c>
      <c r="F8" s="819">
        <v>6228</v>
      </c>
      <c r="G8" s="831">
        <v>0.14180973632679084</v>
      </c>
    </row>
    <row r="9" spans="1:7">
      <c r="A9" s="806" t="s">
        <v>604</v>
      </c>
      <c r="B9" s="819">
        <v>2951</v>
      </c>
      <c r="C9" s="831">
        <v>7.6870978665763631E-2</v>
      </c>
      <c r="D9" s="819">
        <v>1698</v>
      </c>
      <c r="E9" s="831">
        <v>4.1145681884268683E-2</v>
      </c>
      <c r="F9" s="819">
        <v>1822</v>
      </c>
      <c r="G9" s="831">
        <v>4.1486406484812603E-2</v>
      </c>
    </row>
    <row r="10" spans="1:7">
      <c r="A10" s="806" t="s">
        <v>205</v>
      </c>
      <c r="B10" s="819">
        <v>2028</v>
      </c>
      <c r="C10" s="831">
        <v>5.282763291567897E-2</v>
      </c>
      <c r="D10" s="819">
        <v>1365</v>
      </c>
      <c r="E10" s="831">
        <v>3.3076475719685958E-2</v>
      </c>
      <c r="F10" s="819">
        <v>1684</v>
      </c>
      <c r="G10" s="831">
        <v>3.8344186893756543E-2</v>
      </c>
    </row>
    <row r="11" spans="1:7">
      <c r="A11" s="824" t="s">
        <v>63</v>
      </c>
      <c r="B11" s="825">
        <v>38389</v>
      </c>
      <c r="C11" s="837"/>
      <c r="D11" s="825">
        <v>41268</v>
      </c>
      <c r="E11" s="837">
        <v>1</v>
      </c>
      <c r="F11" s="825">
        <v>43918</v>
      </c>
      <c r="G11" s="826"/>
    </row>
    <row r="12" spans="1:7">
      <c r="D12" s="243"/>
      <c r="F12" s="243"/>
    </row>
    <row r="16" spans="1:7" ht="18">
      <c r="A16" s="843" t="s">
        <v>610</v>
      </c>
      <c r="B16" s="843"/>
      <c r="C16" s="843"/>
      <c r="D16" s="843"/>
      <c r="E16" s="843"/>
    </row>
    <row r="17" spans="1:8" ht="15.75">
      <c r="A17" s="844" t="s">
        <v>609</v>
      </c>
      <c r="B17" s="844"/>
      <c r="C17" s="844"/>
      <c r="D17" s="844"/>
      <c r="E17" s="844"/>
    </row>
    <row r="18" spans="1:8">
      <c r="A18" s="788" t="s">
        <v>602</v>
      </c>
      <c r="B18" s="790">
        <v>1999</v>
      </c>
      <c r="C18" s="816"/>
      <c r="D18" s="790">
        <v>2000</v>
      </c>
      <c r="E18" s="816"/>
      <c r="F18" s="790">
        <v>2001</v>
      </c>
      <c r="G18" s="816"/>
    </row>
    <row r="19" spans="1:8">
      <c r="A19" s="802" t="s">
        <v>603</v>
      </c>
      <c r="B19" s="817">
        <v>4012</v>
      </c>
      <c r="C19" s="830">
        <v>0.40358112865908863</v>
      </c>
      <c r="D19" s="817">
        <v>4128</v>
      </c>
      <c r="E19" s="830">
        <v>0.39799460084843813</v>
      </c>
      <c r="F19" s="817">
        <v>4124</v>
      </c>
      <c r="G19" s="830">
        <v>0.37793255131964809</v>
      </c>
      <c r="H19" s="838"/>
    </row>
    <row r="20" spans="1:8">
      <c r="A20" s="806" t="s">
        <v>576</v>
      </c>
      <c r="B20" s="819">
        <v>2191</v>
      </c>
      <c r="C20" s="831">
        <v>0.22040036213660597</v>
      </c>
      <c r="D20" s="819">
        <v>2679</v>
      </c>
      <c r="E20" s="831">
        <v>0.25829155418434246</v>
      </c>
      <c r="F20" s="819">
        <v>3126</v>
      </c>
      <c r="G20" s="831">
        <v>0.28647360703812319</v>
      </c>
      <c r="H20" s="838"/>
    </row>
    <row r="21" spans="1:8">
      <c r="A21" s="806" t="s">
        <v>185</v>
      </c>
      <c r="B21" s="819">
        <v>2260</v>
      </c>
      <c r="C21" s="831">
        <v>0.22734131375113167</v>
      </c>
      <c r="D21" s="819">
        <v>2254</v>
      </c>
      <c r="E21" s="831">
        <v>0.21731585036637099</v>
      </c>
      <c r="F21" s="819">
        <v>2264</v>
      </c>
      <c r="G21" s="831">
        <v>0.20799999999999999</v>
      </c>
      <c r="H21" s="838"/>
    </row>
    <row r="22" spans="1:8">
      <c r="A22" s="806" t="s">
        <v>604</v>
      </c>
      <c r="B22" s="819">
        <v>1267</v>
      </c>
      <c r="C22" s="831">
        <v>0.128</v>
      </c>
      <c r="D22" s="819">
        <v>1169</v>
      </c>
      <c r="E22" s="831">
        <v>0.11270728885460857</v>
      </c>
      <c r="F22" s="819">
        <v>1023</v>
      </c>
      <c r="G22" s="831">
        <v>9.375E-2</v>
      </c>
      <c r="H22" s="838"/>
    </row>
    <row r="23" spans="1:8">
      <c r="A23" s="806" t="s">
        <v>205</v>
      </c>
      <c r="B23" s="819">
        <v>211</v>
      </c>
      <c r="C23" s="831">
        <v>2.1225228850216275E-2</v>
      </c>
      <c r="D23" s="819">
        <v>143</v>
      </c>
      <c r="E23" s="831">
        <v>1.3787119166988045E-2</v>
      </c>
      <c r="F23" s="819">
        <v>375</v>
      </c>
      <c r="G23" s="831">
        <v>3.4365835777126097E-2</v>
      </c>
      <c r="H23" s="838"/>
    </row>
    <row r="24" spans="1:8">
      <c r="A24" s="824" t="s">
        <v>63</v>
      </c>
      <c r="B24" s="825">
        <v>9941</v>
      </c>
      <c r="C24" s="826"/>
      <c r="D24" s="825">
        <v>10372</v>
      </c>
      <c r="E24" s="826"/>
      <c r="F24" s="825">
        <v>10912</v>
      </c>
      <c r="G24" s="837"/>
    </row>
  </sheetData>
  <mergeCells count="4">
    <mergeCell ref="A3:E3"/>
    <mergeCell ref="A4:E4"/>
    <mergeCell ref="A16:E16"/>
    <mergeCell ref="A17:E17"/>
  </mergeCells>
  <pageMargins left="0.98425196850393704" right="0.75" top="0.78740157480314965" bottom="1" header="0" footer="0"/>
  <pageSetup orientation="portrait" r:id="rId1"/>
  <headerFooter alignWithMargins="0">
    <oddHeader>&amp;CCuadro 20&amp;R20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51"/>
  <sheetViews>
    <sheetView workbookViewId="0"/>
  </sheetViews>
  <sheetFormatPr baseColWidth="10" defaultRowHeight="12.75"/>
  <cols>
    <col min="1" max="1" width="33.5703125" customWidth="1"/>
  </cols>
  <sheetData>
    <row r="2" spans="1:8" ht="18">
      <c r="A2" s="843" t="s">
        <v>572</v>
      </c>
      <c r="B2" s="843"/>
      <c r="C2" s="843"/>
      <c r="D2" s="843"/>
      <c r="E2" s="843"/>
    </row>
    <row r="3" spans="1:8" ht="15.75">
      <c r="A3" s="844" t="s">
        <v>573</v>
      </c>
      <c r="B3" s="844"/>
      <c r="C3" s="844"/>
      <c r="D3" s="844"/>
      <c r="E3" s="844"/>
    </row>
    <row r="4" spans="1:8">
      <c r="A4" s="788"/>
      <c r="B4" s="789">
        <v>1978</v>
      </c>
      <c r="C4" s="790">
        <v>1988</v>
      </c>
      <c r="D4" s="790">
        <v>1998</v>
      </c>
      <c r="E4" s="790">
        <v>1999</v>
      </c>
      <c r="F4" s="791">
        <v>2000</v>
      </c>
      <c r="G4" s="791">
        <v>2001</v>
      </c>
      <c r="H4" s="791" t="s">
        <v>574</v>
      </c>
    </row>
    <row r="5" spans="1:8">
      <c r="A5" s="802" t="s">
        <v>575</v>
      </c>
      <c r="B5" s="803">
        <v>0.47576043090982761</v>
      </c>
      <c r="C5" s="804">
        <v>0.37514013607074959</v>
      </c>
      <c r="D5" s="804">
        <v>0.4</v>
      </c>
      <c r="E5" s="827">
        <v>0.39585848019993741</v>
      </c>
      <c r="F5" s="805">
        <v>0.41</v>
      </c>
      <c r="G5" s="805">
        <v>0.38</v>
      </c>
      <c r="H5" s="805">
        <v>0.39</v>
      </c>
    </row>
    <row r="6" spans="1:8">
      <c r="A6" s="806" t="s">
        <v>576</v>
      </c>
      <c r="B6" s="807">
        <v>9.3341216754073919E-2</v>
      </c>
      <c r="C6" s="808">
        <v>9.374367908398E-2</v>
      </c>
      <c r="D6" s="808">
        <v>0.11255792817612863</v>
      </c>
      <c r="E6" s="828">
        <v>0.1645037344876063</v>
      </c>
      <c r="F6" s="809">
        <v>0.16</v>
      </c>
      <c r="G6" s="809">
        <v>0.19</v>
      </c>
      <c r="H6" s="809">
        <v>0.33</v>
      </c>
    </row>
    <row r="7" spans="1:8">
      <c r="A7" s="806" t="s">
        <v>185</v>
      </c>
      <c r="B7" s="807">
        <v>9.2086063870191387E-2</v>
      </c>
      <c r="C7" s="808">
        <v>0.12345558632465299</v>
      </c>
      <c r="D7" s="808">
        <v>0.16055735058002668</v>
      </c>
      <c r="E7" s="828">
        <v>0.15706493024338572</v>
      </c>
      <c r="F7" s="809">
        <v>0.11</v>
      </c>
      <c r="G7" s="809">
        <v>0.09</v>
      </c>
      <c r="H7" s="809">
        <v>0.04</v>
      </c>
    </row>
    <row r="8" spans="1:8">
      <c r="A8" s="806" t="s">
        <v>577</v>
      </c>
      <c r="B8" s="807">
        <v>0.17975279972289931</v>
      </c>
      <c r="C8" s="808">
        <v>0.22606785936088952</v>
      </c>
      <c r="D8" s="808">
        <v>0.17488339292110192</v>
      </c>
      <c r="E8" s="828">
        <v>0.12844717810247699</v>
      </c>
      <c r="F8" s="809">
        <v>0.17</v>
      </c>
      <c r="G8" s="809">
        <v>0.19</v>
      </c>
      <c r="H8" s="809">
        <v>0.14000000000000001</v>
      </c>
    </row>
    <row r="9" spans="1:8">
      <c r="A9" s="806" t="s">
        <v>578</v>
      </c>
      <c r="B9" s="810">
        <v>0.15905948874300771</v>
      </c>
      <c r="C9" s="811">
        <v>0.17996205033530982</v>
      </c>
      <c r="D9" s="811">
        <v>0.1570183695857838</v>
      </c>
      <c r="E9" s="829">
        <v>0.15412567696659363</v>
      </c>
      <c r="F9" s="812">
        <v>0.15</v>
      </c>
      <c r="G9" s="812">
        <v>0.15</v>
      </c>
      <c r="H9" s="812">
        <v>0.1</v>
      </c>
    </row>
    <row r="10" spans="1:8">
      <c r="A10" s="788" t="s">
        <v>579</v>
      </c>
      <c r="B10" s="792">
        <v>104370</v>
      </c>
      <c r="C10" s="793">
        <v>139524</v>
      </c>
      <c r="D10" s="793">
        <v>250920</v>
      </c>
      <c r="E10" s="793">
        <v>264693</v>
      </c>
      <c r="F10" s="794">
        <v>284338</v>
      </c>
      <c r="G10" s="794">
        <v>283602</v>
      </c>
      <c r="H10" s="794">
        <v>448138</v>
      </c>
    </row>
    <row r="11" spans="1:8">
      <c r="A11" s="795" t="s">
        <v>580</v>
      </c>
      <c r="B11" s="796">
        <v>100</v>
      </c>
      <c r="C11" s="797">
        <v>133.68209255533199</v>
      </c>
      <c r="D11" s="797">
        <v>240.41391204369074</v>
      </c>
      <c r="E11" s="797">
        <v>253.61023282552458</v>
      </c>
      <c r="F11" s="798">
        <v>272.43</v>
      </c>
      <c r="G11" s="798">
        <v>271.73</v>
      </c>
      <c r="H11" s="798">
        <v>429.37434128581009</v>
      </c>
    </row>
    <row r="12" spans="1:8">
      <c r="A12" s="788" t="s">
        <v>581</v>
      </c>
      <c r="B12" s="799"/>
      <c r="C12" s="800">
        <v>2.9454896203119363E-2</v>
      </c>
      <c r="D12" s="800">
        <v>6.0446189848371246E-2</v>
      </c>
      <c r="E12" s="800">
        <v>5.4890004782400643E-2</v>
      </c>
      <c r="F12" s="801">
        <v>7.3999999999999996E-2</v>
      </c>
      <c r="G12" s="801">
        <v>-3.0000000000000001E-3</v>
      </c>
      <c r="H12" s="801">
        <v>5.9711504746465582E-2</v>
      </c>
    </row>
    <row r="13" spans="1:8">
      <c r="A13" t="s">
        <v>582</v>
      </c>
    </row>
    <row r="14" spans="1:8">
      <c r="A14" t="s">
        <v>583</v>
      </c>
    </row>
    <row r="15" spans="1:8">
      <c r="A15" t="s">
        <v>584</v>
      </c>
    </row>
    <row r="19" spans="1:8" ht="18">
      <c r="A19" s="843" t="s">
        <v>585</v>
      </c>
      <c r="B19" s="843"/>
      <c r="C19" s="843"/>
      <c r="D19" s="843"/>
      <c r="E19" s="843"/>
    </row>
    <row r="20" spans="1:8" ht="15.75">
      <c r="A20" s="845" t="s">
        <v>586</v>
      </c>
      <c r="B20" s="845"/>
      <c r="C20" s="845"/>
      <c r="D20" s="845"/>
      <c r="E20" s="845"/>
    </row>
    <row r="21" spans="1:8">
      <c r="A21" s="788"/>
      <c r="B21" s="789">
        <v>1978</v>
      </c>
      <c r="C21" s="790">
        <v>1988</v>
      </c>
      <c r="D21" s="790">
        <v>1998</v>
      </c>
      <c r="E21" s="790">
        <v>1999</v>
      </c>
      <c r="F21" s="791">
        <v>2000</v>
      </c>
      <c r="G21" s="791">
        <v>2001</v>
      </c>
      <c r="H21" s="791" t="s">
        <v>574</v>
      </c>
    </row>
    <row r="22" spans="1:8">
      <c r="A22" s="802" t="s">
        <v>587</v>
      </c>
      <c r="B22" s="803">
        <v>0.54</v>
      </c>
      <c r="C22" s="804">
        <v>0.45</v>
      </c>
      <c r="D22" s="804">
        <v>0.43</v>
      </c>
      <c r="E22" s="804">
        <v>0.41015698685837648</v>
      </c>
      <c r="F22" s="805">
        <v>0.39</v>
      </c>
      <c r="G22" s="805">
        <v>0.38</v>
      </c>
      <c r="H22" s="805">
        <v>0.39</v>
      </c>
    </row>
    <row r="23" spans="1:8">
      <c r="A23" s="806" t="s">
        <v>576</v>
      </c>
      <c r="B23" s="807">
        <v>0.06</v>
      </c>
      <c r="C23" s="808">
        <v>7.0000000000000007E-2</v>
      </c>
      <c r="D23" s="808">
        <v>0.13</v>
      </c>
      <c r="E23" s="808">
        <v>0.16073162722782308</v>
      </c>
      <c r="F23" s="809">
        <v>0.21</v>
      </c>
      <c r="G23" s="809">
        <v>0.24</v>
      </c>
      <c r="H23" s="809">
        <v>0.28000000000000003</v>
      </c>
    </row>
    <row r="24" spans="1:8">
      <c r="A24" s="806" t="s">
        <v>588</v>
      </c>
      <c r="B24" s="807">
        <v>0.12</v>
      </c>
      <c r="C24" s="808">
        <v>0.16</v>
      </c>
      <c r="D24" s="808">
        <v>0.17</v>
      </c>
      <c r="E24" s="808">
        <v>0.16653392299469724</v>
      </c>
      <c r="F24" s="809">
        <v>0.13</v>
      </c>
      <c r="G24" s="809">
        <v>0.11</v>
      </c>
      <c r="H24" s="809">
        <v>7.0000000000000007E-2</v>
      </c>
    </row>
    <row r="25" spans="1:8">
      <c r="A25" s="806" t="s">
        <v>589</v>
      </c>
      <c r="B25" s="807">
        <v>0.08</v>
      </c>
      <c r="C25" s="808">
        <v>0.1</v>
      </c>
      <c r="D25" s="808">
        <v>0.11</v>
      </c>
      <c r="E25" s="808">
        <v>0.10900351421405266</v>
      </c>
      <c r="F25" s="809">
        <v>0.11</v>
      </c>
      <c r="G25" s="809">
        <v>0.12</v>
      </c>
      <c r="H25" s="809">
        <v>0.16</v>
      </c>
    </row>
    <row r="26" spans="1:8">
      <c r="A26" s="806" t="s">
        <v>578</v>
      </c>
      <c r="B26" s="810">
        <v>0.2</v>
      </c>
      <c r="C26" s="811">
        <v>0.22</v>
      </c>
      <c r="D26" s="811">
        <v>0.16</v>
      </c>
      <c r="E26" s="811">
        <v>0.15357394870505053</v>
      </c>
      <c r="F26" s="812">
        <v>0.16</v>
      </c>
      <c r="G26" s="812">
        <v>0.15</v>
      </c>
      <c r="H26" s="812">
        <v>0.1</v>
      </c>
    </row>
    <row r="27" spans="1:8">
      <c r="A27" s="788" t="s">
        <v>579</v>
      </c>
      <c r="B27" s="813">
        <v>96964</v>
      </c>
      <c r="C27" s="814">
        <v>127857</v>
      </c>
      <c r="D27" s="814">
        <v>264754</v>
      </c>
      <c r="E27" s="814">
        <v>286266</v>
      </c>
      <c r="F27" s="815">
        <v>288481</v>
      </c>
      <c r="G27" s="815">
        <v>287550</v>
      </c>
      <c r="H27" s="815">
        <v>550533</v>
      </c>
    </row>
    <row r="28" spans="1:8">
      <c r="A28" s="795" t="s">
        <v>580</v>
      </c>
      <c r="B28" s="796">
        <v>100</v>
      </c>
      <c r="C28" s="797">
        <v>131.86027804133494</v>
      </c>
      <c r="D28" s="797">
        <v>273.04360381172393</v>
      </c>
      <c r="E28" s="797">
        <v>295.22915721298631</v>
      </c>
      <c r="F28" s="798">
        <v>297.51</v>
      </c>
      <c r="G28" s="798">
        <v>296.55</v>
      </c>
      <c r="H28" s="798">
        <v>567.77051276762518</v>
      </c>
    </row>
    <row r="29" spans="1:8">
      <c r="A29" s="788" t="s">
        <v>581</v>
      </c>
      <c r="B29" s="799"/>
      <c r="C29" s="800">
        <v>2.8043280325314113E-2</v>
      </c>
      <c r="D29" s="800">
        <v>7.5503435561546706E-2</v>
      </c>
      <c r="E29" s="800">
        <v>8.1252785604750286E-2</v>
      </c>
      <c r="F29" s="801">
        <v>8.0000000000000002E-3</v>
      </c>
      <c r="G29" s="801">
        <v>-3.0000000000000001E-3</v>
      </c>
      <c r="H29" s="801">
        <v>7.5954936935340056E-2</v>
      </c>
    </row>
    <row r="30" spans="1:8">
      <c r="A30" t="s">
        <v>590</v>
      </c>
    </row>
    <row r="31" spans="1:8">
      <c r="A31" t="s">
        <v>591</v>
      </c>
    </row>
    <row r="34" spans="1:7" ht="18">
      <c r="A34" s="843" t="s">
        <v>592</v>
      </c>
      <c r="B34" s="843"/>
      <c r="C34" s="843"/>
      <c r="D34" s="843"/>
      <c r="E34" s="843"/>
    </row>
    <row r="35" spans="1:7" ht="15.75">
      <c r="A35" s="844" t="s">
        <v>593</v>
      </c>
      <c r="B35" s="844"/>
      <c r="C35" s="844"/>
      <c r="D35" s="844"/>
      <c r="E35" s="844"/>
    </row>
    <row r="36" spans="1:7">
      <c r="A36" s="788" t="s">
        <v>594</v>
      </c>
      <c r="B36" s="790">
        <v>1999</v>
      </c>
      <c r="C36" s="816"/>
      <c r="D36" s="790">
        <v>2000</v>
      </c>
      <c r="E36" s="816"/>
      <c r="F36" s="790">
        <v>2001</v>
      </c>
      <c r="G36" s="816"/>
    </row>
    <row r="37" spans="1:7">
      <c r="A37" s="802" t="s">
        <v>58</v>
      </c>
      <c r="B37" s="817">
        <v>66988</v>
      </c>
      <c r="C37" s="818">
        <v>0.26</v>
      </c>
      <c r="D37" s="817">
        <v>69559</v>
      </c>
      <c r="E37" s="818">
        <v>0.27</v>
      </c>
      <c r="F37" s="817">
        <v>67320</v>
      </c>
      <c r="G37" s="818">
        <v>0.27</v>
      </c>
    </row>
    <row r="38" spans="1:7">
      <c r="A38" s="806" t="s">
        <v>595</v>
      </c>
      <c r="B38" s="819">
        <v>68838</v>
      </c>
      <c r="C38" s="820">
        <v>0.27</v>
      </c>
      <c r="D38" s="819">
        <v>74210</v>
      </c>
      <c r="E38" s="820">
        <v>0.3</v>
      </c>
      <c r="F38" s="819">
        <v>74769</v>
      </c>
      <c r="G38" s="820">
        <v>0.3</v>
      </c>
    </row>
    <row r="39" spans="1:7">
      <c r="A39" s="806" t="s">
        <v>596</v>
      </c>
      <c r="B39" s="819">
        <v>52669</v>
      </c>
      <c r="C39" s="820">
        <v>0.21</v>
      </c>
      <c r="D39" s="819">
        <v>54257</v>
      </c>
      <c r="E39" s="820">
        <v>0.23</v>
      </c>
      <c r="F39" s="819">
        <v>56282</v>
      </c>
      <c r="G39" s="820">
        <v>0.23</v>
      </c>
    </row>
    <row r="40" spans="1:7">
      <c r="A40" s="821" t="s">
        <v>597</v>
      </c>
      <c r="B40" s="822">
        <v>60672</v>
      </c>
      <c r="C40" s="823">
        <v>0.26</v>
      </c>
      <c r="D40" s="822">
        <v>47849</v>
      </c>
      <c r="E40" s="823">
        <v>0.2</v>
      </c>
      <c r="F40" s="822">
        <v>50613</v>
      </c>
      <c r="G40" s="823">
        <v>0.2</v>
      </c>
    </row>
    <row r="41" spans="1:7">
      <c r="A41" s="824" t="s">
        <v>63</v>
      </c>
      <c r="B41" s="825">
        <v>249167</v>
      </c>
      <c r="C41" s="826"/>
      <c r="D41" s="825">
        <v>245875</v>
      </c>
      <c r="E41" s="826"/>
      <c r="F41" s="825">
        <v>248984</v>
      </c>
      <c r="G41" s="826"/>
    </row>
    <row r="42" spans="1:7">
      <c r="A42" t="s">
        <v>590</v>
      </c>
      <c r="D42" s="243"/>
    </row>
    <row r="45" spans="1:7" ht="18">
      <c r="A45" s="843" t="s">
        <v>598</v>
      </c>
      <c r="B45" s="843"/>
      <c r="C45" s="843"/>
      <c r="D45" s="843"/>
      <c r="E45" s="843"/>
    </row>
    <row r="46" spans="1:7" ht="15.75">
      <c r="A46" s="844" t="s">
        <v>608</v>
      </c>
      <c r="B46" s="844"/>
      <c r="C46" s="844"/>
      <c r="D46" s="844"/>
      <c r="E46" s="844"/>
    </row>
    <row r="47" spans="1:7">
      <c r="A47" s="788" t="s">
        <v>594</v>
      </c>
      <c r="B47" s="790">
        <v>1999</v>
      </c>
      <c r="C47" s="816"/>
      <c r="D47" s="790">
        <v>2000</v>
      </c>
      <c r="E47" s="816"/>
      <c r="F47" s="790">
        <v>2001</v>
      </c>
      <c r="G47" s="816"/>
    </row>
    <row r="48" spans="1:7">
      <c r="A48" s="802" t="s">
        <v>599</v>
      </c>
      <c r="B48" s="817">
        <v>148</v>
      </c>
      <c r="C48" s="818">
        <v>0.28999999999999998</v>
      </c>
      <c r="D48" s="817">
        <v>184</v>
      </c>
      <c r="E48" s="818">
        <v>0.32</v>
      </c>
      <c r="F48" s="817">
        <v>215</v>
      </c>
      <c r="G48" s="818">
        <v>0.35</v>
      </c>
    </row>
    <row r="49" spans="1:7">
      <c r="A49" s="806" t="s">
        <v>600</v>
      </c>
      <c r="B49" s="819">
        <v>356</v>
      </c>
      <c r="C49" s="820">
        <v>0.71</v>
      </c>
      <c r="D49" s="819">
        <v>393</v>
      </c>
      <c r="E49" s="820">
        <v>0.68</v>
      </c>
      <c r="F49" s="819">
        <v>393</v>
      </c>
      <c r="G49" s="820">
        <v>0.65</v>
      </c>
    </row>
    <row r="50" spans="1:7">
      <c r="A50" s="824" t="s">
        <v>63</v>
      </c>
      <c r="B50" s="825">
        <v>504</v>
      </c>
      <c r="C50" s="826"/>
      <c r="D50" s="825">
        <v>577</v>
      </c>
      <c r="E50" s="826"/>
      <c r="F50" s="825">
        <v>608</v>
      </c>
      <c r="G50" s="826"/>
    </row>
    <row r="51" spans="1:7">
      <c r="A51" t="s">
        <v>601</v>
      </c>
      <c r="D51" s="243"/>
    </row>
  </sheetData>
  <mergeCells count="8">
    <mergeCell ref="A46:E46"/>
    <mergeCell ref="A34:E34"/>
    <mergeCell ref="A35:E35"/>
    <mergeCell ref="A2:E2"/>
    <mergeCell ref="A3:E3"/>
    <mergeCell ref="A19:E19"/>
    <mergeCell ref="A20:E20"/>
    <mergeCell ref="A45:E45"/>
  </mergeCells>
  <pageMargins left="0.75" right="0.75" top="0.59055118110236227" bottom="1" header="0" footer="0"/>
  <pageSetup scale="91" orientation="portrait" r:id="rId1"/>
  <headerFooter alignWithMargins="0">
    <oddHeader>&amp;C&amp;A&amp;R19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7"/>
  <sheetViews>
    <sheetView workbookViewId="0"/>
  </sheetViews>
  <sheetFormatPr baseColWidth="10" defaultColWidth="9.140625" defaultRowHeight="12.75"/>
  <cols>
    <col min="1" max="1" width="18.5703125" style="429" customWidth="1"/>
    <col min="2" max="2" width="17" style="455" customWidth="1"/>
    <col min="3" max="3" width="11.28515625" style="429" customWidth="1"/>
    <col min="4" max="16384" width="9.140625" style="429"/>
  </cols>
  <sheetData>
    <row r="1" spans="1:4" ht="15.75">
      <c r="A1" s="426" t="s">
        <v>172</v>
      </c>
      <c r="B1" s="427"/>
      <c r="C1" s="428"/>
    </row>
    <row r="2" spans="1:4" ht="15.75">
      <c r="A2" s="430" t="s">
        <v>173</v>
      </c>
      <c r="B2" s="431"/>
      <c r="C2" s="432"/>
    </row>
    <row r="3" spans="1:4" ht="15.75">
      <c r="A3" s="430" t="s">
        <v>174</v>
      </c>
      <c r="B3" s="431"/>
      <c r="C3" s="432"/>
    </row>
    <row r="4" spans="1:4" ht="15.75">
      <c r="A4" s="433"/>
      <c r="B4" s="431">
        <v>2001</v>
      </c>
      <c r="C4" s="432"/>
    </row>
    <row r="5" spans="1:4" ht="15.75">
      <c r="A5" s="430"/>
      <c r="B5" s="431"/>
      <c r="C5" s="432"/>
    </row>
    <row r="6" spans="1:4" ht="15.75">
      <c r="A6" s="430"/>
      <c r="B6" s="431"/>
      <c r="C6" s="434" t="s">
        <v>24</v>
      </c>
    </row>
    <row r="7" spans="1:4" ht="15.75">
      <c r="A7" s="435" t="s">
        <v>110</v>
      </c>
      <c r="B7" s="436"/>
      <c r="C7" s="437" t="s">
        <v>29</v>
      </c>
    </row>
    <row r="8" spans="1:4">
      <c r="A8" s="438"/>
      <c r="B8" s="439"/>
      <c r="C8" s="440"/>
      <c r="D8" s="441"/>
    </row>
    <row r="9" spans="1:4">
      <c r="A9" s="438"/>
      <c r="B9" s="439"/>
      <c r="C9" s="440"/>
    </row>
    <row r="10" spans="1:4">
      <c r="A10" s="442" t="s">
        <v>112</v>
      </c>
      <c r="B10" s="443"/>
      <c r="C10" s="444">
        <v>2.8</v>
      </c>
    </row>
    <row r="11" spans="1:4">
      <c r="A11" s="442"/>
      <c r="B11" s="443"/>
      <c r="C11" s="444"/>
    </row>
    <row r="12" spans="1:4">
      <c r="A12" s="445" t="s">
        <v>113</v>
      </c>
      <c r="B12" s="446"/>
      <c r="C12" s="444">
        <v>43.6</v>
      </c>
    </row>
    <row r="13" spans="1:4">
      <c r="A13" s="445"/>
      <c r="B13" s="446"/>
      <c r="C13" s="444"/>
    </row>
    <row r="14" spans="1:4">
      <c r="A14" s="445" t="s">
        <v>114</v>
      </c>
      <c r="B14" s="446"/>
      <c r="C14" s="444">
        <v>12.46</v>
      </c>
    </row>
    <row r="15" spans="1:4">
      <c r="A15" s="445"/>
      <c r="B15" s="446"/>
      <c r="C15" s="444"/>
    </row>
    <row r="16" spans="1:4">
      <c r="A16" s="445" t="s">
        <v>115</v>
      </c>
      <c r="B16" s="446"/>
      <c r="C16" s="444">
        <v>0</v>
      </c>
    </row>
    <row r="17" spans="1:3">
      <c r="A17" s="445"/>
      <c r="B17" s="446"/>
      <c r="C17" s="444"/>
    </row>
    <row r="18" spans="1:3">
      <c r="A18" s="445" t="s">
        <v>116</v>
      </c>
      <c r="B18" s="446"/>
      <c r="C18" s="444">
        <v>0</v>
      </c>
    </row>
    <row r="19" spans="1:3">
      <c r="A19" s="445"/>
      <c r="B19" s="446"/>
      <c r="C19" s="444"/>
    </row>
    <row r="20" spans="1:3">
      <c r="A20" s="445" t="s">
        <v>117</v>
      </c>
      <c r="B20" s="446"/>
      <c r="C20" s="444">
        <v>145.29</v>
      </c>
    </row>
    <row r="21" spans="1:3">
      <c r="A21" s="445"/>
      <c r="B21" s="446"/>
      <c r="C21" s="444"/>
    </row>
    <row r="22" spans="1:3">
      <c r="A22" s="445" t="s">
        <v>118</v>
      </c>
      <c r="B22" s="446"/>
      <c r="C22" s="444">
        <v>0</v>
      </c>
    </row>
    <row r="23" spans="1:3">
      <c r="A23" s="445"/>
      <c r="B23" s="446"/>
      <c r="C23" s="440"/>
    </row>
    <row r="24" spans="1:3">
      <c r="A24" s="447" t="s">
        <v>63</v>
      </c>
      <c r="B24" s="448"/>
      <c r="C24" s="449">
        <f>SUM(C10:C22)</f>
        <v>204.14999999999998</v>
      </c>
    </row>
    <row r="25" spans="1:3" ht="13.5" thickBot="1">
      <c r="A25" s="450"/>
      <c r="B25" s="451"/>
      <c r="C25" s="452"/>
    </row>
    <row r="26" spans="1:3">
      <c r="A26" s="453"/>
      <c r="B26" s="454"/>
      <c r="C26" s="453"/>
    </row>
    <row r="27" spans="1:3">
      <c r="C27" s="664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Nº18&amp;R18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41"/>
  <sheetViews>
    <sheetView workbookViewId="0"/>
  </sheetViews>
  <sheetFormatPr baseColWidth="10" defaultColWidth="9.140625" defaultRowHeight="12.75"/>
  <cols>
    <col min="1" max="1" width="25.28515625" style="405" customWidth="1"/>
    <col min="2" max="2" width="20.28515625" style="405" customWidth="1"/>
    <col min="3" max="3" width="16.28515625" style="405" customWidth="1"/>
    <col min="4" max="4" width="14" style="405" customWidth="1"/>
    <col min="5" max="5" width="11.42578125" style="405" customWidth="1"/>
    <col min="6" max="6" width="12.7109375" style="405" customWidth="1"/>
    <col min="7" max="7" width="8.5703125" style="405" bestFit="1" customWidth="1"/>
    <col min="8" max="16384" width="9.140625" style="405"/>
  </cols>
  <sheetData>
    <row r="1" spans="1:12" ht="15.75">
      <c r="A1" s="400"/>
      <c r="B1" s="401"/>
      <c r="C1" s="402" t="s">
        <v>158</v>
      </c>
      <c r="D1" s="401"/>
      <c r="E1" s="401"/>
      <c r="F1" s="401"/>
      <c r="G1" s="403"/>
      <c r="H1" s="404"/>
      <c r="I1" s="404"/>
      <c r="J1" s="404"/>
      <c r="K1" s="404"/>
      <c r="L1" s="404"/>
    </row>
    <row r="2" spans="1:12" ht="15.75">
      <c r="A2" s="406"/>
      <c r="B2" s="407"/>
      <c r="C2" s="408" t="s">
        <v>561</v>
      </c>
      <c r="D2" s="407"/>
      <c r="E2" s="407"/>
      <c r="F2" s="407"/>
      <c r="G2" s="409"/>
      <c r="H2" s="404"/>
      <c r="I2" s="404"/>
      <c r="J2" s="404"/>
      <c r="K2" s="404"/>
      <c r="L2" s="404"/>
    </row>
    <row r="3" spans="1:12" ht="15.75">
      <c r="A3" s="406"/>
      <c r="B3" s="407"/>
      <c r="C3" s="407" t="s">
        <v>159</v>
      </c>
      <c r="D3" s="407"/>
      <c r="E3" s="407"/>
      <c r="F3" s="407"/>
      <c r="G3" s="409"/>
      <c r="H3" s="404"/>
      <c r="I3" s="404"/>
      <c r="J3" s="404"/>
      <c r="K3" s="404"/>
      <c r="L3" s="404"/>
    </row>
    <row r="4" spans="1:12" ht="15.75">
      <c r="A4" s="406"/>
      <c r="B4" s="407"/>
      <c r="C4" s="410" t="s">
        <v>160</v>
      </c>
      <c r="D4" s="407"/>
      <c r="E4" s="407"/>
      <c r="F4" s="407"/>
      <c r="G4" s="409"/>
      <c r="H4" s="404"/>
      <c r="I4" s="404"/>
      <c r="J4" s="404"/>
      <c r="K4" s="404"/>
      <c r="L4" s="404"/>
    </row>
    <row r="5" spans="1:12" ht="15.75">
      <c r="A5" s="406"/>
      <c r="B5" s="407"/>
      <c r="C5" s="407"/>
      <c r="D5" s="407"/>
      <c r="E5" s="407"/>
      <c r="F5" s="407"/>
      <c r="G5" s="409"/>
      <c r="H5" s="404"/>
      <c r="I5" s="404"/>
      <c r="J5" s="404"/>
      <c r="K5" s="404"/>
      <c r="L5" s="404"/>
    </row>
    <row r="6" spans="1:12" ht="15.75">
      <c r="A6" s="406"/>
      <c r="B6" s="410" t="s">
        <v>17</v>
      </c>
      <c r="C6" s="410" t="s">
        <v>103</v>
      </c>
      <c r="D6" s="410" t="s">
        <v>161</v>
      </c>
      <c r="E6" s="410" t="s">
        <v>162</v>
      </c>
      <c r="F6" s="410" t="s">
        <v>163</v>
      </c>
      <c r="G6" s="411" t="s">
        <v>12</v>
      </c>
      <c r="H6" s="404"/>
      <c r="I6" s="404"/>
      <c r="J6" s="404"/>
      <c r="K6" s="404"/>
      <c r="L6" s="404"/>
    </row>
    <row r="7" spans="1:12" ht="15.75">
      <c r="A7" s="406" t="s">
        <v>4</v>
      </c>
      <c r="B7" s="410" t="s">
        <v>164</v>
      </c>
      <c r="C7" s="410"/>
      <c r="D7" s="410" t="s">
        <v>165</v>
      </c>
      <c r="E7" s="410" t="s">
        <v>10</v>
      </c>
      <c r="F7" s="410" t="s">
        <v>166</v>
      </c>
      <c r="G7" s="411"/>
      <c r="H7" s="404"/>
      <c r="I7" s="404"/>
      <c r="J7" s="404"/>
      <c r="K7" s="404"/>
      <c r="L7" s="404"/>
    </row>
    <row r="8" spans="1:12" ht="15.75">
      <c r="A8" s="412"/>
      <c r="B8" s="413" t="s">
        <v>167</v>
      </c>
      <c r="C8" s="413"/>
      <c r="D8" s="413" t="s">
        <v>166</v>
      </c>
      <c r="E8" s="413"/>
      <c r="F8" s="413" t="s">
        <v>21</v>
      </c>
      <c r="G8" s="414"/>
      <c r="H8" s="404"/>
      <c r="I8" s="404"/>
      <c r="J8" s="404"/>
      <c r="K8" s="404"/>
      <c r="L8" s="404"/>
    </row>
    <row r="9" spans="1:12">
      <c r="A9" s="415"/>
      <c r="B9" s="416"/>
      <c r="C9" s="416"/>
      <c r="D9" s="416"/>
      <c r="E9" s="416"/>
      <c r="F9" s="416"/>
      <c r="G9" s="417"/>
    </row>
    <row r="10" spans="1:12">
      <c r="A10" s="415"/>
      <c r="B10" s="418"/>
      <c r="C10" s="418"/>
      <c r="D10" s="418"/>
      <c r="E10" s="418"/>
      <c r="F10" s="416"/>
      <c r="G10" s="419"/>
    </row>
    <row r="11" spans="1:12">
      <c r="A11" s="420" t="s">
        <v>35</v>
      </c>
      <c r="B11" s="418">
        <v>120</v>
      </c>
      <c r="C11" s="418">
        <v>0</v>
      </c>
      <c r="D11" s="418">
        <v>33</v>
      </c>
      <c r="E11" s="418">
        <v>0</v>
      </c>
      <c r="F11" s="418">
        <v>0</v>
      </c>
      <c r="G11" s="419">
        <v>153</v>
      </c>
      <c r="H11" s="421"/>
      <c r="I11" s="421"/>
    </row>
    <row r="12" spans="1:12">
      <c r="A12" s="415" t="s">
        <v>168</v>
      </c>
      <c r="B12" s="418"/>
      <c r="C12" s="418"/>
      <c r="D12" s="418"/>
      <c r="E12" s="418"/>
      <c r="F12" s="418"/>
      <c r="G12" s="419"/>
      <c r="H12" s="421"/>
      <c r="I12" s="421"/>
    </row>
    <row r="13" spans="1:12">
      <c r="A13" s="420" t="s">
        <v>36</v>
      </c>
      <c r="B13" s="418">
        <v>77</v>
      </c>
      <c r="C13" s="418">
        <v>0</v>
      </c>
      <c r="D13" s="418">
        <v>16</v>
      </c>
      <c r="E13" s="418">
        <v>0</v>
      </c>
      <c r="F13" s="418">
        <v>0.37</v>
      </c>
      <c r="G13" s="419">
        <v>93</v>
      </c>
      <c r="H13" s="421"/>
      <c r="I13" s="421"/>
    </row>
    <row r="14" spans="1:12">
      <c r="A14" s="415" t="s">
        <v>142</v>
      </c>
      <c r="B14" s="418"/>
      <c r="C14" s="418"/>
      <c r="D14" s="418"/>
      <c r="E14" s="418"/>
      <c r="F14" s="418"/>
      <c r="G14" s="419"/>
      <c r="H14" s="421"/>
      <c r="I14" s="421"/>
    </row>
    <row r="15" spans="1:12">
      <c r="A15" s="420" t="s">
        <v>39</v>
      </c>
      <c r="B15" s="418">
        <v>0</v>
      </c>
      <c r="C15" s="418">
        <v>1</v>
      </c>
      <c r="D15" s="418">
        <v>0</v>
      </c>
      <c r="E15" s="418">
        <v>0</v>
      </c>
      <c r="F15" s="418">
        <v>0</v>
      </c>
      <c r="G15" s="419">
        <v>1</v>
      </c>
      <c r="H15" s="421"/>
      <c r="I15" s="421"/>
    </row>
    <row r="16" spans="1:12">
      <c r="A16" s="415" t="s">
        <v>168</v>
      </c>
      <c r="B16" s="418"/>
      <c r="C16" s="418"/>
      <c r="D16" s="418"/>
      <c r="E16" s="418"/>
      <c r="F16" s="418"/>
      <c r="G16" s="419"/>
      <c r="H16" s="421"/>
      <c r="I16" s="421"/>
    </row>
    <row r="17" spans="1:9">
      <c r="A17" s="420" t="s">
        <v>42</v>
      </c>
      <c r="B17" s="418">
        <v>0</v>
      </c>
      <c r="C17" s="418">
        <v>0</v>
      </c>
      <c r="D17" s="418">
        <v>120</v>
      </c>
      <c r="E17" s="418">
        <v>0</v>
      </c>
      <c r="F17" s="418">
        <v>0</v>
      </c>
      <c r="G17" s="419">
        <v>120</v>
      </c>
      <c r="H17" s="421"/>
      <c r="I17" s="421"/>
    </row>
    <row r="18" spans="1:9">
      <c r="A18" s="415" t="s">
        <v>142</v>
      </c>
      <c r="B18" s="418"/>
      <c r="C18" s="418"/>
      <c r="D18" s="418"/>
      <c r="E18" s="418"/>
      <c r="F18" s="418"/>
      <c r="G18" s="419"/>
      <c r="H18" s="421"/>
      <c r="I18" s="421"/>
    </row>
    <row r="19" spans="1:9">
      <c r="A19" s="420" t="s">
        <v>169</v>
      </c>
      <c r="B19" s="418">
        <v>6</v>
      </c>
      <c r="C19" s="418">
        <v>0</v>
      </c>
      <c r="D19" s="418">
        <v>533</v>
      </c>
      <c r="E19" s="418">
        <v>0</v>
      </c>
      <c r="F19" s="418">
        <v>0</v>
      </c>
      <c r="G19" s="419">
        <v>539</v>
      </c>
      <c r="H19" s="421"/>
      <c r="I19" s="421"/>
    </row>
    <row r="20" spans="1:9">
      <c r="A20" s="415" t="s">
        <v>170</v>
      </c>
      <c r="B20" s="418"/>
      <c r="C20" s="418"/>
      <c r="D20" s="418"/>
      <c r="E20" s="418"/>
      <c r="F20" s="418"/>
      <c r="G20" s="419"/>
      <c r="H20" s="421"/>
      <c r="I20" s="421"/>
    </row>
    <row r="21" spans="1:9">
      <c r="A21" s="420" t="s">
        <v>17</v>
      </c>
      <c r="B21" s="418">
        <v>853</v>
      </c>
      <c r="C21" s="418">
        <v>8</v>
      </c>
      <c r="D21" s="418">
        <v>400</v>
      </c>
      <c r="E21" s="418">
        <v>9</v>
      </c>
      <c r="F21" s="418">
        <v>138</v>
      </c>
      <c r="G21" s="419">
        <v>1408</v>
      </c>
      <c r="H21" s="421"/>
      <c r="I21" s="421"/>
    </row>
    <row r="22" spans="1:9">
      <c r="A22" s="415" t="s">
        <v>171</v>
      </c>
      <c r="B22" s="418"/>
      <c r="C22" s="418"/>
      <c r="D22" s="418"/>
      <c r="E22" s="418"/>
      <c r="F22" s="418"/>
      <c r="G22" s="419"/>
      <c r="H22" s="421"/>
      <c r="I22" s="421"/>
    </row>
    <row r="23" spans="1:9">
      <c r="A23" s="420" t="s">
        <v>8</v>
      </c>
      <c r="B23" s="418">
        <v>1909</v>
      </c>
      <c r="C23" s="418">
        <v>714</v>
      </c>
      <c r="D23" s="418">
        <v>0</v>
      </c>
      <c r="E23" s="418">
        <v>0</v>
      </c>
      <c r="F23" s="418">
        <v>0</v>
      </c>
      <c r="G23" s="419">
        <v>2623</v>
      </c>
      <c r="H23" s="421"/>
      <c r="I23" s="421"/>
    </row>
    <row r="24" spans="1:9">
      <c r="A24" s="415" t="s">
        <v>168</v>
      </c>
      <c r="B24" s="418"/>
      <c r="C24" s="418"/>
      <c r="D24" s="418"/>
      <c r="E24" s="418"/>
      <c r="F24" s="418"/>
      <c r="G24" s="419"/>
      <c r="H24" s="421"/>
      <c r="I24" s="421"/>
    </row>
    <row r="25" spans="1:9">
      <c r="A25" s="420" t="s">
        <v>91</v>
      </c>
      <c r="B25" s="418">
        <v>196</v>
      </c>
      <c r="C25" s="418">
        <v>194</v>
      </c>
      <c r="D25" s="418">
        <v>0</v>
      </c>
      <c r="E25" s="418">
        <v>0</v>
      </c>
      <c r="F25" s="418">
        <v>0</v>
      </c>
      <c r="G25" s="419">
        <v>390</v>
      </c>
      <c r="H25" s="421"/>
      <c r="I25" s="421"/>
    </row>
    <row r="26" spans="1:9">
      <c r="A26" s="415" t="s">
        <v>168</v>
      </c>
      <c r="B26" s="418"/>
      <c r="C26" s="418"/>
      <c r="D26" s="418"/>
      <c r="E26" s="418"/>
      <c r="F26" s="418"/>
      <c r="G26" s="419"/>
      <c r="H26" s="421"/>
      <c r="I26" s="421"/>
    </row>
    <row r="27" spans="1:9">
      <c r="A27" s="420" t="s">
        <v>19</v>
      </c>
      <c r="B27" s="418">
        <v>0</v>
      </c>
      <c r="C27" s="418">
        <v>17</v>
      </c>
      <c r="D27" s="418">
        <v>0</v>
      </c>
      <c r="E27" s="422">
        <v>0</v>
      </c>
      <c r="F27" s="418">
        <v>0</v>
      </c>
      <c r="G27" s="419">
        <v>17</v>
      </c>
      <c r="H27" s="421"/>
      <c r="I27" s="421"/>
    </row>
    <row r="28" spans="1:9">
      <c r="A28" s="415" t="s">
        <v>170</v>
      </c>
      <c r="B28" s="418"/>
      <c r="C28" s="418"/>
      <c r="D28" s="418"/>
      <c r="E28" s="418"/>
      <c r="F28" s="418"/>
      <c r="G28" s="419"/>
      <c r="H28" s="421"/>
      <c r="I28" s="421"/>
    </row>
    <row r="29" spans="1:9">
      <c r="A29" s="420" t="s">
        <v>49</v>
      </c>
      <c r="B29" s="418">
        <v>0</v>
      </c>
      <c r="C29" s="418">
        <v>464</v>
      </c>
      <c r="D29" s="418">
        <v>0</v>
      </c>
      <c r="E29" s="418">
        <v>0</v>
      </c>
      <c r="F29" s="418">
        <v>0</v>
      </c>
      <c r="G29" s="419">
        <v>464</v>
      </c>
      <c r="H29" s="421"/>
      <c r="I29" s="421"/>
    </row>
    <row r="30" spans="1:9">
      <c r="A30" s="415" t="s">
        <v>170</v>
      </c>
      <c r="B30" s="418"/>
      <c r="C30" s="418"/>
      <c r="D30" s="418"/>
      <c r="E30" s="418"/>
      <c r="F30" s="418"/>
      <c r="G30" s="419"/>
      <c r="H30" s="421"/>
      <c r="I30" s="421"/>
    </row>
    <row r="31" spans="1:9">
      <c r="A31" s="420" t="s">
        <v>7</v>
      </c>
      <c r="B31" s="418">
        <v>2661</v>
      </c>
      <c r="C31" s="418">
        <v>42</v>
      </c>
      <c r="D31" s="418">
        <v>510</v>
      </c>
      <c r="E31" s="422">
        <v>0</v>
      </c>
      <c r="F31" s="418">
        <v>2698</v>
      </c>
      <c r="G31" s="419">
        <v>5911</v>
      </c>
      <c r="H31" s="421"/>
      <c r="I31" s="421"/>
    </row>
    <row r="32" spans="1:9">
      <c r="A32" s="415" t="s">
        <v>170</v>
      </c>
      <c r="B32" s="418"/>
      <c r="C32" s="418"/>
      <c r="D32" s="418"/>
      <c r="E32" s="418"/>
      <c r="F32" s="418"/>
      <c r="G32" s="419"/>
      <c r="I32" s="421"/>
    </row>
    <row r="33" spans="1:9">
      <c r="A33" s="420" t="s">
        <v>11</v>
      </c>
      <c r="B33" s="418">
        <v>0</v>
      </c>
      <c r="C33" s="418">
        <v>7</v>
      </c>
      <c r="D33" s="418">
        <v>0</v>
      </c>
      <c r="E33" s="418">
        <v>0</v>
      </c>
      <c r="F33" s="418">
        <v>0</v>
      </c>
      <c r="G33" s="419">
        <v>7</v>
      </c>
      <c r="H33" s="421"/>
      <c r="I33" s="421"/>
    </row>
    <row r="34" spans="1:9">
      <c r="A34" s="415" t="s">
        <v>170</v>
      </c>
      <c r="B34" s="418"/>
      <c r="C34" s="418"/>
      <c r="D34" s="418"/>
      <c r="E34" s="418"/>
      <c r="F34" s="418"/>
      <c r="G34" s="419"/>
      <c r="I34" s="421"/>
    </row>
    <row r="35" spans="1:9">
      <c r="A35" s="420" t="s">
        <v>22</v>
      </c>
      <c r="B35" s="418">
        <v>1399</v>
      </c>
      <c r="C35" s="418">
        <v>0</v>
      </c>
      <c r="D35" s="418">
        <v>0</v>
      </c>
      <c r="E35" s="418">
        <v>0</v>
      </c>
      <c r="F35" s="418">
        <v>0</v>
      </c>
      <c r="G35" s="419">
        <v>1399</v>
      </c>
      <c r="H35" s="421"/>
      <c r="I35" s="421"/>
    </row>
    <row r="36" spans="1:9" ht="13.5" thickBot="1">
      <c r="A36" s="423" t="s">
        <v>168</v>
      </c>
      <c r="B36" s="424"/>
      <c r="C36" s="424"/>
      <c r="D36" s="424"/>
      <c r="E36" s="424"/>
      <c r="F36" s="424"/>
      <c r="G36" s="425"/>
    </row>
    <row r="37" spans="1:9">
      <c r="A37" s="404"/>
    </row>
    <row r="38" spans="1:9">
      <c r="A38" s="404"/>
    </row>
    <row r="39" spans="1:9">
      <c r="A39" s="404"/>
    </row>
    <row r="40" spans="1:9">
      <c r="A40" s="404"/>
    </row>
    <row r="41" spans="1:9">
      <c r="A41" s="404"/>
    </row>
  </sheetData>
  <printOptions horizontalCentered="1"/>
  <pageMargins left="0.35433070866141736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&amp;CCUADRO Nº17&amp;R17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G28"/>
  <sheetViews>
    <sheetView workbookViewId="0"/>
  </sheetViews>
  <sheetFormatPr baseColWidth="10" defaultColWidth="9.140625" defaultRowHeight="12.75"/>
  <cols>
    <col min="1" max="1" width="29.140625" style="380" bestFit="1" customWidth="1"/>
    <col min="2" max="2" width="15.85546875" style="380" customWidth="1"/>
    <col min="3" max="3" width="8.140625" style="380" bestFit="1" customWidth="1"/>
    <col min="4" max="4" width="11.140625" style="380" bestFit="1" customWidth="1"/>
    <col min="5" max="5" width="10" style="380" customWidth="1"/>
    <col min="6" max="16384" width="9.140625" style="380"/>
  </cols>
  <sheetData>
    <row r="1" spans="1:7" ht="15.75">
      <c r="A1" s="376"/>
      <c r="B1" s="377" t="s">
        <v>92</v>
      </c>
      <c r="C1" s="378"/>
      <c r="D1" s="378"/>
      <c r="E1" s="379"/>
    </row>
    <row r="2" spans="1:7" ht="15.75">
      <c r="A2" s="381"/>
      <c r="B2" s="382" t="s">
        <v>552</v>
      </c>
      <c r="C2" s="383"/>
      <c r="D2" s="384"/>
      <c r="E2" s="385"/>
    </row>
    <row r="3" spans="1:7" ht="15.75">
      <c r="A3" s="381"/>
      <c r="B3" s="384" t="s">
        <v>153</v>
      </c>
      <c r="C3" s="384"/>
      <c r="D3" s="384"/>
      <c r="E3" s="385"/>
    </row>
    <row r="4" spans="1:7" ht="15.75">
      <c r="A4" s="381"/>
      <c r="B4" s="384" t="s">
        <v>156</v>
      </c>
      <c r="C4" s="384"/>
      <c r="D4" s="384"/>
      <c r="E4" s="385"/>
    </row>
    <row r="5" spans="1:7" ht="15.75">
      <c r="A5" s="381"/>
      <c r="B5" s="382" t="s">
        <v>157</v>
      </c>
      <c r="C5" s="384"/>
      <c r="D5" s="384"/>
      <c r="E5" s="385"/>
    </row>
    <row r="6" spans="1:7" ht="15.75">
      <c r="A6" s="381"/>
      <c r="B6" s="384"/>
      <c r="C6" s="384"/>
      <c r="D6" s="384"/>
      <c r="E6" s="385"/>
    </row>
    <row r="7" spans="1:7" ht="15.75">
      <c r="A7" s="386" t="s">
        <v>4</v>
      </c>
      <c r="B7" s="387" t="s">
        <v>96</v>
      </c>
      <c r="C7" s="387" t="s">
        <v>97</v>
      </c>
      <c r="D7" s="387" t="s">
        <v>98</v>
      </c>
      <c r="E7" s="388" t="s">
        <v>12</v>
      </c>
    </row>
    <row r="8" spans="1:7">
      <c r="A8" s="389"/>
      <c r="B8" s="390"/>
      <c r="C8" s="390"/>
      <c r="D8" s="390"/>
      <c r="E8" s="391"/>
    </row>
    <row r="9" spans="1:7">
      <c r="A9" s="389"/>
      <c r="B9" s="390"/>
      <c r="C9" s="390"/>
      <c r="D9" s="390"/>
      <c r="E9" s="391"/>
    </row>
    <row r="10" spans="1:7">
      <c r="A10" s="392" t="s">
        <v>99</v>
      </c>
      <c r="B10" s="393">
        <v>2</v>
      </c>
      <c r="C10" s="393">
        <v>4</v>
      </c>
      <c r="D10" s="393">
        <v>1</v>
      </c>
      <c r="E10" s="394">
        <v>7</v>
      </c>
      <c r="F10" s="395"/>
      <c r="G10" s="395"/>
    </row>
    <row r="11" spans="1:7">
      <c r="A11" s="389" t="s">
        <v>141</v>
      </c>
      <c r="B11" s="393"/>
      <c r="C11" s="393"/>
      <c r="D11" s="393"/>
      <c r="E11" s="394"/>
    </row>
    <row r="12" spans="1:7">
      <c r="A12" s="392" t="s">
        <v>100</v>
      </c>
      <c r="B12" s="393">
        <v>24</v>
      </c>
      <c r="C12" s="393">
        <v>15</v>
      </c>
      <c r="D12" s="393">
        <v>20</v>
      </c>
      <c r="E12" s="394">
        <v>59</v>
      </c>
      <c r="F12" s="395"/>
      <c r="G12" s="395"/>
    </row>
    <row r="13" spans="1:7">
      <c r="A13" s="389" t="s">
        <v>142</v>
      </c>
      <c r="B13" s="393"/>
      <c r="C13" s="393"/>
      <c r="D13" s="393"/>
      <c r="E13" s="394"/>
    </row>
    <row r="14" spans="1:7">
      <c r="A14" s="392" t="s">
        <v>38</v>
      </c>
      <c r="B14" s="393">
        <v>0</v>
      </c>
      <c r="C14" s="393">
        <v>4</v>
      </c>
      <c r="D14" s="393">
        <v>162</v>
      </c>
      <c r="E14" s="394">
        <v>166</v>
      </c>
      <c r="F14" s="395"/>
      <c r="G14" s="395"/>
    </row>
    <row r="15" spans="1:7">
      <c r="A15" s="389" t="s">
        <v>142</v>
      </c>
      <c r="B15" s="393"/>
      <c r="C15" s="393"/>
      <c r="D15" s="393"/>
      <c r="E15" s="394"/>
    </row>
    <row r="16" spans="1:7">
      <c r="A16" s="392" t="s">
        <v>39</v>
      </c>
      <c r="B16" s="393">
        <v>74</v>
      </c>
      <c r="C16" s="393">
        <v>7</v>
      </c>
      <c r="D16" s="393">
        <v>812</v>
      </c>
      <c r="E16" s="394">
        <v>893</v>
      </c>
      <c r="F16" s="395"/>
      <c r="G16" s="395"/>
    </row>
    <row r="17" spans="1:7">
      <c r="A17" s="389" t="s">
        <v>141</v>
      </c>
      <c r="B17" s="393"/>
      <c r="C17" s="393"/>
      <c r="D17" s="393"/>
      <c r="E17" s="394"/>
    </row>
    <row r="18" spans="1:7">
      <c r="A18" s="392" t="s">
        <v>17</v>
      </c>
      <c r="B18" s="393">
        <v>3813</v>
      </c>
      <c r="C18" s="393">
        <v>1223</v>
      </c>
      <c r="D18" s="393">
        <v>6907</v>
      </c>
      <c r="E18" s="394">
        <v>11943</v>
      </c>
      <c r="F18" s="395"/>
      <c r="G18" s="395"/>
    </row>
    <row r="19" spans="1:7">
      <c r="A19" s="389" t="s">
        <v>144</v>
      </c>
      <c r="B19" s="393"/>
      <c r="C19" s="393"/>
      <c r="D19" s="393"/>
      <c r="E19" s="394"/>
    </row>
    <row r="20" spans="1:7">
      <c r="A20" s="392" t="s">
        <v>8</v>
      </c>
      <c r="B20" s="393">
        <v>1</v>
      </c>
      <c r="C20" s="393">
        <v>0</v>
      </c>
      <c r="D20" s="393">
        <v>0</v>
      </c>
      <c r="E20" s="394">
        <v>1</v>
      </c>
      <c r="F20" s="395"/>
      <c r="G20" s="395"/>
    </row>
    <row r="21" spans="1:7">
      <c r="A21" s="389" t="s">
        <v>141</v>
      </c>
      <c r="B21" s="393"/>
      <c r="C21" s="393"/>
      <c r="D21" s="393"/>
      <c r="E21" s="394"/>
    </row>
    <row r="22" spans="1:7">
      <c r="A22" s="392" t="s">
        <v>19</v>
      </c>
      <c r="B22" s="393">
        <v>41</v>
      </c>
      <c r="C22" s="393">
        <v>0</v>
      </c>
      <c r="D22" s="393">
        <v>64</v>
      </c>
      <c r="E22" s="394">
        <v>105</v>
      </c>
      <c r="F22" s="395"/>
      <c r="G22" s="395"/>
    </row>
    <row r="23" spans="1:7">
      <c r="A23" s="389" t="s">
        <v>143</v>
      </c>
      <c r="B23" s="393"/>
      <c r="C23" s="393"/>
      <c r="D23" s="393"/>
      <c r="E23" s="394"/>
    </row>
    <row r="24" spans="1:7">
      <c r="A24" s="392" t="s">
        <v>7</v>
      </c>
      <c r="B24" s="393">
        <v>52</v>
      </c>
      <c r="C24" s="393">
        <v>20</v>
      </c>
      <c r="D24" s="393">
        <v>377</v>
      </c>
      <c r="E24" s="394">
        <v>449</v>
      </c>
      <c r="F24" s="395"/>
      <c r="G24" s="395"/>
    </row>
    <row r="25" spans="1:7">
      <c r="A25" s="389" t="s">
        <v>143</v>
      </c>
      <c r="B25" s="393"/>
      <c r="C25" s="393"/>
      <c r="D25" s="393"/>
      <c r="E25" s="394"/>
    </row>
    <row r="26" spans="1:7">
      <c r="A26" s="392" t="s">
        <v>10</v>
      </c>
      <c r="B26" s="393">
        <v>0</v>
      </c>
      <c r="C26" s="393">
        <v>0</v>
      </c>
      <c r="D26" s="396">
        <v>8139</v>
      </c>
      <c r="E26" s="394">
        <v>8139</v>
      </c>
      <c r="F26" s="395"/>
      <c r="G26" s="395"/>
    </row>
    <row r="27" spans="1:7">
      <c r="A27" s="389" t="s">
        <v>141</v>
      </c>
      <c r="B27" s="393"/>
      <c r="C27" s="393"/>
      <c r="D27" s="393"/>
      <c r="E27" s="394"/>
    </row>
    <row r="28" spans="1:7" ht="13.5" thickBot="1">
      <c r="A28" s="397"/>
      <c r="B28" s="398"/>
      <c r="C28" s="398"/>
      <c r="D28" s="398"/>
      <c r="E28" s="399"/>
    </row>
  </sheetData>
  <printOptions horizontalCentered="1"/>
  <pageMargins left="0.74803149606299213" right="0.25" top="1.96" bottom="0.98425196850393704" header="0.511811024" footer="0.511811024"/>
  <pageSetup orientation="portrait" horizontalDpi="300" verticalDpi="4294967292" r:id="rId1"/>
  <headerFooter alignWithMargins="0">
    <oddHeader>&amp;CCUADRONº16&amp;R16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P38"/>
  <sheetViews>
    <sheetView topLeftCell="D1" workbookViewId="0">
      <selection activeCell="N4" sqref="N4"/>
    </sheetView>
  </sheetViews>
  <sheetFormatPr baseColWidth="10" defaultColWidth="9.140625" defaultRowHeight="10.5"/>
  <cols>
    <col min="1" max="1" width="28.5703125" style="355" bestFit="1" customWidth="1"/>
    <col min="2" max="2" width="7" style="355" bestFit="1" customWidth="1"/>
    <col min="3" max="3" width="8.140625" style="355" bestFit="1" customWidth="1"/>
    <col min="4" max="4" width="7.5703125" style="355" bestFit="1" customWidth="1"/>
    <col min="5" max="5" width="14" style="355" customWidth="1"/>
    <col min="6" max="6" width="11" style="355" customWidth="1"/>
    <col min="7" max="7" width="9.85546875" style="355" bestFit="1" customWidth="1"/>
    <col min="8" max="8" width="9.5703125" style="355" bestFit="1" customWidth="1"/>
    <col min="9" max="9" width="8.42578125" style="355" customWidth="1"/>
    <col min="10" max="10" width="8.5703125" style="355" customWidth="1"/>
    <col min="11" max="11" width="11" style="355" bestFit="1" customWidth="1"/>
    <col min="12" max="12" width="8.7109375" style="355" bestFit="1" customWidth="1"/>
    <col min="13" max="13" width="7" style="355" bestFit="1" customWidth="1"/>
    <col min="14" max="16384" width="9.140625" style="355"/>
  </cols>
  <sheetData>
    <row r="1" spans="1:16" ht="15.75">
      <c r="A1" s="351"/>
      <c r="B1" s="352"/>
      <c r="C1" s="352"/>
      <c r="D1" s="352"/>
      <c r="E1" s="353" t="s">
        <v>74</v>
      </c>
      <c r="F1" s="353"/>
      <c r="G1" s="352"/>
      <c r="H1" s="352"/>
      <c r="I1" s="352"/>
      <c r="J1" s="352"/>
      <c r="K1" s="352"/>
      <c r="L1" s="352"/>
      <c r="M1" s="354"/>
      <c r="P1" s="356"/>
    </row>
    <row r="2" spans="1:16" ht="15.75">
      <c r="A2" s="357"/>
      <c r="B2" s="358"/>
      <c r="C2" s="358"/>
      <c r="D2" s="358"/>
      <c r="E2" s="359" t="s">
        <v>153</v>
      </c>
      <c r="F2" s="359"/>
      <c r="G2" s="358"/>
      <c r="H2" s="358"/>
      <c r="I2" s="358"/>
      <c r="J2" s="358"/>
      <c r="K2" s="358"/>
      <c r="L2" s="358"/>
      <c r="M2" s="360"/>
      <c r="P2" s="356"/>
    </row>
    <row r="3" spans="1:16" ht="15.75">
      <c r="A3" s="357"/>
      <c r="B3" s="358"/>
      <c r="C3" s="358"/>
      <c r="D3" s="358"/>
      <c r="E3" s="361" t="s">
        <v>560</v>
      </c>
      <c r="F3" s="361"/>
      <c r="G3" s="358"/>
      <c r="H3" s="358"/>
      <c r="I3" s="358"/>
      <c r="J3" s="358"/>
      <c r="K3" s="358"/>
      <c r="L3" s="358"/>
      <c r="M3" s="360"/>
      <c r="P3" s="356"/>
    </row>
    <row r="4" spans="1:16" ht="15.75">
      <c r="A4" s="357"/>
      <c r="B4" s="358"/>
      <c r="C4" s="358"/>
      <c r="D4" s="358"/>
      <c r="E4" s="359" t="s">
        <v>154</v>
      </c>
      <c r="F4" s="358"/>
      <c r="G4" s="358"/>
      <c r="H4" s="358"/>
      <c r="I4" s="358"/>
      <c r="J4" s="358"/>
      <c r="K4" s="358"/>
      <c r="L4" s="358"/>
      <c r="M4" s="360"/>
      <c r="P4" s="356"/>
    </row>
    <row r="5" spans="1:16" ht="15.75">
      <c r="A5" s="357"/>
      <c r="B5" s="361" t="s">
        <v>76</v>
      </c>
      <c r="C5" s="361" t="s">
        <v>77</v>
      </c>
      <c r="D5" s="361" t="s">
        <v>78</v>
      </c>
      <c r="E5" s="361" t="s">
        <v>79</v>
      </c>
      <c r="F5" s="361" t="s">
        <v>80</v>
      </c>
      <c r="G5" s="361" t="s">
        <v>81</v>
      </c>
      <c r="H5" s="361" t="s">
        <v>82</v>
      </c>
      <c r="I5" s="361" t="s">
        <v>83</v>
      </c>
      <c r="J5" s="361" t="s">
        <v>84</v>
      </c>
      <c r="K5" s="361" t="s">
        <v>85</v>
      </c>
      <c r="L5" s="361" t="s">
        <v>86</v>
      </c>
      <c r="M5" s="362" t="s">
        <v>12</v>
      </c>
      <c r="P5" s="356"/>
    </row>
    <row r="6" spans="1:16" ht="15.75">
      <c r="A6" s="363" t="s">
        <v>4</v>
      </c>
      <c r="B6" s="364"/>
      <c r="C6" s="364"/>
      <c r="D6" s="364"/>
      <c r="E6" s="364" t="s">
        <v>87</v>
      </c>
      <c r="F6" s="364" t="s">
        <v>155</v>
      </c>
      <c r="G6" s="364" t="s">
        <v>89</v>
      </c>
      <c r="H6" s="364"/>
      <c r="I6" s="364"/>
      <c r="J6" s="364"/>
      <c r="K6" s="364" t="s">
        <v>90</v>
      </c>
      <c r="L6" s="364" t="s">
        <v>90</v>
      </c>
      <c r="M6" s="365"/>
      <c r="P6" s="356"/>
    </row>
    <row r="7" spans="1:16" ht="12.75">
      <c r="A7" s="366"/>
      <c r="B7" s="367"/>
      <c r="C7" s="367"/>
      <c r="D7" s="367"/>
      <c r="E7" s="367"/>
      <c r="F7" s="367"/>
      <c r="G7" s="367"/>
      <c r="H7" s="367"/>
      <c r="I7" s="367"/>
      <c r="J7" s="367"/>
      <c r="K7" s="367"/>
      <c r="L7" s="367"/>
      <c r="M7" s="368"/>
      <c r="N7" s="372"/>
      <c r="P7" s="356"/>
    </row>
    <row r="8" spans="1:16" ht="12.75">
      <c r="A8" s="369"/>
      <c r="B8" s="370"/>
      <c r="C8" s="370"/>
      <c r="D8" s="370"/>
      <c r="E8" s="370"/>
      <c r="F8" s="370"/>
      <c r="G8" s="370"/>
      <c r="H8" s="370"/>
      <c r="I8" s="370"/>
      <c r="J8" s="370"/>
      <c r="K8" s="370"/>
      <c r="L8" s="370"/>
      <c r="M8" s="371"/>
      <c r="N8" s="372"/>
      <c r="P8" s="356"/>
    </row>
    <row r="9" spans="1:16" ht="12.75">
      <c r="A9" s="366" t="s">
        <v>35</v>
      </c>
      <c r="B9" s="370">
        <v>148</v>
      </c>
      <c r="C9" s="370">
        <v>47</v>
      </c>
      <c r="D9" s="370">
        <v>2</v>
      </c>
      <c r="E9" s="370">
        <v>137</v>
      </c>
      <c r="F9" s="370">
        <v>1</v>
      </c>
      <c r="G9" s="370">
        <v>0</v>
      </c>
      <c r="H9" s="370">
        <v>7</v>
      </c>
      <c r="I9" s="370">
        <v>2</v>
      </c>
      <c r="J9" s="370">
        <v>94</v>
      </c>
      <c r="K9" s="370">
        <v>159</v>
      </c>
      <c r="L9" s="370">
        <v>93</v>
      </c>
      <c r="M9" s="371">
        <v>690</v>
      </c>
      <c r="N9" s="372"/>
      <c r="O9" s="372"/>
      <c r="P9" s="356"/>
    </row>
    <row r="10" spans="1:16" ht="12.75">
      <c r="A10" s="369" t="s">
        <v>141</v>
      </c>
      <c r="B10" s="367"/>
      <c r="C10" s="367"/>
      <c r="D10" s="367"/>
      <c r="E10" s="367"/>
      <c r="F10" s="367"/>
      <c r="G10" s="367"/>
      <c r="H10" s="367"/>
      <c r="I10" s="367"/>
      <c r="J10" s="367"/>
      <c r="K10" s="367"/>
      <c r="L10" s="367"/>
      <c r="M10" s="368"/>
      <c r="N10" s="372"/>
      <c r="P10" s="356"/>
    </row>
    <row r="11" spans="1:16" ht="12.75">
      <c r="A11" s="366" t="s">
        <v>36</v>
      </c>
      <c r="B11" s="370">
        <v>579</v>
      </c>
      <c r="C11" s="370">
        <v>32</v>
      </c>
      <c r="D11" s="370">
        <v>28</v>
      </c>
      <c r="E11" s="370">
        <v>2</v>
      </c>
      <c r="F11" s="370">
        <v>1</v>
      </c>
      <c r="G11" s="370">
        <v>0</v>
      </c>
      <c r="H11" s="370">
        <v>14</v>
      </c>
      <c r="I11" s="370">
        <v>0</v>
      </c>
      <c r="J11" s="370">
        <v>46</v>
      </c>
      <c r="K11" s="370">
        <v>515</v>
      </c>
      <c r="L11" s="370">
        <v>347</v>
      </c>
      <c r="M11" s="371">
        <v>1564</v>
      </c>
      <c r="N11" s="372"/>
      <c r="O11" s="372"/>
      <c r="P11" s="356"/>
    </row>
    <row r="12" spans="1:16" ht="12.75">
      <c r="A12" s="369" t="s">
        <v>142</v>
      </c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1"/>
      <c r="N12" s="372"/>
      <c r="P12" s="356"/>
    </row>
    <row r="13" spans="1:16" ht="12.75">
      <c r="A13" s="366" t="s">
        <v>38</v>
      </c>
      <c r="B13" s="370">
        <v>7</v>
      </c>
      <c r="C13" s="370">
        <v>5</v>
      </c>
      <c r="D13" s="370">
        <v>0</v>
      </c>
      <c r="E13" s="370">
        <v>0</v>
      </c>
      <c r="F13" s="370">
        <v>0</v>
      </c>
      <c r="G13" s="370">
        <v>0</v>
      </c>
      <c r="H13" s="370">
        <v>0</v>
      </c>
      <c r="I13" s="370">
        <v>0</v>
      </c>
      <c r="J13" s="370">
        <v>0</v>
      </c>
      <c r="K13" s="370">
        <v>37</v>
      </c>
      <c r="L13" s="370">
        <v>6</v>
      </c>
      <c r="M13" s="371">
        <v>55</v>
      </c>
      <c r="N13" s="372"/>
      <c r="O13" s="372"/>
      <c r="P13" s="356"/>
    </row>
    <row r="14" spans="1:16" ht="12.75">
      <c r="A14" s="369" t="s">
        <v>142</v>
      </c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1"/>
      <c r="N14" s="372"/>
      <c r="P14" s="356"/>
    </row>
    <row r="15" spans="1:16" ht="12.75">
      <c r="A15" s="366" t="s">
        <v>39</v>
      </c>
      <c r="B15" s="370">
        <v>2</v>
      </c>
      <c r="C15" s="370">
        <v>0</v>
      </c>
      <c r="D15" s="370">
        <v>0</v>
      </c>
      <c r="E15" s="370">
        <v>2</v>
      </c>
      <c r="F15" s="370">
        <v>0.18</v>
      </c>
      <c r="G15" s="370">
        <v>1</v>
      </c>
      <c r="H15" s="370">
        <v>0</v>
      </c>
      <c r="I15" s="370">
        <v>0</v>
      </c>
      <c r="J15" s="370">
        <v>0.24</v>
      </c>
      <c r="K15" s="370">
        <v>93</v>
      </c>
      <c r="L15" s="370">
        <v>4</v>
      </c>
      <c r="M15" s="371">
        <v>102</v>
      </c>
      <c r="N15" s="372"/>
      <c r="O15" s="372"/>
      <c r="P15" s="356"/>
    </row>
    <row r="16" spans="1:16" ht="12.75">
      <c r="A16" s="369" t="s">
        <v>141</v>
      </c>
      <c r="B16" s="370"/>
      <c r="C16" s="370"/>
      <c r="D16" s="370"/>
      <c r="E16" s="370"/>
      <c r="F16" s="370"/>
      <c r="G16" s="370"/>
      <c r="H16" s="370"/>
      <c r="I16" s="370"/>
      <c r="J16" s="370"/>
      <c r="K16" s="370"/>
      <c r="L16" s="370"/>
      <c r="M16" s="371"/>
      <c r="N16" s="372"/>
      <c r="P16" s="356"/>
    </row>
    <row r="17" spans="1:16" ht="12.75">
      <c r="A17" s="366" t="s">
        <v>42</v>
      </c>
      <c r="B17" s="370">
        <v>7</v>
      </c>
      <c r="C17" s="370">
        <v>0</v>
      </c>
      <c r="D17" s="370">
        <v>0</v>
      </c>
      <c r="E17" s="370">
        <v>0</v>
      </c>
      <c r="F17" s="370">
        <v>0</v>
      </c>
      <c r="G17" s="370">
        <v>0</v>
      </c>
      <c r="H17" s="370">
        <v>0</v>
      </c>
      <c r="I17" s="370">
        <v>0</v>
      </c>
      <c r="J17" s="370">
        <v>0</v>
      </c>
      <c r="K17" s="370">
        <v>1</v>
      </c>
      <c r="L17" s="370">
        <v>0</v>
      </c>
      <c r="M17" s="371">
        <v>8</v>
      </c>
      <c r="N17" s="372"/>
      <c r="O17" s="372"/>
      <c r="P17" s="356"/>
    </row>
    <row r="18" spans="1:16" ht="12.75">
      <c r="A18" s="369" t="s">
        <v>142</v>
      </c>
      <c r="B18" s="370"/>
      <c r="C18" s="370"/>
      <c r="D18" s="370"/>
      <c r="E18" s="370"/>
      <c r="F18" s="370"/>
      <c r="G18" s="370"/>
      <c r="H18" s="370"/>
      <c r="I18" s="370"/>
      <c r="J18" s="370"/>
      <c r="K18" s="370"/>
      <c r="L18" s="370"/>
      <c r="M18" s="371"/>
      <c r="N18" s="372"/>
      <c r="P18" s="356"/>
    </row>
    <row r="19" spans="1:16" ht="12.75">
      <c r="A19" s="366" t="s">
        <v>43</v>
      </c>
      <c r="B19" s="370">
        <v>0</v>
      </c>
      <c r="C19" s="370">
        <v>0</v>
      </c>
      <c r="D19" s="370">
        <v>0</v>
      </c>
      <c r="E19" s="370">
        <v>0</v>
      </c>
      <c r="F19" s="370">
        <v>0</v>
      </c>
      <c r="G19" s="370">
        <v>2</v>
      </c>
      <c r="H19" s="370">
        <v>0</v>
      </c>
      <c r="I19" s="370">
        <v>0</v>
      </c>
      <c r="J19" s="370">
        <v>0</v>
      </c>
      <c r="K19" s="370">
        <v>0</v>
      </c>
      <c r="L19" s="370">
        <v>0</v>
      </c>
      <c r="M19" s="371">
        <v>2</v>
      </c>
      <c r="N19" s="372"/>
      <c r="O19" s="372"/>
      <c r="P19" s="356"/>
    </row>
    <row r="20" spans="1:16" ht="12.75">
      <c r="A20" s="369" t="s">
        <v>143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1"/>
      <c r="N20" s="372"/>
      <c r="P20" s="356"/>
    </row>
    <row r="21" spans="1:16" ht="12.75">
      <c r="A21" s="366" t="s">
        <v>17</v>
      </c>
      <c r="B21" s="370">
        <v>12859</v>
      </c>
      <c r="C21" s="370">
        <v>230</v>
      </c>
      <c r="D21" s="370">
        <v>354</v>
      </c>
      <c r="E21" s="370">
        <v>3644</v>
      </c>
      <c r="F21" s="370">
        <v>681</v>
      </c>
      <c r="G21" s="370">
        <v>544</v>
      </c>
      <c r="H21" s="370">
        <v>424</v>
      </c>
      <c r="I21" s="370">
        <v>90</v>
      </c>
      <c r="J21" s="370">
        <v>142</v>
      </c>
      <c r="K21" s="370">
        <v>7271</v>
      </c>
      <c r="L21" s="370">
        <v>865</v>
      </c>
      <c r="M21" s="371">
        <v>27104</v>
      </c>
      <c r="N21" s="372"/>
      <c r="O21" s="372"/>
      <c r="P21" s="356"/>
    </row>
    <row r="22" spans="1:16" ht="12.75">
      <c r="A22" s="369" t="s">
        <v>144</v>
      </c>
      <c r="B22" s="370"/>
      <c r="C22" s="370"/>
      <c r="D22" s="370"/>
      <c r="E22" s="370"/>
      <c r="F22" s="370"/>
      <c r="G22" s="370"/>
      <c r="H22" s="370"/>
      <c r="I22" s="370"/>
      <c r="J22" s="370"/>
      <c r="K22" s="370"/>
      <c r="L22" s="370"/>
      <c r="M22" s="371"/>
      <c r="N22" s="372"/>
      <c r="P22" s="356"/>
    </row>
    <row r="23" spans="1:16" ht="12.75">
      <c r="A23" s="366" t="s">
        <v>8</v>
      </c>
      <c r="B23" s="370">
        <v>5</v>
      </c>
      <c r="C23" s="370">
        <v>0</v>
      </c>
      <c r="D23" s="370">
        <v>79</v>
      </c>
      <c r="E23" s="370">
        <v>1</v>
      </c>
      <c r="F23" s="370">
        <v>0</v>
      </c>
      <c r="G23" s="370">
        <v>0</v>
      </c>
      <c r="H23" s="370">
        <v>206</v>
      </c>
      <c r="I23" s="370">
        <v>148</v>
      </c>
      <c r="J23" s="370">
        <v>14</v>
      </c>
      <c r="K23" s="370">
        <v>521</v>
      </c>
      <c r="L23" s="370">
        <v>3</v>
      </c>
      <c r="M23" s="371">
        <v>977</v>
      </c>
      <c r="N23" s="372"/>
      <c r="O23" s="372"/>
      <c r="P23" s="356"/>
    </row>
    <row r="24" spans="1:16" ht="12.75">
      <c r="A24" s="369" t="s">
        <v>141</v>
      </c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1"/>
      <c r="N24" s="372"/>
      <c r="P24" s="356"/>
    </row>
    <row r="25" spans="1:16" ht="12.75">
      <c r="A25" s="366" t="s">
        <v>46</v>
      </c>
      <c r="B25" s="370">
        <v>7</v>
      </c>
      <c r="C25" s="370">
        <v>0</v>
      </c>
      <c r="D25" s="370">
        <v>0</v>
      </c>
      <c r="E25" s="370">
        <v>0</v>
      </c>
      <c r="F25" s="370">
        <v>307</v>
      </c>
      <c r="G25" s="370">
        <v>0</v>
      </c>
      <c r="H25" s="370">
        <v>7</v>
      </c>
      <c r="I25" s="370">
        <v>7</v>
      </c>
      <c r="J25" s="370">
        <v>0</v>
      </c>
      <c r="K25" s="370">
        <v>5</v>
      </c>
      <c r="L25" s="370">
        <v>0</v>
      </c>
      <c r="M25" s="371">
        <v>333</v>
      </c>
      <c r="N25" s="372"/>
      <c r="O25" s="372"/>
      <c r="P25" s="356"/>
    </row>
    <row r="26" spans="1:16" ht="12.75">
      <c r="A26" s="369" t="s">
        <v>141</v>
      </c>
      <c r="B26" s="370"/>
      <c r="C26" s="370"/>
      <c r="D26" s="370"/>
      <c r="E26" s="370"/>
      <c r="F26" s="370"/>
      <c r="G26" s="370"/>
      <c r="H26" s="370"/>
      <c r="I26" s="370"/>
      <c r="J26" s="370"/>
      <c r="K26" s="370"/>
      <c r="L26" s="370"/>
      <c r="M26" s="371"/>
      <c r="N26" s="372"/>
      <c r="P26" s="356"/>
    </row>
    <row r="27" spans="1:16" ht="12.75">
      <c r="A27" s="366" t="s">
        <v>47</v>
      </c>
      <c r="B27" s="370">
        <v>0</v>
      </c>
      <c r="C27" s="370">
        <v>0</v>
      </c>
      <c r="D27" s="370">
        <v>0</v>
      </c>
      <c r="E27" s="370">
        <v>0</v>
      </c>
      <c r="F27" s="370">
        <v>17</v>
      </c>
      <c r="G27" s="370">
        <v>0</v>
      </c>
      <c r="H27" s="370">
        <v>0</v>
      </c>
      <c r="I27" s="370">
        <v>0</v>
      </c>
      <c r="J27" s="370">
        <v>0</v>
      </c>
      <c r="K27" s="370">
        <v>0</v>
      </c>
      <c r="L27" s="370">
        <v>0</v>
      </c>
      <c r="M27" s="371">
        <v>17</v>
      </c>
      <c r="N27" s="372"/>
      <c r="O27" s="372"/>
      <c r="P27" s="356"/>
    </row>
    <row r="28" spans="1:16" ht="12.75">
      <c r="A28" s="369" t="s">
        <v>142</v>
      </c>
      <c r="B28" s="370"/>
      <c r="C28" s="370"/>
      <c r="D28" s="370"/>
      <c r="E28" s="370"/>
      <c r="F28" s="370"/>
      <c r="G28" s="370"/>
      <c r="H28" s="370"/>
      <c r="I28" s="370"/>
      <c r="J28" s="370"/>
      <c r="K28" s="370"/>
      <c r="L28" s="370"/>
      <c r="M28" s="371"/>
      <c r="N28" s="372"/>
      <c r="P28" s="356"/>
    </row>
    <row r="29" spans="1:16" ht="12.75">
      <c r="A29" s="366" t="s">
        <v>19</v>
      </c>
      <c r="B29" s="370">
        <v>0</v>
      </c>
      <c r="C29" s="370">
        <v>0</v>
      </c>
      <c r="D29" s="370">
        <v>0</v>
      </c>
      <c r="E29" s="370">
        <v>0</v>
      </c>
      <c r="F29" s="370">
        <v>243</v>
      </c>
      <c r="G29" s="370">
        <v>0</v>
      </c>
      <c r="H29" s="370">
        <v>0</v>
      </c>
      <c r="I29" s="370">
        <v>0</v>
      </c>
      <c r="J29" s="370">
        <v>0</v>
      </c>
      <c r="K29" s="370">
        <v>0</v>
      </c>
      <c r="L29" s="370">
        <v>0</v>
      </c>
      <c r="M29" s="371">
        <v>243</v>
      </c>
      <c r="N29" s="372"/>
      <c r="O29" s="372"/>
      <c r="P29" s="356"/>
    </row>
    <row r="30" spans="1:16" ht="12.75">
      <c r="A30" s="369" t="s">
        <v>143</v>
      </c>
      <c r="B30" s="370"/>
      <c r="C30" s="370"/>
      <c r="D30" s="370"/>
      <c r="E30" s="370"/>
      <c r="F30" s="370"/>
      <c r="G30" s="370"/>
      <c r="H30" s="370"/>
      <c r="I30" s="370"/>
      <c r="J30" s="370"/>
      <c r="K30" s="370"/>
      <c r="L30" s="370"/>
      <c r="M30" s="371"/>
      <c r="N30" s="372"/>
      <c r="P30" s="356"/>
    </row>
    <row r="31" spans="1:16" ht="12.75">
      <c r="A31" s="366" t="s">
        <v>49</v>
      </c>
      <c r="B31" s="370">
        <v>0</v>
      </c>
      <c r="C31" s="370">
        <v>0</v>
      </c>
      <c r="D31" s="370">
        <v>0</v>
      </c>
      <c r="E31" s="370">
        <v>0</v>
      </c>
      <c r="F31" s="370">
        <v>772</v>
      </c>
      <c r="G31" s="370">
        <v>0</v>
      </c>
      <c r="H31" s="370">
        <v>0</v>
      </c>
      <c r="I31" s="370">
        <v>0</v>
      </c>
      <c r="J31" s="370">
        <v>0</v>
      </c>
      <c r="K31" s="370">
        <v>0</v>
      </c>
      <c r="L31" s="370">
        <v>0</v>
      </c>
      <c r="M31" s="371">
        <v>772</v>
      </c>
      <c r="N31" s="372"/>
      <c r="O31" s="372"/>
      <c r="P31" s="356"/>
    </row>
    <row r="32" spans="1:16" ht="12.75">
      <c r="A32" s="369" t="s">
        <v>143</v>
      </c>
      <c r="B32" s="370"/>
      <c r="C32" s="370"/>
      <c r="D32" s="370"/>
      <c r="E32" s="370"/>
      <c r="F32" s="370"/>
      <c r="G32" s="370"/>
      <c r="H32" s="370"/>
      <c r="I32" s="370"/>
      <c r="J32" s="370"/>
      <c r="K32" s="370"/>
      <c r="L32" s="370"/>
      <c r="M32" s="371"/>
      <c r="N32" s="372"/>
      <c r="P32" s="356"/>
    </row>
    <row r="33" spans="1:16" ht="12.75">
      <c r="A33" s="366" t="s">
        <v>65</v>
      </c>
      <c r="B33" s="370">
        <v>84</v>
      </c>
      <c r="C33" s="370">
        <v>19</v>
      </c>
      <c r="D33" s="370">
        <v>0</v>
      </c>
      <c r="E33" s="370">
        <v>35</v>
      </c>
      <c r="F33" s="370">
        <v>27</v>
      </c>
      <c r="G33" s="370">
        <v>18</v>
      </c>
      <c r="H33" s="370">
        <v>40</v>
      </c>
      <c r="I33" s="370">
        <v>0</v>
      </c>
      <c r="J33" s="370">
        <v>17</v>
      </c>
      <c r="K33" s="370">
        <v>632</v>
      </c>
      <c r="L33" s="370">
        <v>0</v>
      </c>
      <c r="M33" s="371">
        <v>872</v>
      </c>
      <c r="N33" s="372"/>
      <c r="O33" s="372"/>
      <c r="P33" s="356"/>
    </row>
    <row r="34" spans="1:16" ht="12.75">
      <c r="A34" s="369" t="s">
        <v>143</v>
      </c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1"/>
      <c r="N34" s="372"/>
      <c r="P34" s="356"/>
    </row>
    <row r="35" spans="1:16" ht="12.75">
      <c r="A35" s="366" t="s">
        <v>21</v>
      </c>
      <c r="B35" s="370">
        <v>0</v>
      </c>
      <c r="C35" s="370">
        <v>0</v>
      </c>
      <c r="D35" s="370">
        <v>0</v>
      </c>
      <c r="E35" s="370">
        <v>0</v>
      </c>
      <c r="F35" s="370">
        <v>0</v>
      </c>
      <c r="G35" s="370">
        <v>0</v>
      </c>
      <c r="H35" s="370">
        <v>0</v>
      </c>
      <c r="I35" s="370">
        <v>0</v>
      </c>
      <c r="J35" s="370">
        <v>0</v>
      </c>
      <c r="K35" s="370">
        <v>56</v>
      </c>
      <c r="L35" s="370">
        <v>0</v>
      </c>
      <c r="M35" s="371">
        <v>56</v>
      </c>
      <c r="N35" s="372"/>
      <c r="O35" s="372"/>
      <c r="P35" s="356"/>
    </row>
    <row r="36" spans="1:16" ht="12.75">
      <c r="A36" s="369" t="s">
        <v>141</v>
      </c>
      <c r="B36" s="370"/>
      <c r="C36" s="370"/>
      <c r="D36" s="370"/>
      <c r="E36" s="370"/>
      <c r="F36" s="370"/>
      <c r="G36" s="370"/>
      <c r="H36" s="370"/>
      <c r="I36" s="370"/>
      <c r="J36" s="370"/>
      <c r="K36" s="370"/>
      <c r="L36" s="370"/>
      <c r="M36" s="371"/>
      <c r="P36" s="356"/>
    </row>
    <row r="37" spans="1:16" ht="12.75">
      <c r="A37" s="366" t="s">
        <v>10</v>
      </c>
      <c r="B37" s="370">
        <v>1</v>
      </c>
      <c r="C37" s="370">
        <v>0</v>
      </c>
      <c r="D37" s="370">
        <v>0</v>
      </c>
      <c r="E37" s="370">
        <v>1608</v>
      </c>
      <c r="F37" s="370">
        <v>0</v>
      </c>
      <c r="G37" s="370">
        <v>0</v>
      </c>
      <c r="H37" s="370">
        <v>0</v>
      </c>
      <c r="I37" s="370">
        <v>0</v>
      </c>
      <c r="J37" s="370">
        <v>0</v>
      </c>
      <c r="K37" s="370">
        <v>984</v>
      </c>
      <c r="L37" s="370">
        <v>0</v>
      </c>
      <c r="M37" s="371">
        <v>2593</v>
      </c>
      <c r="N37" s="372"/>
      <c r="O37" s="372"/>
      <c r="P37" s="356"/>
    </row>
    <row r="38" spans="1:16" ht="13.5" thickBot="1">
      <c r="A38" s="373" t="s">
        <v>141</v>
      </c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5"/>
      <c r="P38" s="356"/>
    </row>
  </sheetData>
  <printOptions horizontalCentered="1"/>
  <pageMargins left="0.27559055118110237" right="7.874015748031496E-2" top="1.9685039370078741" bottom="0.98425196850393704" header="0.511811024" footer="0.511811024"/>
  <pageSetup scale="70" orientation="portrait" r:id="rId1"/>
  <headerFooter alignWithMargins="0">
    <oddHeader>&amp;CCuadro15&amp;R15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27"/>
  <sheetViews>
    <sheetView workbookViewId="0"/>
  </sheetViews>
  <sheetFormatPr baseColWidth="10" defaultColWidth="9.140625" defaultRowHeight="12.75"/>
  <cols>
    <col min="1" max="1" width="30.5703125" style="332" bestFit="1" customWidth="1"/>
    <col min="2" max="2" width="10.42578125" style="332" customWidth="1"/>
    <col min="3" max="3" width="11.85546875" style="332" customWidth="1"/>
    <col min="4" max="6" width="10.42578125" style="332" customWidth="1"/>
    <col min="7" max="16384" width="9.140625" style="332"/>
  </cols>
  <sheetData>
    <row r="1" spans="1:8" ht="15.75">
      <c r="A1" s="328" t="s">
        <v>148</v>
      </c>
      <c r="B1" s="329"/>
      <c r="C1" s="330" t="s">
        <v>52</v>
      </c>
      <c r="D1" s="329"/>
      <c r="E1" s="329"/>
      <c r="F1" s="331"/>
    </row>
    <row r="2" spans="1:8" ht="15.75">
      <c r="A2" s="333"/>
      <c r="B2" s="334"/>
      <c r="C2" s="335" t="s">
        <v>552</v>
      </c>
      <c r="D2" s="334"/>
      <c r="E2" s="334"/>
      <c r="F2" s="336"/>
    </row>
    <row r="3" spans="1:8" ht="15.75">
      <c r="A3" s="333"/>
      <c r="B3" s="334"/>
      <c r="C3" s="334" t="s">
        <v>149</v>
      </c>
      <c r="D3" s="334"/>
      <c r="E3" s="334"/>
      <c r="F3" s="336"/>
    </row>
    <row r="4" spans="1:8" ht="15.75">
      <c r="A4" s="333"/>
      <c r="B4" s="334"/>
      <c r="C4" s="335" t="s">
        <v>150</v>
      </c>
      <c r="D4" s="334"/>
      <c r="E4" s="334"/>
      <c r="F4" s="336"/>
    </row>
    <row r="5" spans="1:8" ht="15.75">
      <c r="A5" s="333"/>
      <c r="B5" s="334"/>
      <c r="C5" s="334"/>
      <c r="D5" s="334"/>
      <c r="E5" s="334"/>
      <c r="F5" s="336"/>
    </row>
    <row r="6" spans="1:8" ht="15.75">
      <c r="A6" s="337" t="s">
        <v>4</v>
      </c>
      <c r="B6" s="338" t="s">
        <v>69</v>
      </c>
      <c r="C6" s="338" t="s">
        <v>70</v>
      </c>
      <c r="D6" s="338" t="s">
        <v>71</v>
      </c>
      <c r="E6" s="338" t="s">
        <v>72</v>
      </c>
      <c r="F6" s="339" t="s">
        <v>12</v>
      </c>
    </row>
    <row r="7" spans="1:8">
      <c r="A7" s="340"/>
      <c r="B7" s="341"/>
      <c r="C7" s="341"/>
      <c r="D7" s="341"/>
      <c r="E7" s="341"/>
      <c r="F7" s="342"/>
    </row>
    <row r="8" spans="1:8">
      <c r="A8" s="340"/>
      <c r="B8" s="341"/>
      <c r="C8" s="341"/>
      <c r="D8" s="341"/>
      <c r="E8" s="341"/>
      <c r="F8" s="342"/>
    </row>
    <row r="9" spans="1:8">
      <c r="A9" s="343" t="s">
        <v>151</v>
      </c>
      <c r="B9" s="344">
        <v>0</v>
      </c>
      <c r="C9" s="344">
        <v>0</v>
      </c>
      <c r="D9" s="344">
        <v>660</v>
      </c>
      <c r="E9" s="344">
        <v>0</v>
      </c>
      <c r="F9" s="345">
        <v>660</v>
      </c>
      <c r="G9" s="346"/>
      <c r="H9" s="346"/>
    </row>
    <row r="10" spans="1:8">
      <c r="A10" s="340" t="s">
        <v>141</v>
      </c>
      <c r="B10" s="341"/>
      <c r="C10" s="341"/>
      <c r="D10" s="341"/>
      <c r="E10" s="341"/>
      <c r="F10" s="342"/>
    </row>
    <row r="11" spans="1:8">
      <c r="A11" s="343" t="s">
        <v>36</v>
      </c>
      <c r="B11" s="344">
        <v>2777</v>
      </c>
      <c r="C11" s="344">
        <v>20</v>
      </c>
      <c r="D11" s="344">
        <v>354</v>
      </c>
      <c r="E11" s="344">
        <v>0</v>
      </c>
      <c r="F11" s="345">
        <v>3151</v>
      </c>
      <c r="G11" s="346"/>
      <c r="H11" s="346"/>
    </row>
    <row r="12" spans="1:8">
      <c r="A12" s="340" t="s">
        <v>142</v>
      </c>
      <c r="B12" s="344"/>
      <c r="C12" s="344"/>
      <c r="D12" s="344"/>
      <c r="E12" s="344"/>
      <c r="F12" s="345"/>
    </row>
    <row r="13" spans="1:8">
      <c r="A13" s="343" t="s">
        <v>64</v>
      </c>
      <c r="B13" s="344">
        <v>2777</v>
      </c>
      <c r="C13" s="344">
        <v>0</v>
      </c>
      <c r="D13" s="344">
        <v>0</v>
      </c>
      <c r="E13" s="344">
        <v>0</v>
      </c>
      <c r="F13" s="345">
        <v>2777</v>
      </c>
      <c r="G13" s="346"/>
      <c r="H13" s="346"/>
    </row>
    <row r="14" spans="1:8">
      <c r="A14" s="340" t="s">
        <v>142</v>
      </c>
      <c r="B14" s="344"/>
      <c r="C14" s="344"/>
      <c r="D14" s="344"/>
      <c r="E14" s="344"/>
      <c r="F14" s="345"/>
    </row>
    <row r="15" spans="1:8">
      <c r="A15" s="343" t="s">
        <v>73</v>
      </c>
      <c r="B15" s="344">
        <v>205</v>
      </c>
      <c r="C15" s="344">
        <v>0</v>
      </c>
      <c r="D15" s="344">
        <v>0</v>
      </c>
      <c r="E15" s="344">
        <v>0</v>
      </c>
      <c r="F15" s="345">
        <v>205</v>
      </c>
      <c r="G15" s="346"/>
      <c r="H15" s="346"/>
    </row>
    <row r="16" spans="1:8">
      <c r="A16" s="340" t="s">
        <v>142</v>
      </c>
      <c r="B16" s="344"/>
      <c r="C16" s="344"/>
      <c r="D16" s="344"/>
      <c r="E16" s="344"/>
      <c r="F16" s="345"/>
    </row>
    <row r="17" spans="1:9">
      <c r="A17" s="343" t="s">
        <v>152</v>
      </c>
      <c r="B17" s="344">
        <v>0</v>
      </c>
      <c r="C17" s="344">
        <v>0</v>
      </c>
      <c r="D17" s="344">
        <v>0</v>
      </c>
      <c r="E17" s="344">
        <v>7</v>
      </c>
      <c r="F17" s="345">
        <v>7</v>
      </c>
      <c r="G17" s="346"/>
      <c r="H17" s="346"/>
    </row>
    <row r="18" spans="1:9">
      <c r="A18" s="340" t="s">
        <v>142</v>
      </c>
      <c r="B18" s="344"/>
      <c r="C18" s="344"/>
      <c r="D18" s="344"/>
      <c r="E18" s="344"/>
      <c r="F18" s="345"/>
    </row>
    <row r="19" spans="1:9">
      <c r="A19" s="343" t="s">
        <v>41</v>
      </c>
      <c r="B19" s="344">
        <v>0</v>
      </c>
      <c r="C19" s="344">
        <v>0</v>
      </c>
      <c r="D19" s="344">
        <v>0</v>
      </c>
      <c r="E19" s="344">
        <v>755</v>
      </c>
      <c r="F19" s="345">
        <v>755</v>
      </c>
      <c r="G19" s="346"/>
      <c r="H19" s="346"/>
    </row>
    <row r="20" spans="1:9">
      <c r="A20" s="340" t="s">
        <v>142</v>
      </c>
      <c r="B20" s="344"/>
      <c r="C20" s="344"/>
      <c r="D20" s="344"/>
      <c r="E20" s="344"/>
      <c r="F20" s="345"/>
    </row>
    <row r="21" spans="1:9">
      <c r="A21" s="343" t="s">
        <v>17</v>
      </c>
      <c r="B21" s="344">
        <v>137</v>
      </c>
      <c r="C21" s="344">
        <v>95</v>
      </c>
      <c r="D21" s="344">
        <v>0</v>
      </c>
      <c r="E21" s="344">
        <v>0</v>
      </c>
      <c r="F21" s="345">
        <v>232</v>
      </c>
      <c r="G21" s="346"/>
      <c r="H21" s="346"/>
      <c r="I21" s="347"/>
    </row>
    <row r="22" spans="1:9">
      <c r="A22" s="340" t="s">
        <v>144</v>
      </c>
      <c r="B22" s="344"/>
      <c r="C22" s="344"/>
      <c r="D22" s="344"/>
      <c r="E22" s="344"/>
      <c r="F22" s="345"/>
    </row>
    <row r="23" spans="1:9">
      <c r="A23" s="343" t="s">
        <v>7</v>
      </c>
      <c r="B23" s="344">
        <v>12</v>
      </c>
      <c r="C23" s="344">
        <v>0</v>
      </c>
      <c r="D23" s="344">
        <v>0</v>
      </c>
      <c r="E23" s="344">
        <v>0</v>
      </c>
      <c r="F23" s="345">
        <v>12</v>
      </c>
      <c r="G23" s="346"/>
      <c r="H23" s="346"/>
    </row>
    <row r="24" spans="1:9">
      <c r="A24" s="340" t="s">
        <v>143</v>
      </c>
      <c r="B24" s="344"/>
      <c r="C24" s="344"/>
      <c r="D24" s="344"/>
      <c r="E24" s="344"/>
      <c r="F24" s="345"/>
    </row>
    <row r="25" spans="1:9">
      <c r="A25" s="343" t="s">
        <v>8</v>
      </c>
      <c r="B25" s="344">
        <v>0</v>
      </c>
      <c r="C25" s="344">
        <v>0</v>
      </c>
      <c r="D25" s="344">
        <v>0</v>
      </c>
      <c r="E25" s="344">
        <v>0</v>
      </c>
      <c r="F25" s="345">
        <v>0</v>
      </c>
      <c r="G25" s="346"/>
    </row>
    <row r="26" spans="1:9">
      <c r="A26" s="340" t="s">
        <v>141</v>
      </c>
      <c r="B26" s="344"/>
      <c r="C26" s="344"/>
      <c r="D26" s="344"/>
      <c r="E26" s="344"/>
      <c r="F26" s="345"/>
    </row>
    <row r="27" spans="1:9" ht="13.5" thickBot="1">
      <c r="A27" s="348"/>
      <c r="B27" s="349"/>
      <c r="C27" s="349"/>
      <c r="D27" s="349"/>
      <c r="E27" s="349"/>
      <c r="F27" s="350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Nº14&amp;R14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K47"/>
  <sheetViews>
    <sheetView workbookViewId="0"/>
  </sheetViews>
  <sheetFormatPr baseColWidth="10" defaultColWidth="9.140625" defaultRowHeight="12.75"/>
  <cols>
    <col min="1" max="1" width="25.42578125" style="309" bestFit="1" customWidth="1"/>
    <col min="2" max="2" width="10.28515625" style="309" customWidth="1"/>
    <col min="3" max="3" width="10.7109375" style="309" customWidth="1"/>
    <col min="4" max="4" width="9" style="309" customWidth="1"/>
    <col min="5" max="5" width="9.28515625" style="309" customWidth="1"/>
    <col min="6" max="6" width="8.5703125" style="309" customWidth="1"/>
    <col min="7" max="7" width="10.140625" style="309" customWidth="1"/>
    <col min="8" max="16384" width="9.140625" style="309"/>
  </cols>
  <sheetData>
    <row r="1" spans="1:11">
      <c r="A1" s="304"/>
      <c r="B1" s="305"/>
      <c r="C1" s="305"/>
      <c r="D1" s="306" t="s">
        <v>52</v>
      </c>
      <c r="E1" s="305"/>
      <c r="F1" s="305"/>
      <c r="G1" s="307"/>
      <c r="H1" s="308"/>
    </row>
    <row r="2" spans="1:11">
      <c r="A2" s="310"/>
      <c r="B2" s="311"/>
      <c r="C2" s="312"/>
      <c r="D2" s="312" t="s">
        <v>145</v>
      </c>
      <c r="E2" s="311"/>
      <c r="F2" s="311"/>
      <c r="G2" s="313"/>
      <c r="H2" s="308"/>
    </row>
    <row r="3" spans="1:11">
      <c r="A3" s="310"/>
      <c r="B3" s="311"/>
      <c r="C3" s="311"/>
      <c r="D3" s="311" t="s">
        <v>552</v>
      </c>
      <c r="E3" s="311"/>
      <c r="F3" s="311"/>
      <c r="G3" s="313"/>
      <c r="H3" s="308"/>
    </row>
    <row r="4" spans="1:11">
      <c r="A4" s="310"/>
      <c r="B4" s="311"/>
      <c r="C4" s="311"/>
      <c r="D4" s="311"/>
      <c r="E4" s="311"/>
      <c r="F4" s="311"/>
      <c r="G4" s="313"/>
      <c r="H4" s="308"/>
    </row>
    <row r="5" spans="1:11">
      <c r="A5" s="314" t="s">
        <v>4</v>
      </c>
      <c r="B5" s="312" t="s">
        <v>54</v>
      </c>
      <c r="C5" s="312" t="s">
        <v>54</v>
      </c>
      <c r="D5" s="312" t="s">
        <v>54</v>
      </c>
      <c r="E5" s="312" t="s">
        <v>55</v>
      </c>
      <c r="F5" s="312" t="s">
        <v>56</v>
      </c>
      <c r="G5" s="315" t="s">
        <v>57</v>
      </c>
      <c r="H5" s="308"/>
    </row>
    <row r="6" spans="1:11">
      <c r="A6" s="316"/>
      <c r="B6" s="317" t="s">
        <v>58</v>
      </c>
      <c r="C6" s="317" t="s">
        <v>59</v>
      </c>
      <c r="D6" s="317" t="s">
        <v>60</v>
      </c>
      <c r="E6" s="317" t="s">
        <v>61</v>
      </c>
      <c r="F6" s="317" t="s">
        <v>146</v>
      </c>
      <c r="G6" s="318" t="s">
        <v>63</v>
      </c>
    </row>
    <row r="7" spans="1:11">
      <c r="A7" s="319"/>
      <c r="B7" s="320"/>
      <c r="C7" s="320"/>
      <c r="D7" s="320"/>
      <c r="E7" s="320"/>
      <c r="F7" s="320"/>
      <c r="G7" s="321"/>
    </row>
    <row r="8" spans="1:11">
      <c r="A8" s="319" t="s">
        <v>35</v>
      </c>
      <c r="B8" s="322">
        <v>660</v>
      </c>
      <c r="C8" s="322">
        <v>690</v>
      </c>
      <c r="D8" s="322">
        <v>7</v>
      </c>
      <c r="E8" s="322">
        <v>1357</v>
      </c>
      <c r="F8" s="322">
        <v>153</v>
      </c>
      <c r="G8" s="321">
        <v>1510</v>
      </c>
      <c r="H8" s="323"/>
      <c r="I8" s="323"/>
      <c r="J8" s="323"/>
      <c r="K8" s="323"/>
    </row>
    <row r="9" spans="1:11">
      <c r="A9" s="324" t="s">
        <v>141</v>
      </c>
      <c r="B9" s="322"/>
      <c r="C9" s="322"/>
      <c r="D9" s="322"/>
      <c r="E9" s="322"/>
      <c r="F9" s="322"/>
      <c r="G9" s="321"/>
    </row>
    <row r="10" spans="1:11">
      <c r="A10" s="319" t="s">
        <v>36</v>
      </c>
      <c r="B10" s="322">
        <v>3151</v>
      </c>
      <c r="C10" s="322">
        <v>1564</v>
      </c>
      <c r="D10" s="322">
        <v>59</v>
      </c>
      <c r="E10" s="322">
        <v>4774</v>
      </c>
      <c r="F10" s="322">
        <v>93</v>
      </c>
      <c r="G10" s="321">
        <v>4867</v>
      </c>
      <c r="H10" s="323"/>
      <c r="I10" s="323"/>
      <c r="J10" s="323"/>
      <c r="K10" s="323"/>
    </row>
    <row r="11" spans="1:11">
      <c r="A11" s="324" t="s">
        <v>142</v>
      </c>
      <c r="B11" s="322"/>
      <c r="C11" s="322"/>
      <c r="D11" s="322"/>
      <c r="E11" s="322"/>
      <c r="F11" s="322"/>
      <c r="G11" s="321"/>
      <c r="I11" s="323"/>
    </row>
    <row r="12" spans="1:11">
      <c r="A12" s="319" t="s">
        <v>64</v>
      </c>
      <c r="B12" s="322">
        <v>2777</v>
      </c>
      <c r="C12" s="322">
        <v>0</v>
      </c>
      <c r="D12" s="322">
        <v>0</v>
      </c>
      <c r="E12" s="322">
        <v>2777</v>
      </c>
      <c r="F12" s="322">
        <v>0</v>
      </c>
      <c r="G12" s="321">
        <v>2777</v>
      </c>
      <c r="H12" s="323"/>
      <c r="I12" s="323"/>
      <c r="J12" s="323"/>
      <c r="K12" s="323"/>
    </row>
    <row r="13" spans="1:11">
      <c r="A13" s="324" t="s">
        <v>142</v>
      </c>
      <c r="B13" s="322"/>
      <c r="C13" s="322"/>
      <c r="D13" s="322"/>
      <c r="E13" s="322"/>
      <c r="F13" s="322"/>
      <c r="G13" s="321"/>
      <c r="I13" s="323"/>
    </row>
    <row r="14" spans="1:11">
      <c r="A14" s="319" t="s">
        <v>147</v>
      </c>
      <c r="B14" s="322">
        <v>205</v>
      </c>
      <c r="C14" s="322">
        <v>0</v>
      </c>
      <c r="D14" s="322">
        <v>0</v>
      </c>
      <c r="E14" s="322">
        <v>205</v>
      </c>
      <c r="F14" s="322">
        <v>0</v>
      </c>
      <c r="G14" s="321">
        <v>205</v>
      </c>
      <c r="H14" s="323"/>
      <c r="I14" s="323"/>
      <c r="J14" s="323"/>
      <c r="K14" s="323"/>
    </row>
    <row r="15" spans="1:11">
      <c r="A15" s="324" t="s">
        <v>142</v>
      </c>
      <c r="B15" s="322"/>
      <c r="C15" s="322"/>
      <c r="D15" s="322"/>
      <c r="E15" s="322"/>
      <c r="F15" s="322"/>
      <c r="G15" s="321"/>
      <c r="I15" s="323"/>
    </row>
    <row r="16" spans="1:11">
      <c r="A16" s="319" t="s">
        <v>38</v>
      </c>
      <c r="B16" s="322">
        <v>0</v>
      </c>
      <c r="C16" s="322">
        <v>55</v>
      </c>
      <c r="D16" s="322">
        <v>166</v>
      </c>
      <c r="E16" s="322">
        <v>221</v>
      </c>
      <c r="F16" s="322">
        <v>0</v>
      </c>
      <c r="G16" s="321">
        <v>221</v>
      </c>
      <c r="H16" s="323"/>
      <c r="I16" s="323"/>
      <c r="J16" s="323"/>
      <c r="K16" s="323"/>
    </row>
    <row r="17" spans="1:11">
      <c r="A17" s="324" t="s">
        <v>142</v>
      </c>
      <c r="B17" s="322"/>
      <c r="C17" s="322"/>
      <c r="D17" s="322"/>
      <c r="E17" s="322"/>
      <c r="F17" s="322"/>
      <c r="G17" s="321"/>
      <c r="I17" s="323"/>
    </row>
    <row r="18" spans="1:11">
      <c r="A18" s="319" t="s">
        <v>39</v>
      </c>
      <c r="B18" s="322">
        <v>0</v>
      </c>
      <c r="C18" s="322">
        <v>102</v>
      </c>
      <c r="D18" s="322">
        <v>893</v>
      </c>
      <c r="E18" s="322">
        <v>995</v>
      </c>
      <c r="F18" s="322">
        <v>1</v>
      </c>
      <c r="G18" s="321">
        <v>996</v>
      </c>
      <c r="H18" s="323"/>
      <c r="I18" s="323"/>
      <c r="J18" s="323"/>
      <c r="K18" s="323"/>
    </row>
    <row r="19" spans="1:11">
      <c r="A19" s="324" t="s">
        <v>141</v>
      </c>
      <c r="B19" s="322"/>
      <c r="C19" s="322"/>
      <c r="D19" s="322"/>
      <c r="E19" s="322"/>
      <c r="F19" s="322"/>
      <c r="G19" s="321"/>
      <c r="I19" s="323"/>
      <c r="J19" s="323"/>
      <c r="K19" s="323"/>
    </row>
    <row r="20" spans="1:11">
      <c r="A20" s="319" t="s">
        <v>40</v>
      </c>
      <c r="B20" s="322">
        <v>7</v>
      </c>
      <c r="C20" s="322">
        <v>0</v>
      </c>
      <c r="D20" s="322">
        <v>0</v>
      </c>
      <c r="E20" s="322">
        <v>7</v>
      </c>
      <c r="F20" s="322">
        <v>0</v>
      </c>
      <c r="G20" s="321">
        <v>7</v>
      </c>
      <c r="H20" s="323"/>
      <c r="I20" s="323"/>
      <c r="J20" s="323"/>
      <c r="K20" s="323"/>
    </row>
    <row r="21" spans="1:11">
      <c r="A21" s="324" t="s">
        <v>142</v>
      </c>
      <c r="B21" s="322"/>
      <c r="C21" s="322"/>
      <c r="D21" s="322"/>
      <c r="E21" s="322"/>
      <c r="F21" s="322"/>
      <c r="G21" s="321"/>
      <c r="I21" s="323"/>
    </row>
    <row r="22" spans="1:11">
      <c r="A22" s="319" t="s">
        <v>41</v>
      </c>
      <c r="B22" s="322">
        <v>755</v>
      </c>
      <c r="C22" s="322">
        <v>0</v>
      </c>
      <c r="D22" s="322">
        <v>0</v>
      </c>
      <c r="E22" s="322">
        <v>755</v>
      </c>
      <c r="F22" s="322">
        <v>0</v>
      </c>
      <c r="G22" s="321">
        <v>755</v>
      </c>
      <c r="H22" s="323"/>
      <c r="I22" s="323"/>
      <c r="J22" s="323"/>
      <c r="K22" s="323"/>
    </row>
    <row r="23" spans="1:11">
      <c r="A23" s="324" t="s">
        <v>142</v>
      </c>
      <c r="B23" s="322"/>
      <c r="C23" s="322"/>
      <c r="D23" s="322"/>
      <c r="E23" s="322"/>
      <c r="F23" s="322"/>
      <c r="G23" s="321"/>
      <c r="I23" s="323"/>
    </row>
    <row r="24" spans="1:11">
      <c r="A24" s="319" t="s">
        <v>42</v>
      </c>
      <c r="B24" s="322">
        <v>0</v>
      </c>
      <c r="C24" s="322">
        <v>8</v>
      </c>
      <c r="D24" s="322">
        <v>0</v>
      </c>
      <c r="E24" s="322">
        <v>8</v>
      </c>
      <c r="F24" s="322">
        <v>120</v>
      </c>
      <c r="G24" s="321">
        <v>128</v>
      </c>
      <c r="H24" s="323"/>
      <c r="I24" s="323"/>
      <c r="J24" s="323"/>
      <c r="K24" s="323"/>
    </row>
    <row r="25" spans="1:11">
      <c r="A25" s="324" t="s">
        <v>142</v>
      </c>
      <c r="B25" s="322"/>
      <c r="C25" s="322"/>
      <c r="D25" s="322"/>
      <c r="E25" s="322"/>
      <c r="F25" s="322"/>
      <c r="G25" s="321"/>
      <c r="I25" s="323"/>
    </row>
    <row r="26" spans="1:11">
      <c r="A26" s="319" t="s">
        <v>43</v>
      </c>
      <c r="B26" s="322">
        <v>0</v>
      </c>
      <c r="C26" s="322">
        <v>2</v>
      </c>
      <c r="D26" s="322">
        <v>0</v>
      </c>
      <c r="E26" s="322">
        <v>2</v>
      </c>
      <c r="F26" s="322">
        <v>539</v>
      </c>
      <c r="G26" s="321">
        <v>541</v>
      </c>
      <c r="H26" s="323"/>
      <c r="I26" s="323"/>
      <c r="J26" s="323"/>
      <c r="K26" s="323"/>
    </row>
    <row r="27" spans="1:11">
      <c r="A27" s="324" t="s">
        <v>143</v>
      </c>
      <c r="B27" s="322"/>
      <c r="C27" s="322"/>
      <c r="D27" s="322"/>
      <c r="E27" s="322"/>
      <c r="F27" s="322"/>
      <c r="G27" s="321"/>
      <c r="I27" s="323"/>
    </row>
    <row r="28" spans="1:11">
      <c r="A28" s="319" t="s">
        <v>17</v>
      </c>
      <c r="B28" s="322">
        <v>232</v>
      </c>
      <c r="C28" s="322">
        <v>27204</v>
      </c>
      <c r="D28" s="322">
        <v>11943</v>
      </c>
      <c r="E28" s="322">
        <v>39379</v>
      </c>
      <c r="F28" s="322">
        <v>1408</v>
      </c>
      <c r="G28" s="321">
        <v>40787</v>
      </c>
      <c r="H28" s="323"/>
      <c r="I28" s="323"/>
      <c r="J28" s="323"/>
      <c r="K28" s="323"/>
    </row>
    <row r="29" spans="1:11">
      <c r="A29" s="324" t="s">
        <v>144</v>
      </c>
      <c r="B29" s="322"/>
      <c r="C29" s="322"/>
      <c r="D29" s="322"/>
      <c r="E29" s="322"/>
      <c r="F29" s="322"/>
      <c r="G29" s="321"/>
      <c r="I29" s="323"/>
    </row>
    <row r="30" spans="1:11">
      <c r="A30" s="319" t="s">
        <v>8</v>
      </c>
      <c r="B30" s="322">
        <v>0</v>
      </c>
      <c r="C30" s="322">
        <v>977</v>
      </c>
      <c r="D30" s="322">
        <v>1</v>
      </c>
      <c r="E30" s="322">
        <v>978</v>
      </c>
      <c r="F30" s="322">
        <v>2623</v>
      </c>
      <c r="G30" s="321">
        <v>3601</v>
      </c>
      <c r="H30" s="323"/>
      <c r="I30" s="323"/>
      <c r="J30" s="323"/>
      <c r="K30" s="323"/>
    </row>
    <row r="31" spans="1:11">
      <c r="A31" s="324" t="s">
        <v>141</v>
      </c>
      <c r="B31" s="322"/>
      <c r="C31" s="322"/>
      <c r="D31" s="322"/>
      <c r="E31" s="322"/>
      <c r="F31" s="322"/>
      <c r="G31" s="321"/>
      <c r="I31" s="323"/>
    </row>
    <row r="32" spans="1:11">
      <c r="A32" s="319" t="s">
        <v>46</v>
      </c>
      <c r="B32" s="322">
        <v>0</v>
      </c>
      <c r="C32" s="322">
        <v>333</v>
      </c>
      <c r="D32" s="322">
        <v>0</v>
      </c>
      <c r="E32" s="322">
        <v>333</v>
      </c>
      <c r="F32" s="322">
        <v>390</v>
      </c>
      <c r="G32" s="321">
        <v>723</v>
      </c>
      <c r="H32" s="323"/>
      <c r="I32" s="323"/>
      <c r="J32" s="323"/>
      <c r="K32" s="323"/>
    </row>
    <row r="33" spans="1:11">
      <c r="A33" s="324" t="s">
        <v>141</v>
      </c>
      <c r="B33" s="322"/>
      <c r="C33" s="322"/>
      <c r="D33" s="322"/>
      <c r="E33" s="322"/>
      <c r="F33" s="322"/>
      <c r="G33" s="321"/>
      <c r="I33" s="323"/>
    </row>
    <row r="34" spans="1:11">
      <c r="A34" s="319" t="s">
        <v>47</v>
      </c>
      <c r="B34" s="322">
        <v>0</v>
      </c>
      <c r="C34" s="322">
        <v>17</v>
      </c>
      <c r="D34" s="322">
        <v>0</v>
      </c>
      <c r="E34" s="322">
        <v>17</v>
      </c>
      <c r="F34" s="322">
        <v>0</v>
      </c>
      <c r="G34" s="321">
        <v>17</v>
      </c>
      <c r="H34" s="323"/>
      <c r="I34" s="323"/>
      <c r="J34" s="323"/>
      <c r="K34" s="323"/>
    </row>
    <row r="35" spans="1:11">
      <c r="A35" s="324" t="s">
        <v>142</v>
      </c>
      <c r="B35" s="322"/>
      <c r="C35" s="322"/>
      <c r="D35" s="322"/>
      <c r="E35" s="322"/>
      <c r="F35" s="322"/>
      <c r="G35" s="321"/>
      <c r="I35" s="323"/>
    </row>
    <row r="36" spans="1:11">
      <c r="A36" s="319" t="s">
        <v>19</v>
      </c>
      <c r="B36" s="322">
        <v>0</v>
      </c>
      <c r="C36" s="322">
        <v>243</v>
      </c>
      <c r="D36" s="322">
        <v>105</v>
      </c>
      <c r="E36" s="322">
        <v>348</v>
      </c>
      <c r="F36" s="322">
        <v>17</v>
      </c>
      <c r="G36" s="321">
        <v>365</v>
      </c>
      <c r="H36" s="323"/>
      <c r="I36" s="323"/>
      <c r="J36" s="323"/>
      <c r="K36" s="323"/>
    </row>
    <row r="37" spans="1:11">
      <c r="A37" s="324" t="s">
        <v>143</v>
      </c>
      <c r="B37" s="322"/>
      <c r="C37" s="322"/>
      <c r="D37" s="322"/>
      <c r="E37" s="322"/>
      <c r="F37" s="322"/>
      <c r="G37" s="321"/>
      <c r="I37" s="323"/>
    </row>
    <row r="38" spans="1:11">
      <c r="A38" s="319" t="s">
        <v>49</v>
      </c>
      <c r="B38" s="322">
        <v>0</v>
      </c>
      <c r="C38" s="322">
        <v>772</v>
      </c>
      <c r="D38" s="322">
        <v>0</v>
      </c>
      <c r="E38" s="322">
        <v>772</v>
      </c>
      <c r="F38" s="322">
        <v>464</v>
      </c>
      <c r="G38" s="321">
        <v>1236</v>
      </c>
      <c r="H38" s="323"/>
      <c r="I38" s="323"/>
      <c r="J38" s="323"/>
      <c r="K38" s="323"/>
    </row>
    <row r="39" spans="1:11">
      <c r="A39" s="324" t="s">
        <v>143</v>
      </c>
      <c r="B39" s="322"/>
      <c r="C39" s="322"/>
      <c r="D39" s="322"/>
      <c r="E39" s="322"/>
      <c r="F39" s="322"/>
      <c r="G39" s="321"/>
      <c r="I39" s="323"/>
    </row>
    <row r="40" spans="1:11">
      <c r="A40" s="319" t="s">
        <v>65</v>
      </c>
      <c r="B40" s="322">
        <v>12</v>
      </c>
      <c r="C40" s="322">
        <v>872</v>
      </c>
      <c r="D40" s="322">
        <v>449</v>
      </c>
      <c r="E40" s="322">
        <v>1333</v>
      </c>
      <c r="F40" s="322">
        <v>5911</v>
      </c>
      <c r="G40" s="321">
        <v>7244</v>
      </c>
      <c r="H40" s="323"/>
      <c r="I40" s="323"/>
      <c r="J40" s="323"/>
      <c r="K40" s="323"/>
    </row>
    <row r="41" spans="1:11">
      <c r="A41" s="324" t="s">
        <v>143</v>
      </c>
      <c r="B41" s="322"/>
      <c r="C41" s="322"/>
      <c r="D41" s="322"/>
      <c r="E41" s="322"/>
      <c r="F41" s="322"/>
      <c r="G41" s="321"/>
      <c r="I41" s="323"/>
    </row>
    <row r="42" spans="1:11">
      <c r="A42" s="319" t="s">
        <v>21</v>
      </c>
      <c r="B42" s="322">
        <v>0</v>
      </c>
      <c r="C42" s="322">
        <v>56</v>
      </c>
      <c r="D42" s="322">
        <v>0</v>
      </c>
      <c r="E42" s="322">
        <v>56</v>
      </c>
      <c r="F42" s="322">
        <v>0</v>
      </c>
      <c r="G42" s="321">
        <v>56</v>
      </c>
      <c r="H42" s="323"/>
      <c r="I42" s="323"/>
      <c r="J42" s="323"/>
      <c r="K42" s="323"/>
    </row>
    <row r="43" spans="1:11">
      <c r="A43" s="324" t="s">
        <v>141</v>
      </c>
      <c r="B43" s="322"/>
      <c r="C43" s="322"/>
      <c r="D43" s="322"/>
      <c r="E43" s="322"/>
      <c r="F43" s="322"/>
      <c r="G43" s="321"/>
      <c r="I43" s="323"/>
    </row>
    <row r="44" spans="1:11">
      <c r="A44" s="319" t="s">
        <v>10</v>
      </c>
      <c r="B44" s="322">
        <v>0</v>
      </c>
      <c r="C44" s="322">
        <v>2593</v>
      </c>
      <c r="D44" s="322">
        <v>8139</v>
      </c>
      <c r="E44" s="322">
        <v>10732</v>
      </c>
      <c r="F44" s="322">
        <v>1399</v>
      </c>
      <c r="G44" s="321">
        <v>12131</v>
      </c>
      <c r="H44" s="323"/>
      <c r="I44" s="323"/>
      <c r="J44" s="323"/>
      <c r="K44" s="323"/>
    </row>
    <row r="45" spans="1:11">
      <c r="A45" s="324" t="s">
        <v>141</v>
      </c>
      <c r="B45" s="322"/>
      <c r="C45" s="322"/>
      <c r="D45" s="322"/>
      <c r="E45" s="322"/>
      <c r="F45" s="322"/>
      <c r="G45" s="321"/>
      <c r="I45" s="323"/>
    </row>
    <row r="46" spans="1:11">
      <c r="A46" s="319" t="s">
        <v>11</v>
      </c>
      <c r="B46" s="322">
        <v>0</v>
      </c>
      <c r="C46" s="322">
        <v>0</v>
      </c>
      <c r="D46" s="322">
        <v>0</v>
      </c>
      <c r="E46" s="322">
        <v>0</v>
      </c>
      <c r="F46" s="322">
        <v>7</v>
      </c>
      <c r="G46" s="321">
        <v>7</v>
      </c>
      <c r="H46" s="323"/>
      <c r="I46" s="323"/>
    </row>
    <row r="47" spans="1:11" ht="13.5" thickBot="1">
      <c r="A47" s="325" t="s">
        <v>141</v>
      </c>
      <c r="B47" s="326"/>
      <c r="C47" s="326"/>
      <c r="D47" s="326"/>
      <c r="E47" s="326"/>
      <c r="F47" s="326"/>
      <c r="G47" s="327"/>
      <c r="H47" s="323"/>
    </row>
  </sheetData>
  <printOptions horizontalCentered="1"/>
  <pageMargins left="0.31496062992125984" right="0.19685039370078741" top="1.58" bottom="0.98425196850393704" header="0.28999999999999998" footer="0"/>
  <pageSetup scale="85" orientation="portrait" horizontalDpi="300" verticalDpi="4294967292" r:id="rId1"/>
  <headerFooter alignWithMargins="0">
    <oddHeader>&amp;CCuadro13&amp;R13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52"/>
  <sheetViews>
    <sheetView topLeftCell="A5" zoomScale="75" workbookViewId="0">
      <pane ySplit="195" activePane="bottomLeft"/>
      <selection activeCell="K12" sqref="K12"/>
      <selection pane="bottomLeft"/>
    </sheetView>
  </sheetViews>
  <sheetFormatPr baseColWidth="10" defaultColWidth="9.140625" defaultRowHeight="12.75"/>
  <cols>
    <col min="1" max="1" width="25.7109375" style="297" customWidth="1"/>
    <col min="2" max="3" width="17.5703125" style="297" customWidth="1"/>
    <col min="4" max="4" width="18" style="297" customWidth="1"/>
    <col min="5" max="5" width="18.7109375" style="297" customWidth="1"/>
    <col min="6" max="6" width="15.85546875" style="297" customWidth="1"/>
    <col min="7" max="8" width="16" style="297" customWidth="1"/>
    <col min="9" max="16384" width="9.140625" style="297"/>
  </cols>
  <sheetData>
    <row r="1" spans="1:11" s="639" customFormat="1" ht="15.75">
      <c r="A1" s="634"/>
      <c r="B1" s="635"/>
      <c r="C1" s="635"/>
      <c r="D1" s="635" t="s">
        <v>135</v>
      </c>
      <c r="E1" s="635"/>
      <c r="F1" s="636"/>
      <c r="G1" s="636"/>
      <c r="H1" s="637"/>
      <c r="I1" s="638"/>
    </row>
    <row r="2" spans="1:11" s="639" customFormat="1" ht="15.75">
      <c r="A2" s="640"/>
      <c r="B2" s="641"/>
      <c r="C2" s="641"/>
      <c r="D2" s="642" t="s">
        <v>136</v>
      </c>
      <c r="E2" s="641"/>
      <c r="F2" s="643"/>
      <c r="G2" s="643"/>
      <c r="H2" s="644"/>
      <c r="I2" s="638"/>
    </row>
    <row r="3" spans="1:11" s="639" customFormat="1" ht="15.75">
      <c r="A3" s="640"/>
      <c r="B3" s="641"/>
      <c r="C3" s="641"/>
      <c r="D3" s="641" t="s">
        <v>551</v>
      </c>
      <c r="E3" s="641"/>
      <c r="F3" s="643"/>
      <c r="G3" s="643"/>
      <c r="H3" s="644"/>
      <c r="I3" s="638"/>
    </row>
    <row r="4" spans="1:11" s="639" customFormat="1" ht="15.75">
      <c r="A4" s="640"/>
      <c r="B4" s="298"/>
      <c r="C4" s="298"/>
      <c r="D4" s="298"/>
      <c r="E4" s="298"/>
      <c r="F4" s="298"/>
      <c r="G4" s="298"/>
      <c r="H4" s="299"/>
      <c r="I4" s="638"/>
    </row>
    <row r="5" spans="1:11" s="639" customFormat="1" ht="15.75">
      <c r="A5" s="640" t="s">
        <v>4</v>
      </c>
      <c r="B5" s="298" t="s">
        <v>24</v>
      </c>
      <c r="C5" s="298" t="s">
        <v>25</v>
      </c>
      <c r="D5" s="298" t="s">
        <v>26</v>
      </c>
      <c r="E5" s="298" t="s">
        <v>137</v>
      </c>
      <c r="F5" s="298" t="s">
        <v>28</v>
      </c>
      <c r="G5" s="298" t="s">
        <v>28</v>
      </c>
      <c r="H5" s="299" t="s">
        <v>28</v>
      </c>
      <c r="I5" s="638"/>
    </row>
    <row r="6" spans="1:11" s="639" customFormat="1" ht="15.75">
      <c r="A6" s="645"/>
      <c r="B6" s="300" t="s">
        <v>29</v>
      </c>
      <c r="C6" s="300"/>
      <c r="D6" s="300"/>
      <c r="E6" s="300" t="s">
        <v>138</v>
      </c>
      <c r="F6" s="300" t="s">
        <v>139</v>
      </c>
      <c r="G6" s="300" t="s">
        <v>140</v>
      </c>
      <c r="H6" s="301" t="s">
        <v>12</v>
      </c>
    </row>
    <row r="7" spans="1:11" ht="15.75">
      <c r="A7" s="646"/>
      <c r="B7" s="649"/>
      <c r="C7" s="649"/>
      <c r="D7" s="649"/>
      <c r="E7" s="649"/>
      <c r="F7" s="649"/>
      <c r="G7" s="649"/>
      <c r="H7" s="650"/>
    </row>
    <row r="8" spans="1:11" ht="15.75">
      <c r="A8" s="646" t="s">
        <v>35</v>
      </c>
      <c r="B8" s="651">
        <v>1574</v>
      </c>
      <c r="C8" s="651">
        <v>0</v>
      </c>
      <c r="D8" s="651">
        <v>245</v>
      </c>
      <c r="E8" s="651">
        <v>-181</v>
      </c>
      <c r="F8" s="651">
        <v>1357</v>
      </c>
      <c r="G8" s="651">
        <v>153</v>
      </c>
      <c r="H8" s="652">
        <v>1510</v>
      </c>
      <c r="I8" s="302"/>
      <c r="J8" s="302"/>
      <c r="K8" s="302"/>
    </row>
    <row r="9" spans="1:11" ht="15.75">
      <c r="A9" s="647" t="s">
        <v>141</v>
      </c>
      <c r="B9" s="653"/>
      <c r="C9" s="653"/>
      <c r="D9" s="653"/>
      <c r="E9" s="653"/>
      <c r="F9" s="653"/>
      <c r="G9" s="653"/>
      <c r="H9" s="654"/>
      <c r="I9" s="302"/>
    </row>
    <row r="10" spans="1:11" ht="15.75">
      <c r="A10" s="646" t="s">
        <v>36</v>
      </c>
      <c r="B10" s="651">
        <v>4520</v>
      </c>
      <c r="C10" s="651">
        <v>631</v>
      </c>
      <c r="D10" s="651">
        <v>241</v>
      </c>
      <c r="E10" s="651">
        <v>43</v>
      </c>
      <c r="F10" s="651">
        <v>4774</v>
      </c>
      <c r="G10" s="651">
        <v>93</v>
      </c>
      <c r="H10" s="652">
        <v>4867</v>
      </c>
      <c r="I10" s="302"/>
      <c r="J10" s="302"/>
      <c r="K10" s="302"/>
    </row>
    <row r="11" spans="1:11" ht="15.75">
      <c r="A11" s="647" t="s">
        <v>142</v>
      </c>
      <c r="B11" s="653"/>
      <c r="C11" s="653"/>
      <c r="D11" s="653"/>
      <c r="E11" s="653"/>
      <c r="F11" s="653"/>
      <c r="G11" s="653"/>
      <c r="H11" s="654"/>
      <c r="I11" s="302"/>
    </row>
    <row r="12" spans="1:11" ht="15.75">
      <c r="A12" s="646" t="s">
        <v>37</v>
      </c>
      <c r="B12" s="651">
        <v>2633</v>
      </c>
      <c r="C12" s="651">
        <v>471</v>
      </c>
      <c r="D12" s="651">
        <v>445</v>
      </c>
      <c r="E12" s="651">
        <v>-118</v>
      </c>
      <c r="F12" s="651">
        <v>2777</v>
      </c>
      <c r="G12" s="651">
        <v>0</v>
      </c>
      <c r="H12" s="652">
        <v>2777</v>
      </c>
      <c r="I12" s="302"/>
      <c r="J12" s="302"/>
      <c r="K12" s="302"/>
    </row>
    <row r="13" spans="1:11" ht="15.75">
      <c r="A13" s="647" t="s">
        <v>142</v>
      </c>
      <c r="B13" s="653"/>
      <c r="C13" s="653"/>
      <c r="D13" s="653"/>
      <c r="E13" s="653"/>
      <c r="F13" s="653"/>
      <c r="G13" s="653"/>
      <c r="H13" s="654"/>
      <c r="I13" s="302"/>
    </row>
    <row r="14" spans="1:11" ht="15.75">
      <c r="A14" s="646" t="s">
        <v>550</v>
      </c>
      <c r="B14" s="651">
        <v>154</v>
      </c>
      <c r="C14" s="651">
        <v>0</v>
      </c>
      <c r="D14" s="651">
        <v>0</v>
      </c>
      <c r="E14" s="651">
        <v>-51</v>
      </c>
      <c r="F14" s="651">
        <v>205</v>
      </c>
      <c r="G14" s="651">
        <v>0</v>
      </c>
      <c r="H14" s="652">
        <v>205</v>
      </c>
      <c r="I14" s="302"/>
      <c r="J14" s="302"/>
      <c r="K14" s="302"/>
    </row>
    <row r="15" spans="1:11" ht="15.75">
      <c r="A15" s="647" t="s">
        <v>142</v>
      </c>
      <c r="B15" s="653"/>
      <c r="C15" s="653"/>
      <c r="D15" s="653"/>
      <c r="E15" s="653"/>
      <c r="F15" s="653"/>
      <c r="G15" s="653"/>
      <c r="H15" s="654"/>
      <c r="I15" s="302"/>
    </row>
    <row r="16" spans="1:11" ht="15.75">
      <c r="A16" s="646" t="s">
        <v>38</v>
      </c>
      <c r="B16" s="651">
        <v>207</v>
      </c>
      <c r="C16" s="651">
        <v>8</v>
      </c>
      <c r="D16" s="651">
        <v>0</v>
      </c>
      <c r="E16" s="651">
        <v>-6</v>
      </c>
      <c r="F16" s="651">
        <v>221</v>
      </c>
      <c r="G16" s="651">
        <v>0</v>
      </c>
      <c r="H16" s="652">
        <v>221</v>
      </c>
      <c r="I16" s="302"/>
      <c r="J16" s="302"/>
      <c r="K16" s="302"/>
    </row>
    <row r="17" spans="1:11" ht="15.75">
      <c r="A17" s="647" t="s">
        <v>142</v>
      </c>
      <c r="B17" s="653"/>
      <c r="C17" s="653"/>
      <c r="D17" s="653"/>
      <c r="E17" s="653"/>
      <c r="F17" s="653"/>
      <c r="G17" s="653"/>
      <c r="H17" s="654"/>
      <c r="I17" s="302"/>
    </row>
    <row r="18" spans="1:11" ht="15.75">
      <c r="A18" s="646" t="s">
        <v>39</v>
      </c>
      <c r="B18" s="651">
        <v>557</v>
      </c>
      <c r="C18" s="651">
        <v>516</v>
      </c>
      <c r="D18" s="651">
        <v>123</v>
      </c>
      <c r="E18" s="651">
        <v>-46</v>
      </c>
      <c r="F18" s="651">
        <v>995</v>
      </c>
      <c r="G18" s="651">
        <v>1</v>
      </c>
      <c r="H18" s="652">
        <v>996</v>
      </c>
      <c r="I18" s="302"/>
      <c r="J18" s="302"/>
      <c r="K18" s="302"/>
    </row>
    <row r="19" spans="1:11" ht="15.75">
      <c r="A19" s="647" t="s">
        <v>141</v>
      </c>
      <c r="B19" s="653"/>
      <c r="C19" s="653"/>
      <c r="D19" s="653"/>
      <c r="E19" s="653"/>
      <c r="F19" s="653"/>
      <c r="G19" s="653"/>
      <c r="H19" s="654"/>
      <c r="I19" s="302"/>
    </row>
    <row r="20" spans="1:11" ht="15.75">
      <c r="A20" s="646" t="s">
        <v>40</v>
      </c>
      <c r="B20" s="651">
        <v>10</v>
      </c>
      <c r="C20" s="651">
        <v>0</v>
      </c>
      <c r="D20" s="651">
        <v>1</v>
      </c>
      <c r="E20" s="651">
        <v>2</v>
      </c>
      <c r="F20" s="651">
        <v>7</v>
      </c>
      <c r="G20" s="651">
        <v>0</v>
      </c>
      <c r="H20" s="652">
        <v>7</v>
      </c>
      <c r="I20" s="302"/>
      <c r="J20" s="302"/>
      <c r="K20" s="302"/>
    </row>
    <row r="21" spans="1:11" ht="15.75">
      <c r="A21" s="647" t="s">
        <v>142</v>
      </c>
      <c r="B21" s="653"/>
      <c r="C21" s="653"/>
      <c r="D21" s="653"/>
      <c r="E21" s="653"/>
      <c r="F21" s="653"/>
      <c r="G21" s="653"/>
      <c r="H21" s="654"/>
      <c r="I21" s="302"/>
    </row>
    <row r="22" spans="1:11" ht="15.75">
      <c r="A22" s="646" t="s">
        <v>41</v>
      </c>
      <c r="B22" s="651">
        <v>856</v>
      </c>
      <c r="C22" s="651">
        <v>5</v>
      </c>
      <c r="D22" s="651">
        <v>68</v>
      </c>
      <c r="E22" s="651">
        <v>38</v>
      </c>
      <c r="F22" s="651">
        <v>755</v>
      </c>
      <c r="G22" s="651">
        <v>0</v>
      </c>
      <c r="H22" s="652">
        <v>755</v>
      </c>
      <c r="I22" s="302"/>
      <c r="J22" s="302"/>
      <c r="K22" s="302"/>
    </row>
    <row r="23" spans="1:11" ht="15.75">
      <c r="A23" s="647" t="s">
        <v>142</v>
      </c>
      <c r="B23" s="653"/>
      <c r="C23" s="653"/>
      <c r="D23" s="653"/>
      <c r="E23" s="653"/>
      <c r="F23" s="653"/>
      <c r="G23" s="653"/>
      <c r="H23" s="654"/>
      <c r="I23" s="302"/>
    </row>
    <row r="24" spans="1:11" ht="15.75">
      <c r="A24" s="646" t="s">
        <v>42</v>
      </c>
      <c r="B24" s="651">
        <v>639</v>
      </c>
      <c r="C24" s="651">
        <v>0</v>
      </c>
      <c r="D24" s="651">
        <v>383</v>
      </c>
      <c r="E24" s="651">
        <v>128</v>
      </c>
      <c r="F24" s="651">
        <v>8</v>
      </c>
      <c r="G24" s="651">
        <v>120</v>
      </c>
      <c r="H24" s="652">
        <v>128</v>
      </c>
      <c r="I24" s="302"/>
      <c r="J24" s="302"/>
      <c r="K24" s="302"/>
    </row>
    <row r="25" spans="1:11" ht="15.75">
      <c r="A25" s="647" t="s">
        <v>142</v>
      </c>
      <c r="B25" s="653"/>
      <c r="C25" s="653"/>
      <c r="D25" s="653"/>
      <c r="E25" s="653"/>
      <c r="F25" s="653"/>
      <c r="G25" s="653"/>
      <c r="H25" s="654"/>
      <c r="I25" s="302"/>
    </row>
    <row r="26" spans="1:11" ht="15.75">
      <c r="A26" s="646" t="s">
        <v>43</v>
      </c>
      <c r="B26" s="651">
        <v>540</v>
      </c>
      <c r="C26" s="651">
        <v>0</v>
      </c>
      <c r="D26" s="651">
        <v>0</v>
      </c>
      <c r="E26" s="651">
        <v>-1</v>
      </c>
      <c r="F26" s="651">
        <v>2</v>
      </c>
      <c r="G26" s="651">
        <v>539</v>
      </c>
      <c r="H26" s="652">
        <v>541</v>
      </c>
      <c r="I26" s="302"/>
      <c r="J26" s="302"/>
      <c r="K26" s="302"/>
    </row>
    <row r="27" spans="1:11" ht="15.75">
      <c r="A27" s="647" t="s">
        <v>143</v>
      </c>
      <c r="B27" s="653"/>
      <c r="C27" s="653"/>
      <c r="D27" s="653"/>
      <c r="E27" s="653"/>
      <c r="F27" s="653"/>
      <c r="G27" s="653"/>
      <c r="H27" s="654"/>
      <c r="I27" s="302"/>
    </row>
    <row r="28" spans="1:11" ht="15.75">
      <c r="A28" s="646" t="s">
        <v>17</v>
      </c>
      <c r="B28" s="651">
        <v>42532</v>
      </c>
      <c r="C28" s="651">
        <v>1386</v>
      </c>
      <c r="D28" s="651">
        <v>0</v>
      </c>
      <c r="E28" s="651">
        <v>3131</v>
      </c>
      <c r="F28" s="651">
        <v>39379</v>
      </c>
      <c r="G28" s="651">
        <v>1408</v>
      </c>
      <c r="H28" s="652">
        <v>40787</v>
      </c>
      <c r="I28" s="302"/>
      <c r="J28" s="302"/>
      <c r="K28" s="302"/>
    </row>
    <row r="29" spans="1:11" ht="15.75">
      <c r="A29" s="647" t="s">
        <v>144</v>
      </c>
      <c r="B29" s="653"/>
      <c r="C29" s="653"/>
      <c r="D29" s="653"/>
      <c r="E29" s="653"/>
      <c r="F29" s="653"/>
      <c r="G29" s="653"/>
      <c r="H29" s="654"/>
      <c r="I29" s="302"/>
    </row>
    <row r="30" spans="1:11" ht="15.75">
      <c r="A30" s="646" t="s">
        <v>45</v>
      </c>
      <c r="B30" s="651">
        <v>3601</v>
      </c>
      <c r="C30" s="651">
        <v>0</v>
      </c>
      <c r="D30" s="651">
        <v>0</v>
      </c>
      <c r="E30" s="651">
        <v>0</v>
      </c>
      <c r="F30" s="651">
        <v>978</v>
      </c>
      <c r="G30" s="651">
        <v>2623</v>
      </c>
      <c r="H30" s="652">
        <v>3601</v>
      </c>
      <c r="I30" s="302"/>
      <c r="J30" s="302"/>
      <c r="K30" s="302"/>
    </row>
    <row r="31" spans="1:11" ht="15.75">
      <c r="A31" s="647" t="s">
        <v>141</v>
      </c>
      <c r="B31" s="653"/>
      <c r="C31" s="653"/>
      <c r="D31" s="653"/>
      <c r="E31" s="653"/>
      <c r="F31" s="653"/>
      <c r="G31" s="653"/>
      <c r="H31" s="654"/>
      <c r="I31" s="302"/>
    </row>
    <row r="32" spans="1:11" ht="15.75">
      <c r="A32" s="646" t="s">
        <v>46</v>
      </c>
      <c r="B32" s="651">
        <v>721</v>
      </c>
      <c r="C32" s="651">
        <v>37</v>
      </c>
      <c r="D32" s="651">
        <v>0</v>
      </c>
      <c r="E32" s="651">
        <v>35</v>
      </c>
      <c r="F32" s="651">
        <v>333</v>
      </c>
      <c r="G32" s="651">
        <v>390</v>
      </c>
      <c r="H32" s="652">
        <v>723</v>
      </c>
      <c r="I32" s="302"/>
      <c r="J32" s="302"/>
      <c r="K32" s="302"/>
    </row>
    <row r="33" spans="1:11" ht="15.75">
      <c r="A33" s="647" t="s">
        <v>141</v>
      </c>
      <c r="B33" s="653"/>
      <c r="C33" s="653"/>
      <c r="D33" s="653"/>
      <c r="E33" s="653"/>
      <c r="F33" s="653"/>
      <c r="G33" s="653"/>
      <c r="H33" s="654"/>
      <c r="I33" s="302"/>
    </row>
    <row r="34" spans="1:11" ht="15.75">
      <c r="A34" s="646" t="s">
        <v>47</v>
      </c>
      <c r="B34" s="651">
        <v>19</v>
      </c>
      <c r="C34" s="651">
        <v>0</v>
      </c>
      <c r="D34" s="651">
        <v>0</v>
      </c>
      <c r="E34" s="651">
        <v>2</v>
      </c>
      <c r="F34" s="651">
        <v>17</v>
      </c>
      <c r="G34" s="651">
        <v>0</v>
      </c>
      <c r="H34" s="652">
        <v>17</v>
      </c>
      <c r="I34" s="302"/>
      <c r="J34" s="302"/>
      <c r="K34" s="302"/>
    </row>
    <row r="35" spans="1:11" ht="15.75">
      <c r="A35" s="647" t="s">
        <v>142</v>
      </c>
      <c r="B35" s="653"/>
      <c r="C35" s="653"/>
      <c r="D35" s="653"/>
      <c r="E35" s="653"/>
      <c r="F35" s="653"/>
      <c r="G35" s="653"/>
      <c r="H35" s="654"/>
      <c r="I35" s="302"/>
    </row>
    <row r="36" spans="1:11" ht="15.75">
      <c r="A36" s="646" t="s">
        <v>19</v>
      </c>
      <c r="B36" s="651">
        <v>385</v>
      </c>
      <c r="C36" s="651">
        <v>0</v>
      </c>
      <c r="D36" s="651">
        <v>0</v>
      </c>
      <c r="E36" s="651">
        <v>20</v>
      </c>
      <c r="F36" s="651">
        <v>348</v>
      </c>
      <c r="G36" s="651">
        <v>17</v>
      </c>
      <c r="H36" s="652">
        <v>365</v>
      </c>
      <c r="I36" s="302"/>
      <c r="J36" s="302"/>
      <c r="K36" s="302"/>
    </row>
    <row r="37" spans="1:11" ht="15.75">
      <c r="A37" s="647" t="s">
        <v>143</v>
      </c>
      <c r="B37" s="653"/>
      <c r="C37" s="653"/>
      <c r="D37" s="653"/>
      <c r="E37" s="653"/>
      <c r="F37" s="653"/>
      <c r="G37" s="653"/>
      <c r="H37" s="654"/>
      <c r="I37" s="302"/>
    </row>
    <row r="38" spans="1:11" ht="15.75">
      <c r="A38" s="646" t="s">
        <v>49</v>
      </c>
      <c r="B38" s="651">
        <v>1507</v>
      </c>
      <c r="C38" s="651">
        <v>0</v>
      </c>
      <c r="D38" s="651">
        <v>0</v>
      </c>
      <c r="E38" s="651">
        <v>271</v>
      </c>
      <c r="F38" s="651">
        <v>772</v>
      </c>
      <c r="G38" s="651">
        <v>464</v>
      </c>
      <c r="H38" s="652">
        <v>1236</v>
      </c>
      <c r="I38" s="302"/>
      <c r="J38" s="302"/>
      <c r="K38" s="302"/>
    </row>
    <row r="39" spans="1:11" ht="15.75">
      <c r="A39" s="647" t="s">
        <v>143</v>
      </c>
      <c r="B39" s="653"/>
      <c r="C39" s="653"/>
      <c r="D39" s="653"/>
      <c r="E39" s="653"/>
      <c r="F39" s="653"/>
      <c r="G39" s="653"/>
      <c r="H39" s="654"/>
      <c r="I39" s="302"/>
    </row>
    <row r="40" spans="1:11" ht="15.75">
      <c r="A40" s="646" t="s">
        <v>50</v>
      </c>
      <c r="B40" s="651">
        <v>7244</v>
      </c>
      <c r="C40" s="651">
        <v>0</v>
      </c>
      <c r="D40" s="651">
        <v>0</v>
      </c>
      <c r="E40" s="651">
        <v>0</v>
      </c>
      <c r="F40" s="651">
        <v>1333</v>
      </c>
      <c r="G40" s="651">
        <v>5911</v>
      </c>
      <c r="H40" s="652">
        <v>7244</v>
      </c>
      <c r="I40" s="302"/>
      <c r="J40" s="302"/>
      <c r="K40" s="302"/>
    </row>
    <row r="41" spans="1:11" ht="15.75">
      <c r="A41" s="647" t="s">
        <v>143</v>
      </c>
      <c r="B41" s="653"/>
      <c r="C41" s="653"/>
      <c r="D41" s="653"/>
      <c r="E41" s="653"/>
      <c r="F41" s="653"/>
      <c r="G41" s="653"/>
      <c r="H41" s="654"/>
      <c r="I41" s="302"/>
    </row>
    <row r="42" spans="1:11" ht="15.75">
      <c r="A42" s="646" t="s">
        <v>21</v>
      </c>
      <c r="B42" s="651">
        <v>2784</v>
      </c>
      <c r="C42" s="651">
        <v>0</v>
      </c>
      <c r="D42" s="651">
        <v>2713</v>
      </c>
      <c r="E42" s="651">
        <v>15</v>
      </c>
      <c r="F42" s="651">
        <v>56</v>
      </c>
      <c r="G42" s="651">
        <v>0</v>
      </c>
      <c r="H42" s="652">
        <v>56</v>
      </c>
      <c r="I42" s="302"/>
      <c r="J42" s="302"/>
      <c r="K42" s="302"/>
    </row>
    <row r="43" spans="1:11" ht="15.75">
      <c r="A43" s="647" t="s">
        <v>141</v>
      </c>
      <c r="B43" s="653"/>
      <c r="C43" s="653"/>
      <c r="D43" s="653"/>
      <c r="E43" s="653"/>
      <c r="F43" s="653"/>
      <c r="G43" s="653"/>
      <c r="H43" s="654"/>
      <c r="I43" s="302"/>
    </row>
    <row r="44" spans="1:11" ht="15.75">
      <c r="A44" s="646" t="s">
        <v>10</v>
      </c>
      <c r="B44" s="651">
        <v>12132</v>
      </c>
      <c r="C44" s="651">
        <v>0</v>
      </c>
      <c r="D44" s="651">
        <v>0</v>
      </c>
      <c r="E44" s="651">
        <v>0</v>
      </c>
      <c r="F44" s="651">
        <v>10733</v>
      </c>
      <c r="G44" s="651">
        <v>1399</v>
      </c>
      <c r="H44" s="652">
        <v>12132</v>
      </c>
      <c r="I44" s="302"/>
      <c r="J44" s="302"/>
      <c r="K44" s="302"/>
    </row>
    <row r="45" spans="1:11" ht="15.75">
      <c r="A45" s="647" t="s">
        <v>141</v>
      </c>
      <c r="B45" s="653"/>
      <c r="C45" s="653"/>
      <c r="D45" s="653"/>
      <c r="E45" s="653"/>
      <c r="F45" s="653"/>
      <c r="G45" s="653"/>
      <c r="H45" s="654"/>
      <c r="I45" s="302"/>
    </row>
    <row r="46" spans="1:11" ht="15.75">
      <c r="A46" s="646" t="s">
        <v>11</v>
      </c>
      <c r="B46" s="651">
        <v>7</v>
      </c>
      <c r="C46" s="651">
        <v>0</v>
      </c>
      <c r="D46" s="651">
        <v>0</v>
      </c>
      <c r="E46" s="651">
        <v>0</v>
      </c>
      <c r="F46" s="651">
        <v>0</v>
      </c>
      <c r="G46" s="651">
        <v>7</v>
      </c>
      <c r="H46" s="652">
        <v>7</v>
      </c>
      <c r="I46" s="302"/>
      <c r="J46" s="302"/>
      <c r="K46" s="302"/>
    </row>
    <row r="47" spans="1:11" ht="16.5" thickBot="1">
      <c r="A47" s="648" t="s">
        <v>143</v>
      </c>
      <c r="B47" s="655"/>
      <c r="C47" s="655"/>
      <c r="D47" s="655"/>
      <c r="E47" s="655"/>
      <c r="F47" s="655"/>
      <c r="G47" s="655"/>
      <c r="H47" s="656"/>
      <c r="I47" s="302"/>
    </row>
    <row r="48" spans="1:11">
      <c r="A48" s="633" t="s">
        <v>543</v>
      </c>
      <c r="E48" s="303"/>
    </row>
    <row r="49" spans="1:8">
      <c r="A49" s="633" t="s">
        <v>51</v>
      </c>
    </row>
    <row r="50" spans="1:8">
      <c r="H50" s="302"/>
    </row>
    <row r="51" spans="1:8">
      <c r="H51" s="302"/>
    </row>
    <row r="52" spans="1:8">
      <c r="H52" s="302"/>
    </row>
  </sheetData>
  <printOptions horizontalCentered="1"/>
  <pageMargins left="0.25" right="0.19685039370078741" top="1.9685039370078741" bottom="0.98425196850393704" header="0" footer="0"/>
  <pageSetup scale="60" orientation="portrait" horizontalDpi="300" verticalDpi="4294967292" r:id="rId1"/>
  <headerFooter alignWithMargins="0">
    <oddHeader>&amp;CCuadro12&amp;R12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H44"/>
  <sheetViews>
    <sheetView workbookViewId="0"/>
  </sheetViews>
  <sheetFormatPr baseColWidth="10" defaultColWidth="9.140625" defaultRowHeight="12.75"/>
  <cols>
    <col min="1" max="1" width="42.7109375" style="268" customWidth="1"/>
    <col min="2" max="2" width="13.5703125" style="268" customWidth="1"/>
    <col min="3" max="3" width="13.7109375" style="268" customWidth="1"/>
    <col min="4" max="4" width="13" style="268" customWidth="1"/>
    <col min="5" max="5" width="12.85546875" style="268" bestFit="1" customWidth="1"/>
    <col min="6" max="6" width="12.42578125" style="268" bestFit="1" customWidth="1"/>
    <col min="7" max="16384" width="9.140625" style="268"/>
  </cols>
  <sheetData>
    <row r="1" spans="1:8" ht="15.75">
      <c r="A1" s="264" t="s">
        <v>119</v>
      </c>
      <c r="B1" s="265"/>
      <c r="C1" s="266"/>
      <c r="D1" s="266"/>
      <c r="E1" s="266"/>
      <c r="F1" s="267"/>
    </row>
    <row r="2" spans="1:8" ht="15.75">
      <c r="A2" s="269" t="s">
        <v>120</v>
      </c>
      <c r="B2" s="270"/>
      <c r="C2" s="271"/>
      <c r="D2" s="271"/>
      <c r="E2" s="271"/>
      <c r="F2" s="272"/>
    </row>
    <row r="3" spans="1:8" ht="15.75">
      <c r="A3" s="269" t="s">
        <v>556</v>
      </c>
      <c r="B3" s="270"/>
      <c r="C3" s="271"/>
      <c r="D3" s="271"/>
      <c r="E3" s="271"/>
      <c r="F3" s="272"/>
    </row>
    <row r="4" spans="1:8" ht="15.75">
      <c r="A4" s="269"/>
      <c r="B4" s="271"/>
      <c r="C4" s="271"/>
      <c r="D4" s="271"/>
      <c r="E4" s="271"/>
      <c r="F4" s="272"/>
    </row>
    <row r="5" spans="1:8" ht="15.75">
      <c r="A5" s="269"/>
      <c r="B5" s="271"/>
      <c r="C5" s="271"/>
      <c r="D5" s="271"/>
      <c r="E5" s="271"/>
      <c r="F5" s="272"/>
    </row>
    <row r="6" spans="1:8" ht="15.75">
      <c r="A6" s="269"/>
      <c r="B6" s="271" t="s">
        <v>24</v>
      </c>
      <c r="C6" s="271" t="s">
        <v>25</v>
      </c>
      <c r="D6" s="271" t="s">
        <v>26</v>
      </c>
      <c r="E6" s="271" t="s">
        <v>121</v>
      </c>
      <c r="F6" s="272" t="s">
        <v>28</v>
      </c>
    </row>
    <row r="7" spans="1:8" ht="15.75">
      <c r="A7" s="273" t="s">
        <v>4</v>
      </c>
      <c r="B7" s="274" t="s">
        <v>29</v>
      </c>
      <c r="C7" s="274"/>
      <c r="D7" s="274"/>
      <c r="E7" s="274" t="s">
        <v>122</v>
      </c>
      <c r="F7" s="275" t="s">
        <v>31</v>
      </c>
    </row>
    <row r="8" spans="1:8">
      <c r="A8" s="276"/>
      <c r="B8" s="277"/>
      <c r="C8" s="277"/>
      <c r="D8" s="277"/>
      <c r="E8" s="277"/>
      <c r="F8" s="278"/>
    </row>
    <row r="9" spans="1:8">
      <c r="A9" s="276"/>
      <c r="B9" s="277"/>
      <c r="C9" s="277"/>
      <c r="D9" s="277"/>
      <c r="E9" s="277"/>
      <c r="F9" s="278"/>
      <c r="G9" s="279"/>
    </row>
    <row r="10" spans="1:8">
      <c r="A10" s="280" t="s">
        <v>123</v>
      </c>
      <c r="B10" s="281">
        <v>309</v>
      </c>
      <c r="C10" s="281">
        <v>11325</v>
      </c>
      <c r="D10" s="281">
        <v>0</v>
      </c>
      <c r="E10" s="281">
        <v>259</v>
      </c>
      <c r="F10" s="282">
        <v>11375</v>
      </c>
      <c r="G10" s="283"/>
      <c r="H10" s="715"/>
    </row>
    <row r="11" spans="1:8">
      <c r="A11" s="276" t="s">
        <v>124</v>
      </c>
      <c r="B11" s="284"/>
      <c r="C11" s="284"/>
      <c r="D11" s="284"/>
      <c r="E11" s="284"/>
      <c r="F11" s="285"/>
      <c r="G11" s="283"/>
    </row>
    <row r="12" spans="1:8">
      <c r="A12" s="276"/>
      <c r="B12" s="284"/>
      <c r="C12" s="284"/>
      <c r="D12" s="284"/>
      <c r="E12" s="284"/>
      <c r="F12" s="285"/>
      <c r="G12" s="283"/>
    </row>
    <row r="13" spans="1:8">
      <c r="A13" s="280" t="s">
        <v>125</v>
      </c>
      <c r="B13" s="281">
        <v>2582</v>
      </c>
      <c r="C13" s="281">
        <v>5227</v>
      </c>
      <c r="D13" s="281">
        <v>0</v>
      </c>
      <c r="E13" s="281">
        <v>491</v>
      </c>
      <c r="F13" s="282">
        <v>7318</v>
      </c>
      <c r="G13" s="283"/>
      <c r="H13" s="715"/>
    </row>
    <row r="14" spans="1:8">
      <c r="A14" s="276" t="s">
        <v>126</v>
      </c>
      <c r="B14" s="284"/>
      <c r="C14" s="284"/>
      <c r="D14" s="284"/>
      <c r="E14" s="284"/>
      <c r="F14" s="285"/>
      <c r="G14" s="283"/>
    </row>
    <row r="15" spans="1:8">
      <c r="A15" s="276"/>
      <c r="B15" s="284"/>
      <c r="C15" s="284"/>
      <c r="D15" s="284"/>
      <c r="E15" s="284"/>
      <c r="F15" s="285"/>
      <c r="G15" s="283"/>
    </row>
    <row r="16" spans="1:8">
      <c r="A16" s="280" t="s">
        <v>105</v>
      </c>
      <c r="B16" s="281">
        <v>576</v>
      </c>
      <c r="C16" s="281">
        <v>2834</v>
      </c>
      <c r="D16" s="281">
        <v>0</v>
      </c>
      <c r="E16" s="281">
        <v>-191</v>
      </c>
      <c r="F16" s="282">
        <v>3601</v>
      </c>
      <c r="G16" s="283"/>
      <c r="H16" s="715"/>
    </row>
    <row r="17" spans="1:8">
      <c r="A17" s="276" t="s">
        <v>127</v>
      </c>
      <c r="B17" s="284"/>
      <c r="C17" s="284"/>
      <c r="D17" s="284"/>
      <c r="E17" s="284"/>
      <c r="F17" s="285"/>
      <c r="G17" s="283"/>
    </row>
    <row r="18" spans="1:8">
      <c r="A18" s="276"/>
      <c r="B18" s="284"/>
      <c r="C18" s="284"/>
      <c r="D18" s="284"/>
      <c r="E18" s="284"/>
      <c r="F18" s="285"/>
      <c r="G18" s="283"/>
    </row>
    <row r="19" spans="1:8">
      <c r="A19" s="280" t="s">
        <v>9</v>
      </c>
      <c r="B19" s="281">
        <v>24011</v>
      </c>
      <c r="C19" s="281">
        <v>0</v>
      </c>
      <c r="D19" s="281">
        <v>0</v>
      </c>
      <c r="E19" s="281">
        <v>2331</v>
      </c>
      <c r="F19" s="785">
        <v>21680</v>
      </c>
      <c r="G19" s="283"/>
      <c r="H19" s="715"/>
    </row>
    <row r="20" spans="1:8">
      <c r="A20" s="276" t="s">
        <v>128</v>
      </c>
      <c r="B20" s="284"/>
      <c r="C20" s="284"/>
      <c r="D20" s="284"/>
      <c r="E20" s="284"/>
      <c r="F20" s="285"/>
      <c r="G20" s="279"/>
    </row>
    <row r="21" spans="1:8">
      <c r="A21" s="276"/>
      <c r="B21" s="284"/>
      <c r="C21" s="284"/>
      <c r="D21" s="284"/>
      <c r="E21" s="284"/>
      <c r="F21" s="285"/>
      <c r="G21" s="279"/>
    </row>
    <row r="22" spans="1:8">
      <c r="A22" s="280" t="s">
        <v>22</v>
      </c>
      <c r="B22" s="281">
        <v>12132</v>
      </c>
      <c r="C22" s="281">
        <v>0</v>
      </c>
      <c r="D22" s="281">
        <v>0</v>
      </c>
      <c r="E22" s="281">
        <v>0</v>
      </c>
      <c r="F22" s="282">
        <v>12132</v>
      </c>
      <c r="G22" s="283"/>
      <c r="H22" s="715"/>
    </row>
    <row r="23" spans="1:8">
      <c r="A23" s="276" t="s">
        <v>127</v>
      </c>
      <c r="B23" s="284"/>
      <c r="C23" s="284"/>
      <c r="D23" s="284"/>
      <c r="E23" s="284"/>
      <c r="F23" s="285"/>
      <c r="G23" s="279"/>
    </row>
    <row r="24" spans="1:8">
      <c r="A24" s="276"/>
      <c r="B24" s="284"/>
      <c r="C24" s="284"/>
      <c r="D24" s="284"/>
      <c r="E24" s="284"/>
      <c r="F24" s="285"/>
      <c r="G24" s="279"/>
    </row>
    <row r="25" spans="1:8">
      <c r="A25" s="280" t="s">
        <v>11</v>
      </c>
      <c r="B25" s="281">
        <v>7</v>
      </c>
      <c r="C25" s="281">
        <v>0</v>
      </c>
      <c r="D25" s="281">
        <v>0</v>
      </c>
      <c r="E25" s="281">
        <v>0</v>
      </c>
      <c r="F25" s="282">
        <v>7</v>
      </c>
      <c r="G25" s="283"/>
      <c r="H25" s="715"/>
    </row>
    <row r="26" spans="1:8" ht="13.5" thickBot="1">
      <c r="A26" s="286" t="s">
        <v>129</v>
      </c>
      <c r="B26" s="287"/>
      <c r="C26" s="287"/>
      <c r="D26" s="287"/>
      <c r="E26" s="287"/>
      <c r="F26" s="288"/>
      <c r="G26" s="279"/>
    </row>
    <row r="27" spans="1:8">
      <c r="A27" s="289" t="s">
        <v>557</v>
      </c>
    </row>
    <row r="28" spans="1:8">
      <c r="A28" s="289" t="s">
        <v>555</v>
      </c>
    </row>
    <row r="29" spans="1:8">
      <c r="A29" s="289" t="s">
        <v>558</v>
      </c>
    </row>
    <row r="30" spans="1:8">
      <c r="A30" s="289" t="s">
        <v>559</v>
      </c>
      <c r="B30" s="290"/>
      <c r="C30" s="291"/>
      <c r="D30" s="291"/>
      <c r="E30" s="291"/>
      <c r="F30" s="291"/>
    </row>
    <row r="34" spans="1:3" ht="15.95" customHeight="1"/>
    <row r="35" spans="1:3" ht="15.95" customHeight="1" thickBot="1"/>
    <row r="36" spans="1:3">
      <c r="A36" s="292" t="s">
        <v>130</v>
      </c>
      <c r="B36" s="293"/>
      <c r="C36" s="294"/>
    </row>
    <row r="37" spans="1:3">
      <c r="A37" s="276" t="s">
        <v>131</v>
      </c>
      <c r="B37" s="277"/>
      <c r="C37" s="278"/>
    </row>
    <row r="38" spans="1:3">
      <c r="A38" s="276"/>
      <c r="B38" s="277"/>
      <c r="C38" s="278"/>
    </row>
    <row r="39" spans="1:3">
      <c r="A39" s="276"/>
      <c r="B39" s="277"/>
      <c r="C39" s="278"/>
    </row>
    <row r="40" spans="1:3">
      <c r="A40" s="276" t="s">
        <v>132</v>
      </c>
      <c r="B40" s="295">
        <v>75.739999999999995</v>
      </c>
      <c r="C40" s="278"/>
    </row>
    <row r="41" spans="1:3">
      <c r="A41" s="276"/>
      <c r="B41" s="277"/>
      <c r="C41" s="278"/>
    </row>
    <row r="42" spans="1:3">
      <c r="A42" s="276" t="s">
        <v>133</v>
      </c>
      <c r="B42" s="295">
        <v>142.34</v>
      </c>
      <c r="C42" s="278"/>
    </row>
    <row r="43" spans="1:3">
      <c r="A43" s="276"/>
      <c r="B43" s="277"/>
      <c r="C43" s="278"/>
    </row>
    <row r="44" spans="1:3" ht="13.5" thickBot="1">
      <c r="A44" s="286" t="s">
        <v>134</v>
      </c>
      <c r="B44" s="296">
        <v>94.7</v>
      </c>
      <c r="C44" s="288"/>
    </row>
  </sheetData>
  <printOptions horizontalCentered="1"/>
  <pageMargins left="0.35433070866141736" right="0.11811023622047245" top="1.9685039370078741" bottom="0.98425196850393704" header="0.511811024" footer="0.511811024"/>
  <pageSetup scale="94" orientation="portrait" horizontalDpi="300" verticalDpi="4294967292" r:id="rId1"/>
  <headerFooter alignWithMargins="0">
    <oddHeader>&amp;CCUADRO Nº11&amp;R11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65"/>
  <sheetViews>
    <sheetView workbookViewId="0"/>
  </sheetViews>
  <sheetFormatPr baseColWidth="10" defaultRowHeight="12.75"/>
  <cols>
    <col min="1" max="1" width="3" customWidth="1"/>
    <col min="2" max="2" width="2.42578125" customWidth="1"/>
    <col min="3" max="3" width="22.5703125" customWidth="1"/>
    <col min="4" max="4" width="1.85546875" customWidth="1"/>
    <col min="6" max="6" width="1.28515625" customWidth="1"/>
    <col min="8" max="8" width="1.7109375" customWidth="1"/>
    <col min="10" max="10" width="1.42578125" customWidth="1"/>
    <col min="12" max="12" width="1" customWidth="1"/>
    <col min="13" max="13" width="6.28515625" customWidth="1"/>
    <col min="14" max="14" width="1" customWidth="1"/>
    <col min="16" max="16" width="1.5703125" customWidth="1"/>
    <col min="18" max="18" width="1.5703125" customWidth="1"/>
    <col min="20" max="20" width="2.140625" customWidth="1"/>
    <col min="22" max="22" width="1.28515625" customWidth="1"/>
    <col min="24" max="24" width="1.5703125" customWidth="1"/>
    <col min="26" max="26" width="1.140625" customWidth="1"/>
    <col min="28" max="28" width="1.28515625" customWidth="1"/>
    <col min="30" max="30" width="1.5703125" customWidth="1"/>
    <col min="32" max="32" width="1.7109375" customWidth="1"/>
    <col min="34" max="34" width="1.42578125" customWidth="1"/>
    <col min="36" max="36" width="1.5703125" customWidth="1"/>
    <col min="38" max="38" width="1.42578125" customWidth="1"/>
    <col min="40" max="40" width="1.42578125" customWidth="1"/>
    <col min="42" max="42" width="1.28515625" customWidth="1"/>
    <col min="44" max="44" width="1.42578125" customWidth="1"/>
    <col min="46" max="46" width="1.28515625" customWidth="1"/>
    <col min="48" max="48" width="1.140625" customWidth="1"/>
  </cols>
  <sheetData>
    <row r="1" spans="1:50">
      <c r="A1" s="762"/>
      <c r="B1" s="762"/>
      <c r="C1" s="763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762"/>
      <c r="Q1" s="762"/>
      <c r="R1" s="762"/>
      <c r="S1" s="762"/>
      <c r="T1" s="762"/>
      <c r="U1" s="762"/>
      <c r="V1" s="762"/>
      <c r="W1" s="762"/>
      <c r="X1" s="762"/>
      <c r="Y1" s="762"/>
      <c r="Z1" s="762"/>
      <c r="AA1" s="762"/>
      <c r="AB1" s="762"/>
      <c r="AC1" s="762"/>
      <c r="AD1" s="762"/>
      <c r="AE1" s="762"/>
      <c r="AF1" s="762"/>
      <c r="AG1" s="762"/>
      <c r="AH1" s="762"/>
      <c r="AI1" s="762" t="s">
        <v>380</v>
      </c>
      <c r="AJ1" s="762" t="s">
        <v>380</v>
      </c>
      <c r="AK1" s="762"/>
      <c r="AL1" s="762"/>
      <c r="AM1" s="762"/>
      <c r="AN1" s="762"/>
      <c r="AO1" s="762"/>
      <c r="AP1" s="762"/>
      <c r="AQ1" s="762"/>
      <c r="AR1" s="762"/>
      <c r="AS1" s="762"/>
      <c r="AT1" s="762"/>
      <c r="AU1" s="762"/>
      <c r="AV1" s="762"/>
      <c r="AW1" s="762"/>
      <c r="AX1" s="675"/>
    </row>
    <row r="2" spans="1:50">
      <c r="A2" s="762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4" t="s">
        <v>381</v>
      </c>
      <c r="O2" s="764"/>
      <c r="P2" s="764"/>
      <c r="Q2" s="764"/>
      <c r="R2" s="764"/>
      <c r="S2" s="764"/>
      <c r="T2" s="762"/>
      <c r="U2" s="762"/>
      <c r="V2" s="762"/>
      <c r="W2" s="762"/>
      <c r="X2" s="762"/>
      <c r="Y2" s="762"/>
      <c r="Z2" s="762" t="s">
        <v>382</v>
      </c>
      <c r="AA2" s="762"/>
      <c r="AB2" s="762"/>
      <c r="AC2" s="762"/>
      <c r="AD2" s="762"/>
      <c r="AE2" s="762"/>
      <c r="AF2" s="762"/>
      <c r="AG2" s="762"/>
      <c r="AH2" s="762"/>
      <c r="AI2" s="762" t="s">
        <v>380</v>
      </c>
      <c r="AJ2" s="762" t="s">
        <v>380</v>
      </c>
      <c r="AK2" s="762"/>
      <c r="AL2" s="762"/>
      <c r="AM2" s="762"/>
      <c r="AN2" s="762"/>
      <c r="AO2" s="762" t="s">
        <v>383</v>
      </c>
      <c r="AP2" s="762"/>
      <c r="AQ2" s="762"/>
      <c r="AR2" s="762"/>
      <c r="AS2" s="762"/>
      <c r="AT2" s="762"/>
      <c r="AU2" s="762" t="s">
        <v>384</v>
      </c>
      <c r="AV2" s="762"/>
      <c r="AW2" s="762"/>
      <c r="AX2" s="675"/>
    </row>
    <row r="3" spans="1:50">
      <c r="A3" s="762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4"/>
      <c r="P3" s="764"/>
      <c r="Q3" s="764" t="s">
        <v>385</v>
      </c>
      <c r="R3" s="764"/>
      <c r="S3" s="764"/>
      <c r="T3" s="762"/>
      <c r="U3" s="762"/>
      <c r="V3" s="762"/>
      <c r="W3" s="762"/>
      <c r="X3" s="762"/>
      <c r="Y3" s="762"/>
      <c r="Z3" s="762"/>
      <c r="AA3" s="762"/>
      <c r="AB3" s="762"/>
      <c r="AC3" s="762"/>
      <c r="AD3" s="762"/>
      <c r="AE3" s="762"/>
      <c r="AF3" s="762"/>
      <c r="AG3" s="762"/>
      <c r="AH3" s="762"/>
      <c r="AI3" s="762" t="s">
        <v>380</v>
      </c>
      <c r="AJ3" s="762" t="s">
        <v>380</v>
      </c>
      <c r="AK3" s="762"/>
      <c r="AL3" s="762"/>
      <c r="AM3" s="762"/>
      <c r="AN3" s="762"/>
      <c r="AO3" s="762" t="s">
        <v>386</v>
      </c>
      <c r="AP3" s="762"/>
      <c r="AQ3" s="762"/>
      <c r="AR3" s="762"/>
      <c r="AS3" s="762"/>
      <c r="AT3" s="762"/>
      <c r="AU3" s="765" t="s">
        <v>387</v>
      </c>
      <c r="AV3" s="762"/>
      <c r="AW3" s="762"/>
      <c r="AX3" s="675"/>
    </row>
    <row r="4" spans="1:50">
      <c r="A4" s="762"/>
      <c r="B4" s="762"/>
      <c r="C4" s="762"/>
      <c r="D4" s="766" t="s">
        <v>388</v>
      </c>
      <c r="E4" s="766" t="s">
        <v>388</v>
      </c>
      <c r="F4" s="766" t="s">
        <v>388</v>
      </c>
      <c r="G4" s="766" t="s">
        <v>388</v>
      </c>
      <c r="H4" s="766" t="s">
        <v>388</v>
      </c>
      <c r="I4" s="766" t="s">
        <v>388</v>
      </c>
      <c r="J4" s="766" t="s">
        <v>388</v>
      </c>
      <c r="K4" s="766" t="s">
        <v>388</v>
      </c>
      <c r="L4" s="766" t="s">
        <v>388</v>
      </c>
      <c r="M4" s="766" t="s">
        <v>388</v>
      </c>
      <c r="N4" s="766" t="s">
        <v>388</v>
      </c>
      <c r="O4" s="766" t="s">
        <v>388</v>
      </c>
      <c r="P4" s="766" t="s">
        <v>388</v>
      </c>
      <c r="Q4" s="766" t="s">
        <v>388</v>
      </c>
      <c r="R4" s="766" t="s">
        <v>388</v>
      </c>
      <c r="S4" s="766" t="s">
        <v>388</v>
      </c>
      <c r="T4" s="766" t="s">
        <v>388</v>
      </c>
      <c r="U4" s="766" t="s">
        <v>388</v>
      </c>
      <c r="V4" s="766" t="s">
        <v>388</v>
      </c>
      <c r="W4" s="766" t="s">
        <v>388</v>
      </c>
      <c r="X4" s="766" t="s">
        <v>388</v>
      </c>
      <c r="Y4" s="766" t="s">
        <v>388</v>
      </c>
      <c r="Z4" s="766" t="s">
        <v>388</v>
      </c>
      <c r="AA4" s="766" t="s">
        <v>388</v>
      </c>
      <c r="AB4" s="766" t="s">
        <v>388</v>
      </c>
      <c r="AC4" s="766" t="s">
        <v>388</v>
      </c>
      <c r="AD4" s="766" t="s">
        <v>388</v>
      </c>
      <c r="AE4" s="766" t="s">
        <v>388</v>
      </c>
      <c r="AF4" s="766" t="s">
        <v>388</v>
      </c>
      <c r="AG4" s="766" t="s">
        <v>388</v>
      </c>
      <c r="AH4" s="766" t="s">
        <v>388</v>
      </c>
      <c r="AI4" s="766" t="s">
        <v>388</v>
      </c>
      <c r="AJ4" s="766" t="s">
        <v>388</v>
      </c>
      <c r="AK4" s="766" t="s">
        <v>388</v>
      </c>
      <c r="AL4" s="766" t="s">
        <v>388</v>
      </c>
      <c r="AM4" s="766" t="s">
        <v>388</v>
      </c>
      <c r="AN4" s="766" t="s">
        <v>388</v>
      </c>
      <c r="AO4" s="766" t="s">
        <v>388</v>
      </c>
      <c r="AP4" s="766" t="s">
        <v>388</v>
      </c>
      <c r="AQ4" s="766" t="s">
        <v>388</v>
      </c>
      <c r="AR4" s="766" t="s">
        <v>388</v>
      </c>
      <c r="AS4" s="766" t="s">
        <v>388</v>
      </c>
      <c r="AT4" s="766" t="s">
        <v>388</v>
      </c>
      <c r="AU4" s="766" t="s">
        <v>388</v>
      </c>
      <c r="AV4" s="766" t="s">
        <v>388</v>
      </c>
      <c r="AW4" s="762"/>
      <c r="AX4" s="675"/>
    </row>
    <row r="5" spans="1:50">
      <c r="A5" s="762"/>
      <c r="B5" s="762"/>
      <c r="C5" s="762"/>
      <c r="D5" s="762" t="s">
        <v>389</v>
      </c>
      <c r="E5" s="762"/>
      <c r="F5" s="762"/>
      <c r="G5" s="762"/>
      <c r="H5" s="762"/>
      <c r="I5" s="762"/>
      <c r="J5" s="762"/>
      <c r="K5" s="762"/>
      <c r="L5" s="762"/>
      <c r="M5" s="762"/>
      <c r="N5" s="762" t="s">
        <v>390</v>
      </c>
      <c r="O5" s="762"/>
      <c r="P5" s="762"/>
      <c r="Q5" s="762"/>
      <c r="R5" s="762"/>
      <c r="S5" s="762"/>
      <c r="T5" s="762"/>
      <c r="U5" s="762"/>
      <c r="V5" s="762"/>
      <c r="W5" s="762"/>
      <c r="X5" s="762" t="s">
        <v>389</v>
      </c>
      <c r="Y5" s="762"/>
      <c r="Z5" s="762"/>
      <c r="AA5" s="762"/>
      <c r="AB5" s="762"/>
      <c r="AC5" s="762"/>
      <c r="AD5" s="762"/>
      <c r="AE5" s="762"/>
      <c r="AF5" s="762"/>
      <c r="AG5" s="762"/>
      <c r="AH5" s="762"/>
      <c r="AI5" s="762"/>
      <c r="AJ5" s="762"/>
      <c r="AK5" s="762" t="s">
        <v>391</v>
      </c>
      <c r="AL5" s="762"/>
      <c r="AM5" s="762"/>
      <c r="AN5" s="762"/>
      <c r="AO5" s="762"/>
      <c r="AP5" s="762"/>
      <c r="AQ5" s="762"/>
      <c r="AR5" s="762"/>
      <c r="AS5" s="762"/>
      <c r="AT5" s="762"/>
      <c r="AU5" s="762"/>
      <c r="AV5" s="762" t="s">
        <v>389</v>
      </c>
      <c r="AW5" s="762"/>
      <c r="AX5" s="675"/>
    </row>
    <row r="6" spans="1:50">
      <c r="A6" s="766" t="s">
        <v>209</v>
      </c>
      <c r="B6" s="766" t="s">
        <v>209</v>
      </c>
      <c r="C6" s="766" t="s">
        <v>209</v>
      </c>
      <c r="D6" s="766" t="s">
        <v>209</v>
      </c>
      <c r="E6" s="766" t="s">
        <v>209</v>
      </c>
      <c r="F6" s="766" t="s">
        <v>209</v>
      </c>
      <c r="G6" s="766" t="s">
        <v>209</v>
      </c>
      <c r="H6" s="766" t="s">
        <v>209</v>
      </c>
      <c r="I6" s="766" t="s">
        <v>209</v>
      </c>
      <c r="J6" s="766" t="s">
        <v>209</v>
      </c>
      <c r="K6" s="766" t="s">
        <v>209</v>
      </c>
      <c r="L6" s="766" t="s">
        <v>209</v>
      </c>
      <c r="M6" s="766" t="s">
        <v>209</v>
      </c>
      <c r="N6" s="766" t="s">
        <v>209</v>
      </c>
      <c r="O6" s="766" t="s">
        <v>209</v>
      </c>
      <c r="P6" s="766" t="s">
        <v>209</v>
      </c>
      <c r="Q6" s="766" t="s">
        <v>209</v>
      </c>
      <c r="R6" s="766" t="s">
        <v>209</v>
      </c>
      <c r="S6" s="766" t="s">
        <v>209</v>
      </c>
      <c r="T6" s="766" t="s">
        <v>209</v>
      </c>
      <c r="U6" s="766" t="s">
        <v>209</v>
      </c>
      <c r="V6" s="766" t="s">
        <v>209</v>
      </c>
      <c r="W6" s="766" t="s">
        <v>209</v>
      </c>
      <c r="X6" s="762" t="s">
        <v>209</v>
      </c>
      <c r="Y6" s="766" t="s">
        <v>209</v>
      </c>
      <c r="Z6" s="762" t="s">
        <v>209</v>
      </c>
      <c r="AA6" s="766" t="s">
        <v>209</v>
      </c>
      <c r="AB6" s="766" t="s">
        <v>209</v>
      </c>
      <c r="AC6" s="766" t="s">
        <v>209</v>
      </c>
      <c r="AD6" s="766" t="s">
        <v>209</v>
      </c>
      <c r="AE6" s="766" t="s">
        <v>209</v>
      </c>
      <c r="AF6" s="766" t="s">
        <v>209</v>
      </c>
      <c r="AG6" s="766" t="s">
        <v>209</v>
      </c>
      <c r="AH6" s="766" t="s">
        <v>209</v>
      </c>
      <c r="AI6" s="766" t="s">
        <v>209</v>
      </c>
      <c r="AJ6" s="766" t="s">
        <v>209</v>
      </c>
      <c r="AK6" s="766" t="s">
        <v>209</v>
      </c>
      <c r="AL6" s="766" t="s">
        <v>209</v>
      </c>
      <c r="AM6" s="766" t="s">
        <v>209</v>
      </c>
      <c r="AN6" s="766" t="s">
        <v>209</v>
      </c>
      <c r="AO6" s="766" t="s">
        <v>209</v>
      </c>
      <c r="AP6" s="766" t="s">
        <v>209</v>
      </c>
      <c r="AQ6" s="766" t="s">
        <v>209</v>
      </c>
      <c r="AR6" s="766" t="s">
        <v>209</v>
      </c>
      <c r="AS6" s="766" t="s">
        <v>209</v>
      </c>
      <c r="AT6" s="766" t="s">
        <v>209</v>
      </c>
      <c r="AU6" s="766" t="s">
        <v>209</v>
      </c>
      <c r="AV6" s="766" t="s">
        <v>209</v>
      </c>
      <c r="AW6" s="766" t="s">
        <v>209</v>
      </c>
      <c r="AX6" s="675"/>
    </row>
    <row r="7" spans="1:50">
      <c r="A7" s="762" t="s">
        <v>389</v>
      </c>
      <c r="B7" s="762"/>
      <c r="C7" s="764" t="s">
        <v>392</v>
      </c>
      <c r="D7" s="762" t="s">
        <v>389</v>
      </c>
      <c r="E7" s="764" t="s">
        <v>393</v>
      </c>
      <c r="F7" s="767" t="s">
        <v>389</v>
      </c>
      <c r="G7" s="764" t="s">
        <v>394</v>
      </c>
      <c r="H7" s="767" t="s">
        <v>389</v>
      </c>
      <c r="I7" s="764" t="s">
        <v>8</v>
      </c>
      <c r="J7" s="767" t="s">
        <v>389</v>
      </c>
      <c r="K7" s="764" t="s">
        <v>395</v>
      </c>
      <c r="L7" s="767" t="s">
        <v>389</v>
      </c>
      <c r="M7" s="768" t="s">
        <v>396</v>
      </c>
      <c r="N7" s="767" t="s">
        <v>389</v>
      </c>
      <c r="O7" s="769" t="s">
        <v>397</v>
      </c>
      <c r="P7" s="767" t="s">
        <v>389</v>
      </c>
      <c r="Q7" s="764" t="s">
        <v>398</v>
      </c>
      <c r="R7" s="767" t="s">
        <v>389</v>
      </c>
      <c r="S7" s="768" t="s">
        <v>399</v>
      </c>
      <c r="T7" s="767" t="s">
        <v>389</v>
      </c>
      <c r="U7" s="764" t="s">
        <v>400</v>
      </c>
      <c r="V7" s="767" t="s">
        <v>389</v>
      </c>
      <c r="W7" s="764" t="s">
        <v>401</v>
      </c>
      <c r="X7" s="767" t="s">
        <v>389</v>
      </c>
      <c r="Y7" s="764" t="s">
        <v>402</v>
      </c>
      <c r="Z7" s="767" t="s">
        <v>389</v>
      </c>
      <c r="AA7" s="764" t="s">
        <v>394</v>
      </c>
      <c r="AB7" s="767" t="s">
        <v>389</v>
      </c>
      <c r="AC7" s="764" t="s">
        <v>403</v>
      </c>
      <c r="AD7" s="767" t="s">
        <v>389</v>
      </c>
      <c r="AE7" s="764" t="s">
        <v>404</v>
      </c>
      <c r="AF7" s="767" t="s">
        <v>389</v>
      </c>
      <c r="AG7" s="764" t="s">
        <v>36</v>
      </c>
      <c r="AH7" s="767" t="s">
        <v>389</v>
      </c>
      <c r="AI7" s="764" t="s">
        <v>405</v>
      </c>
      <c r="AJ7" s="767" t="s">
        <v>389</v>
      </c>
      <c r="AK7" s="767" t="s">
        <v>406</v>
      </c>
      <c r="AL7" s="767" t="s">
        <v>389</v>
      </c>
      <c r="AM7" s="764" t="s">
        <v>8</v>
      </c>
      <c r="AN7" s="767" t="s">
        <v>389</v>
      </c>
      <c r="AO7" s="764" t="s">
        <v>407</v>
      </c>
      <c r="AP7" s="767" t="s">
        <v>389</v>
      </c>
      <c r="AQ7" s="764" t="s">
        <v>400</v>
      </c>
      <c r="AR7" s="767" t="s">
        <v>389</v>
      </c>
      <c r="AS7" s="764" t="s">
        <v>408</v>
      </c>
      <c r="AT7" s="767" t="s">
        <v>389</v>
      </c>
      <c r="AU7" s="764" t="s">
        <v>401</v>
      </c>
      <c r="AV7" s="767" t="s">
        <v>389</v>
      </c>
      <c r="AW7" s="767" t="s">
        <v>12</v>
      </c>
      <c r="AX7" s="675"/>
    </row>
    <row r="8" spans="1:50">
      <c r="A8" s="762" t="s">
        <v>389</v>
      </c>
      <c r="B8" s="762"/>
      <c r="C8" s="764">
        <v>2001</v>
      </c>
      <c r="D8" s="762" t="s">
        <v>389</v>
      </c>
      <c r="E8" s="764" t="s">
        <v>409</v>
      </c>
      <c r="F8" s="767" t="s">
        <v>389</v>
      </c>
      <c r="G8" s="764" t="s">
        <v>410</v>
      </c>
      <c r="H8" s="767" t="s">
        <v>389</v>
      </c>
      <c r="I8" s="764" t="s">
        <v>411</v>
      </c>
      <c r="J8" s="767" t="s">
        <v>389</v>
      </c>
      <c r="K8" s="764" t="s">
        <v>412</v>
      </c>
      <c r="L8" s="767" t="s">
        <v>389</v>
      </c>
      <c r="M8" s="770" t="s">
        <v>413</v>
      </c>
      <c r="N8" s="767" t="s">
        <v>389</v>
      </c>
      <c r="O8" s="769" t="s">
        <v>414</v>
      </c>
      <c r="P8" s="767" t="s">
        <v>389</v>
      </c>
      <c r="Q8" s="764" t="s">
        <v>380</v>
      </c>
      <c r="R8" s="767" t="s">
        <v>389</v>
      </c>
      <c r="S8" s="768" t="s">
        <v>415</v>
      </c>
      <c r="T8" s="767" t="s">
        <v>389</v>
      </c>
      <c r="U8" s="764" t="s">
        <v>380</v>
      </c>
      <c r="V8" s="767" t="s">
        <v>389</v>
      </c>
      <c r="W8" s="764" t="s">
        <v>416</v>
      </c>
      <c r="X8" s="767" t="s">
        <v>389</v>
      </c>
      <c r="Y8" s="764" t="s">
        <v>417</v>
      </c>
      <c r="Z8" s="767" t="s">
        <v>389</v>
      </c>
      <c r="AA8" s="764" t="s">
        <v>418</v>
      </c>
      <c r="AB8" s="767" t="s">
        <v>389</v>
      </c>
      <c r="AC8" s="764" t="s">
        <v>419</v>
      </c>
      <c r="AD8" s="767" t="s">
        <v>389</v>
      </c>
      <c r="AE8" s="764" t="s">
        <v>420</v>
      </c>
      <c r="AF8" s="767" t="s">
        <v>389</v>
      </c>
      <c r="AG8" s="764" t="s">
        <v>421</v>
      </c>
      <c r="AH8" s="767" t="s">
        <v>389</v>
      </c>
      <c r="AI8" s="764" t="s">
        <v>421</v>
      </c>
      <c r="AJ8" s="767" t="s">
        <v>389</v>
      </c>
      <c r="AK8" s="764"/>
      <c r="AL8" s="767" t="s">
        <v>389</v>
      </c>
      <c r="AM8" s="764" t="s">
        <v>422</v>
      </c>
      <c r="AN8" s="767" t="s">
        <v>389</v>
      </c>
      <c r="AO8" s="764"/>
      <c r="AP8" s="767" t="s">
        <v>389</v>
      </c>
      <c r="AQ8" s="764" t="s">
        <v>380</v>
      </c>
      <c r="AR8" s="767" t="s">
        <v>389</v>
      </c>
      <c r="AS8" s="764" t="s">
        <v>423</v>
      </c>
      <c r="AT8" s="767" t="s">
        <v>389</v>
      </c>
      <c r="AU8" s="764" t="s">
        <v>424</v>
      </c>
      <c r="AV8" s="767" t="s">
        <v>389</v>
      </c>
      <c r="AW8" s="764"/>
      <c r="AX8" s="675"/>
    </row>
    <row r="9" spans="1:50">
      <c r="A9" s="762" t="s">
        <v>389</v>
      </c>
      <c r="B9" s="762"/>
      <c r="C9" s="762"/>
      <c r="D9" s="762" t="s">
        <v>389</v>
      </c>
      <c r="E9" s="764"/>
      <c r="F9" s="764" t="s">
        <v>389</v>
      </c>
      <c r="G9" s="764" t="s">
        <v>425</v>
      </c>
      <c r="H9" s="767" t="s">
        <v>389</v>
      </c>
      <c r="I9" s="764" t="s">
        <v>425</v>
      </c>
      <c r="J9" s="767" t="s">
        <v>389</v>
      </c>
      <c r="K9" s="764" t="s">
        <v>426</v>
      </c>
      <c r="L9" s="764" t="s">
        <v>389</v>
      </c>
      <c r="M9" s="768" t="s">
        <v>427</v>
      </c>
      <c r="N9" s="764" t="s">
        <v>389</v>
      </c>
      <c r="O9" s="764" t="s">
        <v>380</v>
      </c>
      <c r="P9" s="764" t="s">
        <v>389</v>
      </c>
      <c r="Q9" s="764"/>
      <c r="R9" s="764" t="s">
        <v>389</v>
      </c>
      <c r="S9" s="769" t="s">
        <v>428</v>
      </c>
      <c r="T9" s="767" t="s">
        <v>389</v>
      </c>
      <c r="U9" s="764" t="s">
        <v>380</v>
      </c>
      <c r="V9" s="764" t="s">
        <v>389</v>
      </c>
      <c r="W9" s="764" t="s">
        <v>429</v>
      </c>
      <c r="X9" s="764" t="s">
        <v>389</v>
      </c>
      <c r="Y9" s="764" t="s">
        <v>430</v>
      </c>
      <c r="Z9" s="764" t="s">
        <v>389</v>
      </c>
      <c r="AA9" s="764" t="s">
        <v>431</v>
      </c>
      <c r="AB9" s="764" t="s">
        <v>389</v>
      </c>
      <c r="AC9" s="764" t="s">
        <v>432</v>
      </c>
      <c r="AD9" s="764" t="s">
        <v>389</v>
      </c>
      <c r="AE9" s="764" t="s">
        <v>433</v>
      </c>
      <c r="AF9" s="764" t="s">
        <v>389</v>
      </c>
      <c r="AG9" s="764"/>
      <c r="AH9" s="764" t="s">
        <v>389</v>
      </c>
      <c r="AI9" s="764" t="s">
        <v>380</v>
      </c>
      <c r="AJ9" s="764" t="s">
        <v>389</v>
      </c>
      <c r="AK9" s="764"/>
      <c r="AL9" s="764" t="s">
        <v>389</v>
      </c>
      <c r="AM9" s="675"/>
      <c r="AN9" s="764" t="s">
        <v>389</v>
      </c>
      <c r="AO9" s="764"/>
      <c r="AP9" s="764" t="s">
        <v>389</v>
      </c>
      <c r="AQ9" s="764" t="s">
        <v>380</v>
      </c>
      <c r="AR9" s="764" t="s">
        <v>389</v>
      </c>
      <c r="AS9" s="764" t="s">
        <v>434</v>
      </c>
      <c r="AT9" s="764" t="s">
        <v>389</v>
      </c>
      <c r="AU9" s="764" t="s">
        <v>435</v>
      </c>
      <c r="AV9" s="764" t="s">
        <v>389</v>
      </c>
      <c r="AW9" s="764"/>
      <c r="AX9" s="675"/>
    </row>
    <row r="10" spans="1:50">
      <c r="A10" s="762" t="s">
        <v>436</v>
      </c>
      <c r="B10" s="766" t="s">
        <v>436</v>
      </c>
      <c r="C10" s="766" t="s">
        <v>436</v>
      </c>
      <c r="D10" s="766" t="s">
        <v>436</v>
      </c>
      <c r="E10" s="766" t="s">
        <v>436</v>
      </c>
      <c r="F10" s="766" t="s">
        <v>436</v>
      </c>
      <c r="G10" s="766" t="s">
        <v>436</v>
      </c>
      <c r="H10" s="766" t="s">
        <v>436</v>
      </c>
      <c r="I10" s="766" t="s">
        <v>436</v>
      </c>
      <c r="J10" s="766" t="s">
        <v>436</v>
      </c>
      <c r="K10" s="766" t="s">
        <v>436</v>
      </c>
      <c r="L10" s="766" t="s">
        <v>436</v>
      </c>
      <c r="M10" s="766" t="s">
        <v>436</v>
      </c>
      <c r="N10" s="766" t="s">
        <v>436</v>
      </c>
      <c r="O10" s="766" t="s">
        <v>436</v>
      </c>
      <c r="P10" s="766" t="s">
        <v>436</v>
      </c>
      <c r="Q10" s="766" t="s">
        <v>436</v>
      </c>
      <c r="R10" s="766" t="s">
        <v>436</v>
      </c>
      <c r="S10" s="766" t="s">
        <v>436</v>
      </c>
      <c r="T10" s="766" t="s">
        <v>436</v>
      </c>
      <c r="U10" s="766" t="s">
        <v>436</v>
      </c>
      <c r="V10" s="766" t="s">
        <v>436</v>
      </c>
      <c r="W10" s="766" t="s">
        <v>436</v>
      </c>
      <c r="X10" s="762" t="s">
        <v>436</v>
      </c>
      <c r="Y10" s="766" t="s">
        <v>436</v>
      </c>
      <c r="Z10" s="766" t="s">
        <v>436</v>
      </c>
      <c r="AA10" s="766" t="s">
        <v>436</v>
      </c>
      <c r="AB10" s="766" t="s">
        <v>436</v>
      </c>
      <c r="AC10" s="766" t="s">
        <v>436</v>
      </c>
      <c r="AD10" s="766" t="s">
        <v>436</v>
      </c>
      <c r="AE10" s="766" t="s">
        <v>436</v>
      </c>
      <c r="AF10" s="766" t="s">
        <v>436</v>
      </c>
      <c r="AG10" s="766" t="s">
        <v>436</v>
      </c>
      <c r="AH10" s="766" t="s">
        <v>436</v>
      </c>
      <c r="AI10" s="766" t="s">
        <v>436</v>
      </c>
      <c r="AJ10" s="766" t="s">
        <v>436</v>
      </c>
      <c r="AK10" s="766" t="s">
        <v>436</v>
      </c>
      <c r="AL10" s="766" t="s">
        <v>436</v>
      </c>
      <c r="AM10" s="766" t="s">
        <v>436</v>
      </c>
      <c r="AN10" s="766" t="s">
        <v>436</v>
      </c>
      <c r="AO10" s="766" t="s">
        <v>436</v>
      </c>
      <c r="AP10" s="766" t="s">
        <v>436</v>
      </c>
      <c r="AQ10" s="766" t="s">
        <v>436</v>
      </c>
      <c r="AR10" s="766" t="s">
        <v>436</v>
      </c>
      <c r="AS10" s="766" t="s">
        <v>436</v>
      </c>
      <c r="AT10" s="766" t="s">
        <v>436</v>
      </c>
      <c r="AU10" s="766" t="s">
        <v>436</v>
      </c>
      <c r="AV10" s="766" t="s">
        <v>436</v>
      </c>
      <c r="AW10" s="766" t="s">
        <v>436</v>
      </c>
      <c r="AX10" s="675"/>
    </row>
    <row r="11" spans="1:50">
      <c r="A11" s="762" t="s">
        <v>389</v>
      </c>
      <c r="B11" s="762"/>
      <c r="C11" s="764" t="s">
        <v>24</v>
      </c>
      <c r="D11" s="762" t="s">
        <v>389</v>
      </c>
      <c r="E11" s="752">
        <v>2817</v>
      </c>
      <c r="F11" s="752" t="s">
        <v>389</v>
      </c>
      <c r="G11" s="752">
        <v>24121</v>
      </c>
      <c r="H11" s="752" t="s">
        <v>389</v>
      </c>
      <c r="I11" s="752">
        <v>4034</v>
      </c>
      <c r="J11" s="752" t="s">
        <v>389</v>
      </c>
      <c r="K11" s="752">
        <v>20650</v>
      </c>
      <c r="L11" s="752" t="s">
        <v>389</v>
      </c>
      <c r="M11" s="752">
        <v>0</v>
      </c>
      <c r="N11" s="752" t="s">
        <v>389</v>
      </c>
      <c r="O11" s="752">
        <v>0</v>
      </c>
      <c r="P11" s="752" t="s">
        <v>389</v>
      </c>
      <c r="Q11" s="752">
        <v>42462</v>
      </c>
      <c r="R11" s="752" t="s">
        <v>389</v>
      </c>
      <c r="S11" s="752">
        <v>0</v>
      </c>
      <c r="T11" s="752" t="s">
        <v>389</v>
      </c>
      <c r="U11" s="752">
        <v>27</v>
      </c>
      <c r="V11" s="752" t="s">
        <v>389</v>
      </c>
      <c r="W11" s="752">
        <v>94111</v>
      </c>
      <c r="X11" s="752" t="s">
        <v>389</v>
      </c>
      <c r="Y11" s="752">
        <v>36577</v>
      </c>
      <c r="Z11" s="752" t="s">
        <v>389</v>
      </c>
      <c r="AA11" s="752">
        <v>6745</v>
      </c>
      <c r="AB11" s="752" t="s">
        <v>389</v>
      </c>
      <c r="AC11" s="752">
        <v>22868</v>
      </c>
      <c r="AD11" s="752" t="s">
        <v>389</v>
      </c>
      <c r="AE11" s="752">
        <v>9557</v>
      </c>
      <c r="AF11" s="752" t="s">
        <v>389</v>
      </c>
      <c r="AG11" s="752">
        <v>41387</v>
      </c>
      <c r="AH11" s="752" t="s">
        <v>389</v>
      </c>
      <c r="AI11" s="752">
        <v>16530</v>
      </c>
      <c r="AJ11" s="752" t="s">
        <v>389</v>
      </c>
      <c r="AK11" s="752">
        <v>5049</v>
      </c>
      <c r="AL11" s="752" t="s">
        <v>389</v>
      </c>
      <c r="AM11" s="752">
        <v>0</v>
      </c>
      <c r="AN11" s="752" t="s">
        <v>389</v>
      </c>
      <c r="AO11" s="752">
        <v>5196</v>
      </c>
      <c r="AP11" s="752" t="s">
        <v>389</v>
      </c>
      <c r="AQ11" s="752">
        <v>20410</v>
      </c>
      <c r="AR11" s="752" t="s">
        <v>389</v>
      </c>
      <c r="AS11" s="752">
        <v>1095</v>
      </c>
      <c r="AT11" s="752" t="s">
        <v>389</v>
      </c>
      <c r="AU11" s="752">
        <v>165414</v>
      </c>
      <c r="AV11" s="752" t="s">
        <v>389</v>
      </c>
      <c r="AW11" s="752">
        <v>259525</v>
      </c>
      <c r="AX11" s="675" t="s">
        <v>389</v>
      </c>
    </row>
    <row r="12" spans="1:50">
      <c r="A12" s="762" t="s">
        <v>389</v>
      </c>
      <c r="B12" s="762"/>
      <c r="C12" s="764"/>
      <c r="D12" s="762" t="s">
        <v>389</v>
      </c>
      <c r="E12" s="752"/>
      <c r="F12" s="752" t="s">
        <v>389</v>
      </c>
      <c r="G12" s="752"/>
      <c r="H12" s="752" t="s">
        <v>389</v>
      </c>
      <c r="I12" s="752"/>
      <c r="J12" s="752" t="s">
        <v>389</v>
      </c>
      <c r="K12" s="752"/>
      <c r="L12" s="752" t="s">
        <v>389</v>
      </c>
      <c r="M12" s="752"/>
      <c r="N12" s="752" t="s">
        <v>389</v>
      </c>
      <c r="O12" s="752"/>
      <c r="P12" s="752" t="s">
        <v>389</v>
      </c>
      <c r="Q12" s="752"/>
      <c r="R12" s="752" t="s">
        <v>389</v>
      </c>
      <c r="S12" s="752"/>
      <c r="T12" s="752" t="s">
        <v>389</v>
      </c>
      <c r="U12" s="752"/>
      <c r="V12" s="752" t="s">
        <v>389</v>
      </c>
      <c r="W12" s="752"/>
      <c r="X12" s="752" t="s">
        <v>389</v>
      </c>
      <c r="Y12" s="752"/>
      <c r="Z12" s="752" t="s">
        <v>389</v>
      </c>
      <c r="AA12" s="752"/>
      <c r="AB12" s="752" t="s">
        <v>389</v>
      </c>
      <c r="AC12" s="752"/>
      <c r="AD12" s="752" t="s">
        <v>389</v>
      </c>
      <c r="AE12" s="752"/>
      <c r="AF12" s="752" t="s">
        <v>389</v>
      </c>
      <c r="AG12" s="752"/>
      <c r="AH12" s="752" t="s">
        <v>389</v>
      </c>
      <c r="AI12" s="752"/>
      <c r="AJ12" s="752" t="s">
        <v>389</v>
      </c>
      <c r="AK12" s="752"/>
      <c r="AL12" s="752" t="s">
        <v>389</v>
      </c>
      <c r="AM12" s="752"/>
      <c r="AN12" s="752" t="s">
        <v>389</v>
      </c>
      <c r="AO12" s="752"/>
      <c r="AP12" s="752" t="s">
        <v>389</v>
      </c>
      <c r="AQ12" s="752"/>
      <c r="AR12" s="752" t="s">
        <v>389</v>
      </c>
      <c r="AS12" s="752"/>
      <c r="AT12" s="752" t="s">
        <v>389</v>
      </c>
      <c r="AU12" s="752"/>
      <c r="AV12" s="752" t="s">
        <v>389</v>
      </c>
      <c r="AW12" s="752"/>
      <c r="AX12" s="675" t="s">
        <v>389</v>
      </c>
    </row>
    <row r="13" spans="1:50">
      <c r="A13" s="762" t="s">
        <v>437</v>
      </c>
      <c r="B13" s="762"/>
      <c r="C13" s="764" t="s">
        <v>25</v>
      </c>
      <c r="D13" s="762" t="s">
        <v>389</v>
      </c>
      <c r="E13" s="752">
        <v>105156</v>
      </c>
      <c r="F13" s="752" t="s">
        <v>389</v>
      </c>
      <c r="G13" s="752">
        <v>48825</v>
      </c>
      <c r="H13" s="752" t="s">
        <v>389</v>
      </c>
      <c r="I13" s="752">
        <v>19838</v>
      </c>
      <c r="J13" s="752" t="s">
        <v>389</v>
      </c>
      <c r="K13" s="752">
        <v>0</v>
      </c>
      <c r="L13" s="752" t="s">
        <v>389</v>
      </c>
      <c r="M13" s="752">
        <v>0</v>
      </c>
      <c r="N13" s="752" t="s">
        <v>389</v>
      </c>
      <c r="O13" s="752">
        <v>0</v>
      </c>
      <c r="P13" s="752" t="s">
        <v>389</v>
      </c>
      <c r="Q13" s="752">
        <v>0</v>
      </c>
      <c r="R13" s="752" t="s">
        <v>389</v>
      </c>
      <c r="S13" s="752">
        <v>0</v>
      </c>
      <c r="T13" s="752" t="s">
        <v>389</v>
      </c>
      <c r="U13" s="752">
        <v>0</v>
      </c>
      <c r="V13" s="752" t="s">
        <v>389</v>
      </c>
      <c r="W13" s="752">
        <v>173819</v>
      </c>
      <c r="X13" s="752" t="s">
        <v>389</v>
      </c>
      <c r="Y13" s="752">
        <v>1192</v>
      </c>
      <c r="Z13" s="752" t="s">
        <v>389</v>
      </c>
      <c r="AA13" s="752">
        <v>6239</v>
      </c>
      <c r="AB13" s="752" t="s">
        <v>389</v>
      </c>
      <c r="AC13" s="752">
        <v>3852</v>
      </c>
      <c r="AD13" s="752" t="s">
        <v>389</v>
      </c>
      <c r="AE13" s="752">
        <v>118</v>
      </c>
      <c r="AF13" s="752" t="s">
        <v>389</v>
      </c>
      <c r="AG13" s="752">
        <v>5775</v>
      </c>
      <c r="AH13" s="752" t="s">
        <v>389</v>
      </c>
      <c r="AI13" s="752">
        <v>0</v>
      </c>
      <c r="AJ13" s="752" t="s">
        <v>389</v>
      </c>
      <c r="AK13" s="752">
        <v>256</v>
      </c>
      <c r="AL13" s="752" t="s">
        <v>389</v>
      </c>
      <c r="AM13" s="752">
        <v>0</v>
      </c>
      <c r="AN13" s="752" t="s">
        <v>389</v>
      </c>
      <c r="AO13" s="752">
        <v>0</v>
      </c>
      <c r="AP13" s="752" t="s">
        <v>389</v>
      </c>
      <c r="AQ13" s="752">
        <v>0</v>
      </c>
      <c r="AR13" s="752" t="s">
        <v>389</v>
      </c>
      <c r="AS13" s="752">
        <v>0</v>
      </c>
      <c r="AT13" s="752" t="s">
        <v>389</v>
      </c>
      <c r="AU13" s="752">
        <v>17432</v>
      </c>
      <c r="AV13" s="752" t="s">
        <v>389</v>
      </c>
      <c r="AW13" s="752">
        <v>191251</v>
      </c>
      <c r="AX13" s="675" t="s">
        <v>389</v>
      </c>
    </row>
    <row r="14" spans="1:50">
      <c r="A14" s="762" t="s">
        <v>438</v>
      </c>
      <c r="B14" s="762"/>
      <c r="C14" s="764"/>
      <c r="D14" s="762" t="s">
        <v>389</v>
      </c>
      <c r="E14" s="752"/>
      <c r="F14" s="752" t="s">
        <v>389</v>
      </c>
      <c r="G14" s="752"/>
      <c r="H14" s="752" t="s">
        <v>389</v>
      </c>
      <c r="I14" s="752"/>
      <c r="J14" s="752" t="s">
        <v>389</v>
      </c>
      <c r="K14" s="752"/>
      <c r="L14" s="752" t="s">
        <v>389</v>
      </c>
      <c r="M14" s="752"/>
      <c r="N14" s="752" t="s">
        <v>389</v>
      </c>
      <c r="O14" s="752"/>
      <c r="P14" s="752" t="s">
        <v>389</v>
      </c>
      <c r="Q14" s="752"/>
      <c r="R14" s="752" t="s">
        <v>389</v>
      </c>
      <c r="S14" s="752"/>
      <c r="T14" s="752" t="s">
        <v>389</v>
      </c>
      <c r="U14" s="752"/>
      <c r="V14" s="752" t="s">
        <v>389</v>
      </c>
      <c r="W14" s="752"/>
      <c r="X14" s="752" t="s">
        <v>389</v>
      </c>
      <c r="Y14" s="752"/>
      <c r="Z14" s="752" t="s">
        <v>389</v>
      </c>
      <c r="AA14" s="752"/>
      <c r="AB14" s="752" t="s">
        <v>389</v>
      </c>
      <c r="AC14" s="752"/>
      <c r="AD14" s="752" t="s">
        <v>389</v>
      </c>
      <c r="AE14" s="752"/>
      <c r="AF14" s="752" t="s">
        <v>389</v>
      </c>
      <c r="AG14" s="752"/>
      <c r="AH14" s="752" t="s">
        <v>389</v>
      </c>
      <c r="AI14" s="752"/>
      <c r="AJ14" s="752" t="s">
        <v>389</v>
      </c>
      <c r="AK14" s="752"/>
      <c r="AL14" s="752" t="s">
        <v>389</v>
      </c>
      <c r="AM14" s="752"/>
      <c r="AN14" s="752" t="s">
        <v>389</v>
      </c>
      <c r="AO14" s="752"/>
      <c r="AP14" s="752" t="s">
        <v>389</v>
      </c>
      <c r="AQ14" s="752"/>
      <c r="AR14" s="752" t="s">
        <v>389</v>
      </c>
      <c r="AS14" s="752"/>
      <c r="AT14" s="752" t="s">
        <v>389</v>
      </c>
      <c r="AU14" s="752"/>
      <c r="AV14" s="752" t="s">
        <v>389</v>
      </c>
      <c r="AW14" s="752"/>
      <c r="AX14" s="675" t="s">
        <v>389</v>
      </c>
    </row>
    <row r="15" spans="1:50">
      <c r="A15" s="762" t="s">
        <v>439</v>
      </c>
      <c r="B15" s="762"/>
      <c r="C15" s="764" t="s">
        <v>26</v>
      </c>
      <c r="D15" s="762" t="s">
        <v>389</v>
      </c>
      <c r="E15" s="752">
        <v>0</v>
      </c>
      <c r="F15" s="752" t="s">
        <v>389</v>
      </c>
      <c r="G15" s="752">
        <v>0</v>
      </c>
      <c r="H15" s="752" t="s">
        <v>389</v>
      </c>
      <c r="I15" s="752">
        <v>0</v>
      </c>
      <c r="J15" s="752" t="s">
        <v>389</v>
      </c>
      <c r="K15" s="752">
        <v>0</v>
      </c>
      <c r="L15" s="752" t="s">
        <v>389</v>
      </c>
      <c r="M15" s="752">
        <v>0</v>
      </c>
      <c r="N15" s="752" t="s">
        <v>389</v>
      </c>
      <c r="O15" s="752">
        <v>0</v>
      </c>
      <c r="P15" s="752" t="s">
        <v>389</v>
      </c>
      <c r="Q15" s="752">
        <v>0</v>
      </c>
      <c r="R15" s="752" t="s">
        <v>389</v>
      </c>
      <c r="S15" s="752">
        <v>0</v>
      </c>
      <c r="T15" s="752" t="s">
        <v>389</v>
      </c>
      <c r="U15" s="752">
        <v>0</v>
      </c>
      <c r="V15" s="752" t="s">
        <v>389</v>
      </c>
      <c r="W15" s="752">
        <v>0</v>
      </c>
      <c r="X15" s="752" t="s">
        <v>389</v>
      </c>
      <c r="Y15" s="752">
        <v>0</v>
      </c>
      <c r="Z15" s="752" t="s">
        <v>389</v>
      </c>
      <c r="AA15" s="752">
        <v>1493</v>
      </c>
      <c r="AB15" s="752" t="s">
        <v>389</v>
      </c>
      <c r="AC15" s="752">
        <v>3645</v>
      </c>
      <c r="AD15" s="752" t="s">
        <v>389</v>
      </c>
      <c r="AE15" s="752">
        <v>608</v>
      </c>
      <c r="AF15" s="752" t="s">
        <v>389</v>
      </c>
      <c r="AG15" s="752">
        <v>2208</v>
      </c>
      <c r="AH15" s="752" t="s">
        <v>389</v>
      </c>
      <c r="AI15" s="752">
        <v>2567</v>
      </c>
      <c r="AJ15" s="752" t="s">
        <v>389</v>
      </c>
      <c r="AK15" s="752">
        <v>0</v>
      </c>
      <c r="AL15" s="752" t="s">
        <v>389</v>
      </c>
      <c r="AM15" s="752">
        <v>0</v>
      </c>
      <c r="AN15" s="752" t="s">
        <v>389</v>
      </c>
      <c r="AO15" s="752">
        <v>0</v>
      </c>
      <c r="AP15" s="752" t="s">
        <v>389</v>
      </c>
      <c r="AQ15" s="752">
        <v>17766</v>
      </c>
      <c r="AR15" s="752" t="s">
        <v>389</v>
      </c>
      <c r="AS15" s="752">
        <v>0</v>
      </c>
      <c r="AT15" s="752" t="s">
        <v>389</v>
      </c>
      <c r="AU15" s="752">
        <v>28287</v>
      </c>
      <c r="AV15" s="752" t="s">
        <v>389</v>
      </c>
      <c r="AW15" s="752">
        <v>28287</v>
      </c>
      <c r="AX15" s="675" t="s">
        <v>389</v>
      </c>
    </row>
    <row r="16" spans="1:50">
      <c r="A16" s="762" t="s">
        <v>440</v>
      </c>
      <c r="B16" s="762"/>
      <c r="C16" s="764"/>
      <c r="D16" s="762" t="s">
        <v>389</v>
      </c>
      <c r="E16" s="752"/>
      <c r="F16" s="752" t="s">
        <v>389</v>
      </c>
      <c r="G16" s="752"/>
      <c r="H16" s="752" t="s">
        <v>389</v>
      </c>
      <c r="I16" s="752"/>
      <c r="J16" s="752" t="s">
        <v>389</v>
      </c>
      <c r="K16" s="752"/>
      <c r="L16" s="752" t="s">
        <v>389</v>
      </c>
      <c r="M16" s="752"/>
      <c r="N16" s="752" t="s">
        <v>389</v>
      </c>
      <c r="O16" s="752"/>
      <c r="P16" s="752" t="s">
        <v>389</v>
      </c>
      <c r="Q16" s="752"/>
      <c r="R16" s="752" t="s">
        <v>389</v>
      </c>
      <c r="S16" s="752"/>
      <c r="T16" s="752" t="s">
        <v>389</v>
      </c>
      <c r="U16" s="752"/>
      <c r="V16" s="752" t="s">
        <v>389</v>
      </c>
      <c r="W16" s="752"/>
      <c r="X16" s="752" t="s">
        <v>389</v>
      </c>
      <c r="Y16" s="752"/>
      <c r="Z16" s="752" t="s">
        <v>389</v>
      </c>
      <c r="AA16" s="752"/>
      <c r="AB16" s="752" t="s">
        <v>389</v>
      </c>
      <c r="AC16" s="752"/>
      <c r="AD16" s="752" t="s">
        <v>389</v>
      </c>
      <c r="AE16" s="752"/>
      <c r="AF16" s="752" t="s">
        <v>389</v>
      </c>
      <c r="AG16" s="752"/>
      <c r="AH16" s="752" t="s">
        <v>389</v>
      </c>
      <c r="AI16" s="752"/>
      <c r="AJ16" s="752" t="s">
        <v>389</v>
      </c>
      <c r="AK16" s="752"/>
      <c r="AL16" s="752" t="s">
        <v>389</v>
      </c>
      <c r="AM16" s="752"/>
      <c r="AN16" s="752" t="s">
        <v>389</v>
      </c>
      <c r="AO16" s="752"/>
      <c r="AP16" s="752" t="s">
        <v>389</v>
      </c>
      <c r="AQ16" s="752"/>
      <c r="AR16" s="752" t="s">
        <v>389</v>
      </c>
      <c r="AS16" s="752"/>
      <c r="AT16" s="752" t="s">
        <v>389</v>
      </c>
      <c r="AU16" s="752"/>
      <c r="AV16" s="752" t="s">
        <v>389</v>
      </c>
      <c r="AW16" s="752"/>
      <c r="AX16" s="675" t="s">
        <v>389</v>
      </c>
    </row>
    <row r="17" spans="1:50">
      <c r="A17" s="762" t="s">
        <v>368</v>
      </c>
      <c r="B17" s="762"/>
      <c r="C17" s="764" t="s">
        <v>441</v>
      </c>
      <c r="D17" s="762" t="s">
        <v>389</v>
      </c>
      <c r="E17" s="752">
        <v>-2400</v>
      </c>
      <c r="F17" s="752" t="s">
        <v>389</v>
      </c>
      <c r="G17" s="752">
        <v>-696</v>
      </c>
      <c r="H17" s="752" t="s">
        <v>389</v>
      </c>
      <c r="I17" s="752">
        <v>1334</v>
      </c>
      <c r="J17" s="752" t="s">
        <v>389</v>
      </c>
      <c r="K17" s="752">
        <v>0</v>
      </c>
      <c r="L17" s="752" t="s">
        <v>389</v>
      </c>
      <c r="M17" s="752">
        <v>0</v>
      </c>
      <c r="N17" s="752" t="s">
        <v>389</v>
      </c>
      <c r="O17" s="752">
        <v>0</v>
      </c>
      <c r="P17" s="752" t="s">
        <v>389</v>
      </c>
      <c r="Q17" s="752">
        <v>0</v>
      </c>
      <c r="R17" s="752" t="s">
        <v>389</v>
      </c>
      <c r="S17" s="752">
        <v>0</v>
      </c>
      <c r="T17" s="752" t="s">
        <v>389</v>
      </c>
      <c r="U17" s="752">
        <v>0</v>
      </c>
      <c r="V17" s="752" t="s">
        <v>389</v>
      </c>
      <c r="W17" s="752">
        <v>-1762</v>
      </c>
      <c r="X17" s="752" t="s">
        <v>389</v>
      </c>
      <c r="Y17" s="752">
        <v>0</v>
      </c>
      <c r="Z17" s="752" t="s">
        <v>389</v>
      </c>
      <c r="AA17" s="752">
        <v>560</v>
      </c>
      <c r="AB17" s="752" t="s">
        <v>389</v>
      </c>
      <c r="AC17" s="752">
        <v>1364</v>
      </c>
      <c r="AD17" s="752" t="s">
        <v>389</v>
      </c>
      <c r="AE17" s="752">
        <v>-290</v>
      </c>
      <c r="AF17" s="752" t="s">
        <v>389</v>
      </c>
      <c r="AG17" s="752">
        <v>-391</v>
      </c>
      <c r="AH17" s="752" t="s">
        <v>389</v>
      </c>
      <c r="AI17" s="752">
        <v>1888</v>
      </c>
      <c r="AJ17" s="752" t="s">
        <v>389</v>
      </c>
      <c r="AK17" s="752">
        <v>-244</v>
      </c>
      <c r="AL17" s="752" t="s">
        <v>389</v>
      </c>
      <c r="AM17" s="752">
        <v>0</v>
      </c>
      <c r="AN17" s="752" t="s">
        <v>389</v>
      </c>
      <c r="AO17" s="752">
        <v>-322</v>
      </c>
      <c r="AP17" s="752" t="s">
        <v>389</v>
      </c>
      <c r="AQ17" s="752">
        <v>-1145</v>
      </c>
      <c r="AR17" s="752" t="s">
        <v>389</v>
      </c>
      <c r="AS17" s="752">
        <v>0</v>
      </c>
      <c r="AT17" s="752" t="s">
        <v>389</v>
      </c>
      <c r="AU17" s="752">
        <v>1420</v>
      </c>
      <c r="AV17" s="752" t="s">
        <v>389</v>
      </c>
      <c r="AW17" s="752">
        <v>-342</v>
      </c>
      <c r="AX17" s="675" t="s">
        <v>389</v>
      </c>
    </row>
    <row r="18" spans="1:50">
      <c r="A18" s="762" t="s">
        <v>442</v>
      </c>
      <c r="B18" s="762"/>
      <c r="C18" s="764"/>
      <c r="D18" s="762" t="s">
        <v>389</v>
      </c>
      <c r="E18" s="752"/>
      <c r="F18" s="752" t="s">
        <v>389</v>
      </c>
      <c r="G18" s="752"/>
      <c r="H18" s="752" t="s">
        <v>389</v>
      </c>
      <c r="I18" s="752"/>
      <c r="J18" s="752" t="s">
        <v>389</v>
      </c>
      <c r="K18" s="752"/>
      <c r="L18" s="752" t="s">
        <v>389</v>
      </c>
      <c r="M18" s="752"/>
      <c r="N18" s="752" t="s">
        <v>389</v>
      </c>
      <c r="O18" s="752"/>
      <c r="P18" s="752" t="s">
        <v>389</v>
      </c>
      <c r="Q18" s="752"/>
      <c r="R18" s="752" t="s">
        <v>389</v>
      </c>
      <c r="S18" s="752"/>
      <c r="T18" s="752" t="s">
        <v>389</v>
      </c>
      <c r="U18" s="752"/>
      <c r="V18" s="752" t="s">
        <v>389</v>
      </c>
      <c r="W18" s="752"/>
      <c r="X18" s="752" t="s">
        <v>389</v>
      </c>
      <c r="Y18" s="752"/>
      <c r="Z18" s="752" t="s">
        <v>389</v>
      </c>
      <c r="AA18" s="752"/>
      <c r="AB18" s="752" t="s">
        <v>389</v>
      </c>
      <c r="AC18" s="752"/>
      <c r="AD18" s="752" t="s">
        <v>389</v>
      </c>
      <c r="AE18" s="752"/>
      <c r="AF18" s="752" t="s">
        <v>389</v>
      </c>
      <c r="AG18" s="752"/>
      <c r="AH18" s="752" t="s">
        <v>389</v>
      </c>
      <c r="AI18" s="752"/>
      <c r="AJ18" s="752" t="s">
        <v>389</v>
      </c>
      <c r="AK18" s="752"/>
      <c r="AL18" s="752" t="s">
        <v>389</v>
      </c>
      <c r="AM18" s="752"/>
      <c r="AN18" s="752" t="s">
        <v>389</v>
      </c>
      <c r="AO18" s="752"/>
      <c r="AP18" s="752" t="s">
        <v>389</v>
      </c>
      <c r="AQ18" s="752"/>
      <c r="AR18" s="752" t="s">
        <v>389</v>
      </c>
      <c r="AS18" s="752"/>
      <c r="AT18" s="752" t="s">
        <v>389</v>
      </c>
      <c r="AU18" s="752"/>
      <c r="AV18" s="752" t="s">
        <v>389</v>
      </c>
      <c r="AW18" s="752"/>
      <c r="AX18" s="675" t="s">
        <v>389</v>
      </c>
    </row>
    <row r="19" spans="1:50">
      <c r="A19" s="762" t="s">
        <v>389</v>
      </c>
      <c r="B19" s="762"/>
      <c r="C19" s="764" t="s">
        <v>443</v>
      </c>
      <c r="D19" s="762" t="s">
        <v>389</v>
      </c>
      <c r="E19" s="752">
        <v>0</v>
      </c>
      <c r="F19" s="752" t="s">
        <v>389</v>
      </c>
      <c r="G19" s="752">
        <v>4587</v>
      </c>
      <c r="H19" s="752" t="s">
        <v>389</v>
      </c>
      <c r="I19" s="752">
        <v>0</v>
      </c>
      <c r="J19" s="752" t="s">
        <v>389</v>
      </c>
      <c r="K19" s="752">
        <v>2005</v>
      </c>
      <c r="L19" s="752" t="s">
        <v>389</v>
      </c>
      <c r="M19" s="752">
        <v>0</v>
      </c>
      <c r="N19" s="752" t="s">
        <v>389</v>
      </c>
      <c r="O19" s="752">
        <v>0</v>
      </c>
      <c r="P19" s="752" t="s">
        <v>389</v>
      </c>
      <c r="Q19" s="752">
        <v>0</v>
      </c>
      <c r="R19" s="752" t="s">
        <v>389</v>
      </c>
      <c r="S19" s="752">
        <v>0</v>
      </c>
      <c r="T19" s="752" t="s">
        <v>389</v>
      </c>
      <c r="U19" s="752">
        <v>0</v>
      </c>
      <c r="V19" s="752" t="s">
        <v>389</v>
      </c>
      <c r="W19" s="752">
        <v>6592</v>
      </c>
      <c r="X19" s="752" t="s">
        <v>389</v>
      </c>
      <c r="Y19" s="752">
        <v>0</v>
      </c>
      <c r="Z19" s="752" t="s">
        <v>389</v>
      </c>
      <c r="AA19" s="752">
        <v>0</v>
      </c>
      <c r="AB19" s="752" t="s">
        <v>389</v>
      </c>
      <c r="AC19" s="752">
        <v>0</v>
      </c>
      <c r="AD19" s="752" t="s">
        <v>389</v>
      </c>
      <c r="AE19" s="752">
        <v>0</v>
      </c>
      <c r="AF19" s="752" t="s">
        <v>389</v>
      </c>
      <c r="AG19" s="752">
        <v>0</v>
      </c>
      <c r="AH19" s="752" t="s">
        <v>389</v>
      </c>
      <c r="AI19" s="752">
        <v>0</v>
      </c>
      <c r="AJ19" s="752" t="s">
        <v>389</v>
      </c>
      <c r="AK19" s="752">
        <v>0</v>
      </c>
      <c r="AL19" s="752" t="s">
        <v>389</v>
      </c>
      <c r="AM19" s="752">
        <v>0</v>
      </c>
      <c r="AN19" s="752" t="s">
        <v>389</v>
      </c>
      <c r="AO19" s="752">
        <v>0</v>
      </c>
      <c r="AP19" s="752" t="s">
        <v>389</v>
      </c>
      <c r="AQ19" s="752">
        <v>0</v>
      </c>
      <c r="AR19" s="752" t="s">
        <v>389</v>
      </c>
      <c r="AS19" s="752">
        <v>0</v>
      </c>
      <c r="AT19" s="752" t="s">
        <v>389</v>
      </c>
      <c r="AU19" s="752">
        <v>0</v>
      </c>
      <c r="AV19" s="752" t="s">
        <v>389</v>
      </c>
      <c r="AW19" s="752">
        <v>6592</v>
      </c>
      <c r="AX19" s="675" t="s">
        <v>389</v>
      </c>
    </row>
    <row r="20" spans="1:50">
      <c r="A20" s="762" t="s">
        <v>389</v>
      </c>
      <c r="B20" s="766" t="s">
        <v>209</v>
      </c>
      <c r="C20" s="771" t="s">
        <v>209</v>
      </c>
      <c r="D20" s="766" t="s">
        <v>209</v>
      </c>
      <c r="E20" s="772" t="s">
        <v>209</v>
      </c>
      <c r="F20" s="772" t="s">
        <v>209</v>
      </c>
      <c r="G20" s="772" t="s">
        <v>209</v>
      </c>
      <c r="H20" s="772" t="s">
        <v>209</v>
      </c>
      <c r="I20" s="772" t="s">
        <v>209</v>
      </c>
      <c r="J20" s="772" t="s">
        <v>209</v>
      </c>
      <c r="K20" s="772" t="s">
        <v>209</v>
      </c>
      <c r="L20" s="772" t="s">
        <v>209</v>
      </c>
      <c r="M20" s="772" t="s">
        <v>209</v>
      </c>
      <c r="N20" s="772" t="s">
        <v>209</v>
      </c>
      <c r="O20" s="772" t="s">
        <v>209</v>
      </c>
      <c r="P20" s="772" t="s">
        <v>209</v>
      </c>
      <c r="Q20" s="772" t="s">
        <v>209</v>
      </c>
      <c r="R20" s="772" t="s">
        <v>209</v>
      </c>
      <c r="S20" s="772" t="s">
        <v>209</v>
      </c>
      <c r="T20" s="772" t="s">
        <v>209</v>
      </c>
      <c r="U20" s="772" t="s">
        <v>209</v>
      </c>
      <c r="V20" s="772" t="s">
        <v>209</v>
      </c>
      <c r="W20" s="772" t="s">
        <v>209</v>
      </c>
      <c r="X20" s="772" t="s">
        <v>209</v>
      </c>
      <c r="Y20" s="772" t="s">
        <v>209</v>
      </c>
      <c r="Z20" s="772" t="s">
        <v>209</v>
      </c>
      <c r="AA20" s="772" t="s">
        <v>209</v>
      </c>
      <c r="AB20" s="772" t="s">
        <v>209</v>
      </c>
      <c r="AC20" s="772" t="s">
        <v>209</v>
      </c>
      <c r="AD20" s="772" t="s">
        <v>209</v>
      </c>
      <c r="AE20" s="772" t="s">
        <v>209</v>
      </c>
      <c r="AF20" s="772" t="s">
        <v>209</v>
      </c>
      <c r="AG20" s="772" t="s">
        <v>209</v>
      </c>
      <c r="AH20" s="772" t="s">
        <v>209</v>
      </c>
      <c r="AI20" s="772" t="s">
        <v>209</v>
      </c>
      <c r="AJ20" s="772" t="s">
        <v>209</v>
      </c>
      <c r="AK20" s="772" t="s">
        <v>209</v>
      </c>
      <c r="AL20" s="772" t="s">
        <v>209</v>
      </c>
      <c r="AM20" s="772" t="s">
        <v>209</v>
      </c>
      <c r="AN20" s="772" t="s">
        <v>209</v>
      </c>
      <c r="AO20" s="772" t="s">
        <v>209</v>
      </c>
      <c r="AP20" s="772" t="s">
        <v>209</v>
      </c>
      <c r="AQ20" s="772" t="s">
        <v>209</v>
      </c>
      <c r="AR20" s="772" t="s">
        <v>209</v>
      </c>
      <c r="AS20" s="772" t="s">
        <v>209</v>
      </c>
      <c r="AT20" s="772" t="s">
        <v>209</v>
      </c>
      <c r="AU20" s="772" t="s">
        <v>209</v>
      </c>
      <c r="AV20" s="772" t="s">
        <v>209</v>
      </c>
      <c r="AW20" s="772" t="s">
        <v>209</v>
      </c>
      <c r="AX20" s="675" t="s">
        <v>389</v>
      </c>
    </row>
    <row r="21" spans="1:50">
      <c r="A21" s="762" t="s">
        <v>389</v>
      </c>
      <c r="B21" s="762"/>
      <c r="C21" s="764" t="s">
        <v>444</v>
      </c>
      <c r="D21" s="762" t="s">
        <v>389</v>
      </c>
      <c r="E21" s="752">
        <v>105573</v>
      </c>
      <c r="F21" s="752" t="s">
        <v>389</v>
      </c>
      <c r="G21" s="752">
        <v>67663</v>
      </c>
      <c r="H21" s="752" t="s">
        <v>389</v>
      </c>
      <c r="I21" s="752">
        <v>25206</v>
      </c>
      <c r="J21" s="752" t="s">
        <v>389</v>
      </c>
      <c r="K21" s="752">
        <v>18645</v>
      </c>
      <c r="L21" s="752" t="s">
        <v>389</v>
      </c>
      <c r="M21" s="752">
        <v>0</v>
      </c>
      <c r="N21" s="752" t="s">
        <v>389</v>
      </c>
      <c r="O21" s="752">
        <v>0</v>
      </c>
      <c r="P21" s="752" t="s">
        <v>389</v>
      </c>
      <c r="Q21" s="752">
        <v>42462</v>
      </c>
      <c r="R21" s="752" t="s">
        <v>389</v>
      </c>
      <c r="S21" s="752">
        <v>0</v>
      </c>
      <c r="T21" s="752" t="s">
        <v>389</v>
      </c>
      <c r="U21" s="752">
        <v>27</v>
      </c>
      <c r="V21" s="752" t="s">
        <v>389</v>
      </c>
      <c r="W21" s="752">
        <v>259576</v>
      </c>
      <c r="X21" s="752" t="s">
        <v>389</v>
      </c>
      <c r="Y21" s="752">
        <v>37769</v>
      </c>
      <c r="Z21" s="752" t="s">
        <v>389</v>
      </c>
      <c r="AA21" s="752">
        <v>12051</v>
      </c>
      <c r="AB21" s="752" t="s">
        <v>389</v>
      </c>
      <c r="AC21" s="752">
        <v>24439</v>
      </c>
      <c r="AD21" s="752" t="s">
        <v>389</v>
      </c>
      <c r="AE21" s="752">
        <v>8777</v>
      </c>
      <c r="AF21" s="752" t="s">
        <v>389</v>
      </c>
      <c r="AG21" s="752">
        <v>44563</v>
      </c>
      <c r="AH21" s="752" t="s">
        <v>389</v>
      </c>
      <c r="AI21" s="752">
        <v>15851</v>
      </c>
      <c r="AJ21" s="752" t="s">
        <v>389</v>
      </c>
      <c r="AK21" s="752">
        <v>5061</v>
      </c>
      <c r="AL21" s="752" t="s">
        <v>389</v>
      </c>
      <c r="AM21" s="752">
        <v>0</v>
      </c>
      <c r="AN21" s="752" t="s">
        <v>389</v>
      </c>
      <c r="AO21" s="752">
        <v>4874</v>
      </c>
      <c r="AP21" s="752" t="s">
        <v>389</v>
      </c>
      <c r="AQ21" s="752">
        <v>1499</v>
      </c>
      <c r="AR21" s="752" t="s">
        <v>389</v>
      </c>
      <c r="AS21" s="752">
        <v>1095</v>
      </c>
      <c r="AT21" s="752" t="s">
        <v>389</v>
      </c>
      <c r="AU21" s="752">
        <v>155979</v>
      </c>
      <c r="AV21" s="752" t="s">
        <v>389</v>
      </c>
      <c r="AW21" s="752">
        <v>415555</v>
      </c>
      <c r="AX21" s="675" t="s">
        <v>389</v>
      </c>
    </row>
    <row r="22" spans="1:50">
      <c r="A22" s="762" t="s">
        <v>436</v>
      </c>
      <c r="B22" s="766" t="s">
        <v>436</v>
      </c>
      <c r="C22" s="771" t="s">
        <v>436</v>
      </c>
      <c r="D22" s="766" t="s">
        <v>436</v>
      </c>
      <c r="E22" s="772" t="s">
        <v>436</v>
      </c>
      <c r="F22" s="772" t="s">
        <v>436</v>
      </c>
      <c r="G22" s="772" t="s">
        <v>436</v>
      </c>
      <c r="H22" s="772" t="s">
        <v>436</v>
      </c>
      <c r="I22" s="772" t="s">
        <v>436</v>
      </c>
      <c r="J22" s="772" t="s">
        <v>436</v>
      </c>
      <c r="K22" s="772" t="s">
        <v>436</v>
      </c>
      <c r="L22" s="772" t="s">
        <v>436</v>
      </c>
      <c r="M22" s="772" t="s">
        <v>436</v>
      </c>
      <c r="N22" s="772" t="s">
        <v>436</v>
      </c>
      <c r="O22" s="772" t="s">
        <v>436</v>
      </c>
      <c r="P22" s="772" t="s">
        <v>436</v>
      </c>
      <c r="Q22" s="772" t="s">
        <v>436</v>
      </c>
      <c r="R22" s="772" t="s">
        <v>436</v>
      </c>
      <c r="S22" s="772" t="s">
        <v>436</v>
      </c>
      <c r="T22" s="772" t="s">
        <v>436</v>
      </c>
      <c r="U22" s="772" t="s">
        <v>436</v>
      </c>
      <c r="V22" s="772" t="s">
        <v>436</v>
      </c>
      <c r="W22" s="772" t="s">
        <v>436</v>
      </c>
      <c r="X22" s="772" t="s">
        <v>436</v>
      </c>
      <c r="Y22" s="772" t="s">
        <v>436</v>
      </c>
      <c r="Z22" s="772" t="s">
        <v>436</v>
      </c>
      <c r="AA22" s="772" t="s">
        <v>436</v>
      </c>
      <c r="AB22" s="772" t="s">
        <v>436</v>
      </c>
      <c r="AC22" s="772" t="s">
        <v>436</v>
      </c>
      <c r="AD22" s="772" t="s">
        <v>436</v>
      </c>
      <c r="AE22" s="772" t="s">
        <v>436</v>
      </c>
      <c r="AF22" s="772" t="s">
        <v>436</v>
      </c>
      <c r="AG22" s="772" t="s">
        <v>436</v>
      </c>
      <c r="AH22" s="772" t="s">
        <v>436</v>
      </c>
      <c r="AI22" s="772" t="s">
        <v>436</v>
      </c>
      <c r="AJ22" s="772" t="s">
        <v>436</v>
      </c>
      <c r="AK22" s="772" t="s">
        <v>436</v>
      </c>
      <c r="AL22" s="772" t="s">
        <v>436</v>
      </c>
      <c r="AM22" s="772" t="s">
        <v>436</v>
      </c>
      <c r="AN22" s="772" t="s">
        <v>436</v>
      </c>
      <c r="AO22" s="772" t="s">
        <v>436</v>
      </c>
      <c r="AP22" s="772" t="s">
        <v>436</v>
      </c>
      <c r="AQ22" s="772" t="s">
        <v>436</v>
      </c>
      <c r="AR22" s="772" t="s">
        <v>436</v>
      </c>
      <c r="AS22" s="772" t="s">
        <v>436</v>
      </c>
      <c r="AT22" s="772" t="s">
        <v>436</v>
      </c>
      <c r="AU22" s="772" t="s">
        <v>436</v>
      </c>
      <c r="AV22" s="772" t="s">
        <v>436</v>
      </c>
      <c r="AW22" s="772" t="s">
        <v>436</v>
      </c>
      <c r="AX22" s="675" t="s">
        <v>389</v>
      </c>
    </row>
    <row r="23" spans="1:50">
      <c r="A23" s="762" t="s">
        <v>389</v>
      </c>
      <c r="B23" s="762"/>
      <c r="C23" s="764" t="s">
        <v>445</v>
      </c>
      <c r="D23" s="762" t="s">
        <v>389</v>
      </c>
      <c r="E23" s="752">
        <v>-105573</v>
      </c>
      <c r="F23" s="752" t="s">
        <v>389</v>
      </c>
      <c r="G23" s="752">
        <v>-4767</v>
      </c>
      <c r="H23" s="752" t="s">
        <v>389</v>
      </c>
      <c r="I23" s="752">
        <v>0</v>
      </c>
      <c r="J23" s="752" t="s">
        <v>389</v>
      </c>
      <c r="K23" s="752">
        <v>0</v>
      </c>
      <c r="L23" s="752" t="s">
        <v>389</v>
      </c>
      <c r="M23" s="752">
        <v>0</v>
      </c>
      <c r="N23" s="752" t="s">
        <v>389</v>
      </c>
      <c r="O23" s="752">
        <v>0</v>
      </c>
      <c r="P23" s="752" t="s">
        <v>389</v>
      </c>
      <c r="Q23" s="752">
        <v>0</v>
      </c>
      <c r="R23" s="752" t="s">
        <v>389</v>
      </c>
      <c r="S23" s="752" t="s">
        <v>380</v>
      </c>
      <c r="T23" s="752" t="s">
        <v>389</v>
      </c>
      <c r="U23" s="752">
        <v>0</v>
      </c>
      <c r="V23" s="752" t="s">
        <v>389</v>
      </c>
      <c r="W23" s="752">
        <v>-110340</v>
      </c>
      <c r="X23" s="752" t="s">
        <v>389</v>
      </c>
      <c r="Y23" s="752"/>
      <c r="Z23" s="752" t="s">
        <v>389</v>
      </c>
      <c r="AA23" s="752">
        <v>6745</v>
      </c>
      <c r="AB23" s="752" t="s">
        <v>389</v>
      </c>
      <c r="AC23" s="752">
        <v>22868</v>
      </c>
      <c r="AD23" s="752" t="s">
        <v>389</v>
      </c>
      <c r="AE23" s="752">
        <v>9557</v>
      </c>
      <c r="AF23" s="752" t="s">
        <v>389</v>
      </c>
      <c r="AG23" s="752">
        <v>41387</v>
      </c>
      <c r="AH23" s="752" t="s">
        <v>389</v>
      </c>
      <c r="AI23" s="752">
        <v>16530</v>
      </c>
      <c r="AJ23" s="752" t="s">
        <v>389</v>
      </c>
      <c r="AK23" s="752">
        <v>0</v>
      </c>
      <c r="AL23" s="752" t="s">
        <v>389</v>
      </c>
      <c r="AM23" s="752">
        <v>0</v>
      </c>
      <c r="AN23" s="752" t="s">
        <v>389</v>
      </c>
      <c r="AO23" s="752">
        <v>2301</v>
      </c>
      <c r="AP23" s="752" t="s">
        <v>389</v>
      </c>
      <c r="AQ23" s="752">
        <v>4179</v>
      </c>
      <c r="AR23" s="752" t="s">
        <v>389</v>
      </c>
      <c r="AS23" s="752">
        <v>1095</v>
      </c>
      <c r="AT23" s="752" t="s">
        <v>389</v>
      </c>
      <c r="AU23" s="752">
        <v>104662</v>
      </c>
      <c r="AV23" s="752" t="s">
        <v>389</v>
      </c>
      <c r="AW23" s="752">
        <v>-5678</v>
      </c>
      <c r="AX23" s="675" t="s">
        <v>389</v>
      </c>
    </row>
    <row r="24" spans="1:50">
      <c r="A24" s="762" t="s">
        <v>389</v>
      </c>
      <c r="B24" s="762"/>
      <c r="C24" s="764"/>
      <c r="D24" s="762" t="s">
        <v>389</v>
      </c>
      <c r="E24" s="752"/>
      <c r="F24" s="752" t="s">
        <v>389</v>
      </c>
      <c r="G24" s="752"/>
      <c r="H24" s="752" t="s">
        <v>389</v>
      </c>
      <c r="I24" s="752"/>
      <c r="J24" s="752" t="s">
        <v>389</v>
      </c>
      <c r="K24" s="752"/>
      <c r="L24" s="752" t="s">
        <v>389</v>
      </c>
      <c r="M24" s="752"/>
      <c r="N24" s="752" t="s">
        <v>389</v>
      </c>
      <c r="O24" s="752"/>
      <c r="P24" s="752" t="s">
        <v>389</v>
      </c>
      <c r="Q24" s="752"/>
      <c r="R24" s="752" t="s">
        <v>389</v>
      </c>
      <c r="S24" s="752"/>
      <c r="T24" s="752" t="s">
        <v>389</v>
      </c>
      <c r="U24" s="752"/>
      <c r="V24" s="752" t="s">
        <v>389</v>
      </c>
      <c r="W24" s="752"/>
      <c r="X24" s="752" t="s">
        <v>389</v>
      </c>
      <c r="Y24" s="752"/>
      <c r="Z24" s="752" t="s">
        <v>389</v>
      </c>
      <c r="AA24" s="752"/>
      <c r="AB24" s="752" t="s">
        <v>389</v>
      </c>
      <c r="AC24" s="752"/>
      <c r="AD24" s="752" t="s">
        <v>389</v>
      </c>
      <c r="AE24" s="752"/>
      <c r="AF24" s="752" t="s">
        <v>389</v>
      </c>
      <c r="AG24" s="752"/>
      <c r="AH24" s="752" t="s">
        <v>389</v>
      </c>
      <c r="AI24" s="752"/>
      <c r="AJ24" s="752" t="s">
        <v>389</v>
      </c>
      <c r="AK24" s="752"/>
      <c r="AL24" s="752" t="s">
        <v>389</v>
      </c>
      <c r="AM24" s="752"/>
      <c r="AN24" s="752" t="s">
        <v>389</v>
      </c>
      <c r="AO24" s="752"/>
      <c r="AP24" s="752" t="s">
        <v>389</v>
      </c>
      <c r="AQ24" s="752"/>
      <c r="AR24" s="752" t="s">
        <v>389</v>
      </c>
      <c r="AS24" s="752"/>
      <c r="AT24" s="752" t="s">
        <v>389</v>
      </c>
      <c r="AU24" s="752"/>
      <c r="AV24" s="752" t="s">
        <v>389</v>
      </c>
      <c r="AW24" s="752"/>
      <c r="AX24" s="675" t="s">
        <v>389</v>
      </c>
    </row>
    <row r="25" spans="1:50">
      <c r="A25" s="762" t="s">
        <v>389</v>
      </c>
      <c r="B25" s="762"/>
      <c r="C25" s="764" t="s">
        <v>446</v>
      </c>
      <c r="D25" s="762" t="s">
        <v>389</v>
      </c>
      <c r="E25" s="752">
        <v>0</v>
      </c>
      <c r="F25" s="752" t="s">
        <v>389</v>
      </c>
      <c r="G25" s="752">
        <v>-23887</v>
      </c>
      <c r="H25" s="752" t="s">
        <v>389</v>
      </c>
      <c r="I25" s="752">
        <v>-13252</v>
      </c>
      <c r="J25" s="752" t="s">
        <v>389</v>
      </c>
      <c r="K25" s="752">
        <v>-18131.38</v>
      </c>
      <c r="L25" s="752" t="s">
        <v>389</v>
      </c>
      <c r="M25" s="752">
        <v>0</v>
      </c>
      <c r="N25" s="752" t="s">
        <v>389</v>
      </c>
      <c r="O25" s="752">
        <v>0</v>
      </c>
      <c r="P25" s="752" t="s">
        <v>389</v>
      </c>
      <c r="Q25" s="752">
        <v>-294</v>
      </c>
      <c r="R25" s="752" t="s">
        <v>389</v>
      </c>
      <c r="S25" s="752">
        <v>0</v>
      </c>
      <c r="T25" s="752" t="s">
        <v>389</v>
      </c>
      <c r="U25" s="752">
        <v>0</v>
      </c>
      <c r="V25" s="752" t="s">
        <v>389</v>
      </c>
      <c r="W25" s="752">
        <v>-55564.38</v>
      </c>
      <c r="X25" s="752" t="s">
        <v>389</v>
      </c>
      <c r="Y25" s="752">
        <v>35153.360000000001</v>
      </c>
      <c r="Z25" s="752" t="s">
        <v>389</v>
      </c>
      <c r="AA25" s="752">
        <v>0</v>
      </c>
      <c r="AB25" s="752" t="s">
        <v>389</v>
      </c>
      <c r="AC25" s="752">
        <v>0</v>
      </c>
      <c r="AD25" s="752" t="s">
        <v>389</v>
      </c>
      <c r="AE25" s="752">
        <v>0</v>
      </c>
      <c r="AF25" s="752" t="s">
        <v>389</v>
      </c>
      <c r="AG25" s="752">
        <v>-457</v>
      </c>
      <c r="AH25" s="752" t="s">
        <v>389</v>
      </c>
      <c r="AI25" s="752">
        <v>-254</v>
      </c>
      <c r="AJ25" s="752" t="s">
        <v>389</v>
      </c>
      <c r="AK25" s="752">
        <v>-1371</v>
      </c>
      <c r="AL25" s="752" t="s">
        <v>389</v>
      </c>
      <c r="AM25" s="752">
        <v>0</v>
      </c>
      <c r="AN25" s="752" t="s">
        <v>389</v>
      </c>
      <c r="AO25" s="752">
        <v>0</v>
      </c>
      <c r="AP25" s="752" t="s">
        <v>389</v>
      </c>
      <c r="AQ25" s="752">
        <v>0</v>
      </c>
      <c r="AR25" s="752" t="s">
        <v>389</v>
      </c>
      <c r="AS25" s="752">
        <v>0</v>
      </c>
      <c r="AT25" s="752" t="s">
        <v>389</v>
      </c>
      <c r="AU25" s="752">
        <v>35153.360000000001</v>
      </c>
      <c r="AV25" s="752" t="s">
        <v>389</v>
      </c>
      <c r="AW25" s="752">
        <v>-20411.02</v>
      </c>
      <c r="AX25" s="675" t="s">
        <v>389</v>
      </c>
    </row>
    <row r="26" spans="1:50">
      <c r="A26" s="762" t="s">
        <v>368</v>
      </c>
      <c r="B26" s="762"/>
      <c r="C26" s="764"/>
      <c r="D26" s="762" t="s">
        <v>389</v>
      </c>
      <c r="E26" s="752"/>
      <c r="F26" s="752" t="s">
        <v>389</v>
      </c>
      <c r="G26" s="752"/>
      <c r="H26" s="752" t="s">
        <v>389</v>
      </c>
      <c r="I26" s="752"/>
      <c r="J26" s="752" t="s">
        <v>389</v>
      </c>
      <c r="K26" s="752"/>
      <c r="L26" s="752" t="s">
        <v>389</v>
      </c>
      <c r="M26" s="752"/>
      <c r="N26" s="752" t="s">
        <v>389</v>
      </c>
      <c r="O26" s="752"/>
      <c r="P26" s="752" t="s">
        <v>389</v>
      </c>
      <c r="Q26" s="752"/>
      <c r="R26" s="752" t="s">
        <v>389</v>
      </c>
      <c r="S26" s="752"/>
      <c r="T26" s="752" t="s">
        <v>389</v>
      </c>
      <c r="U26" s="752"/>
      <c r="V26" s="752" t="s">
        <v>389</v>
      </c>
      <c r="W26" s="752"/>
      <c r="X26" s="752" t="s">
        <v>389</v>
      </c>
      <c r="Y26" s="752"/>
      <c r="Z26" s="752" t="s">
        <v>389</v>
      </c>
      <c r="AA26" s="752"/>
      <c r="AB26" s="752" t="s">
        <v>389</v>
      </c>
      <c r="AC26" s="752"/>
      <c r="AD26" s="752" t="s">
        <v>389</v>
      </c>
      <c r="AE26" s="752"/>
      <c r="AF26" s="752" t="s">
        <v>389</v>
      </c>
      <c r="AG26" s="752"/>
      <c r="AH26" s="752" t="s">
        <v>389</v>
      </c>
      <c r="AI26" s="752"/>
      <c r="AJ26" s="752" t="s">
        <v>389</v>
      </c>
      <c r="AK26" s="752"/>
      <c r="AL26" s="752" t="s">
        <v>389</v>
      </c>
      <c r="AM26" s="752"/>
      <c r="AN26" s="752" t="s">
        <v>389</v>
      </c>
      <c r="AO26" s="752"/>
      <c r="AP26" s="752" t="s">
        <v>389</v>
      </c>
      <c r="AQ26" s="752"/>
      <c r="AR26" s="752" t="s">
        <v>389</v>
      </c>
      <c r="AS26" s="752"/>
      <c r="AT26" s="752" t="s">
        <v>389</v>
      </c>
      <c r="AU26" s="752"/>
      <c r="AV26" s="752" t="s">
        <v>389</v>
      </c>
      <c r="AW26" s="752"/>
      <c r="AX26" s="675" t="s">
        <v>389</v>
      </c>
    </row>
    <row r="27" spans="1:50">
      <c r="A27" s="762" t="s">
        <v>440</v>
      </c>
      <c r="B27" s="762"/>
      <c r="C27" s="764" t="s">
        <v>447</v>
      </c>
      <c r="D27" s="762" t="s">
        <v>389</v>
      </c>
      <c r="E27" s="752">
        <v>0</v>
      </c>
      <c r="F27" s="752" t="s">
        <v>389</v>
      </c>
      <c r="G27" s="752">
        <v>-973</v>
      </c>
      <c r="H27" s="752" t="s">
        <v>389</v>
      </c>
      <c r="I27" s="752">
        <v>-112</v>
      </c>
      <c r="J27" s="752" t="s">
        <v>389</v>
      </c>
      <c r="K27" s="752">
        <v>-513.41999999999996</v>
      </c>
      <c r="L27" s="752" t="s">
        <v>389</v>
      </c>
      <c r="M27" s="752">
        <v>0</v>
      </c>
      <c r="N27" s="752" t="s">
        <v>389</v>
      </c>
      <c r="O27" s="752">
        <v>0</v>
      </c>
      <c r="P27" s="752" t="s">
        <v>389</v>
      </c>
      <c r="Q27" s="752">
        <v>-4604</v>
      </c>
      <c r="R27" s="752" t="s">
        <v>389</v>
      </c>
      <c r="S27" s="752">
        <v>0</v>
      </c>
      <c r="T27" s="752" t="s">
        <v>389</v>
      </c>
      <c r="U27" s="752">
        <v>0</v>
      </c>
      <c r="V27" s="752" t="s">
        <v>389</v>
      </c>
      <c r="W27" s="752">
        <v>-6202.42</v>
      </c>
      <c r="X27" s="752" t="s">
        <v>389</v>
      </c>
      <c r="Y27" s="752">
        <v>2615.64</v>
      </c>
      <c r="Z27" s="752" t="s">
        <v>389</v>
      </c>
      <c r="AA27" s="752">
        <v>0</v>
      </c>
      <c r="AB27" s="752" t="s">
        <v>389</v>
      </c>
      <c r="AC27" s="752">
        <v>0</v>
      </c>
      <c r="AD27" s="752" t="s">
        <v>389</v>
      </c>
      <c r="AE27" s="752">
        <v>0</v>
      </c>
      <c r="AF27" s="752" t="s">
        <v>389</v>
      </c>
      <c r="AG27" s="752">
        <v>-249</v>
      </c>
      <c r="AH27" s="752" t="s">
        <v>389</v>
      </c>
      <c r="AI27" s="752">
        <v>-1001</v>
      </c>
      <c r="AJ27" s="752" t="s">
        <v>389</v>
      </c>
      <c r="AK27" s="752">
        <v>0</v>
      </c>
      <c r="AL27" s="752" t="s">
        <v>389</v>
      </c>
      <c r="AM27" s="752">
        <v>0</v>
      </c>
      <c r="AN27" s="752" t="s">
        <v>389</v>
      </c>
      <c r="AO27" s="752">
        <v>-26</v>
      </c>
      <c r="AP27" s="752" t="s">
        <v>389</v>
      </c>
      <c r="AQ27" s="752">
        <v>0</v>
      </c>
      <c r="AR27" s="752" t="s">
        <v>389</v>
      </c>
      <c r="AS27" s="752">
        <v>0</v>
      </c>
      <c r="AT27" s="752" t="s">
        <v>389</v>
      </c>
      <c r="AU27" s="752">
        <v>2615.64</v>
      </c>
      <c r="AV27" s="752" t="s">
        <v>389</v>
      </c>
      <c r="AW27" s="752">
        <v>-3586.78</v>
      </c>
      <c r="AX27" s="675" t="s">
        <v>389</v>
      </c>
    </row>
    <row r="28" spans="1:50">
      <c r="A28" s="762" t="s">
        <v>442</v>
      </c>
      <c r="B28" s="762"/>
      <c r="C28" s="764"/>
      <c r="D28" s="762" t="s">
        <v>389</v>
      </c>
      <c r="E28" s="752"/>
      <c r="F28" s="752" t="s">
        <v>389</v>
      </c>
      <c r="G28" s="752"/>
      <c r="H28" s="752" t="s">
        <v>389</v>
      </c>
      <c r="I28" s="752"/>
      <c r="J28" s="752" t="s">
        <v>389</v>
      </c>
      <c r="K28" s="752"/>
      <c r="L28" s="752" t="s">
        <v>389</v>
      </c>
      <c r="M28" s="752"/>
      <c r="N28" s="752" t="s">
        <v>389</v>
      </c>
      <c r="O28" s="752"/>
      <c r="P28" s="752" t="s">
        <v>389</v>
      </c>
      <c r="Q28" s="752"/>
      <c r="R28" s="752" t="s">
        <v>389</v>
      </c>
      <c r="S28" s="752"/>
      <c r="T28" s="752" t="s">
        <v>389</v>
      </c>
      <c r="U28" s="752"/>
      <c r="V28" s="752" t="s">
        <v>389</v>
      </c>
      <c r="W28" s="752"/>
      <c r="X28" s="752" t="s">
        <v>389</v>
      </c>
      <c r="Y28" s="752"/>
      <c r="Z28" s="752" t="s">
        <v>389</v>
      </c>
      <c r="AA28" s="752"/>
      <c r="AB28" s="752" t="s">
        <v>389</v>
      </c>
      <c r="AC28" s="752"/>
      <c r="AD28" s="752" t="s">
        <v>389</v>
      </c>
      <c r="AE28" s="752"/>
      <c r="AF28" s="752" t="s">
        <v>389</v>
      </c>
      <c r="AG28" s="752"/>
      <c r="AH28" s="752" t="s">
        <v>389</v>
      </c>
      <c r="AI28" s="752"/>
      <c r="AJ28" s="752" t="s">
        <v>389</v>
      </c>
      <c r="AK28" s="752"/>
      <c r="AL28" s="752" t="s">
        <v>389</v>
      </c>
      <c r="AM28" s="752"/>
      <c r="AN28" s="752" t="s">
        <v>389</v>
      </c>
      <c r="AO28" s="752"/>
      <c r="AP28" s="752" t="s">
        <v>389</v>
      </c>
      <c r="AQ28" s="752"/>
      <c r="AR28" s="752" t="s">
        <v>389</v>
      </c>
      <c r="AS28" s="752"/>
      <c r="AT28" s="752" t="s">
        <v>389</v>
      </c>
      <c r="AU28" s="752"/>
      <c r="AV28" s="752" t="s">
        <v>389</v>
      </c>
      <c r="AW28" s="752"/>
      <c r="AX28" s="675" t="s">
        <v>389</v>
      </c>
    </row>
    <row r="29" spans="1:50">
      <c r="A29" s="762" t="s">
        <v>448</v>
      </c>
      <c r="B29" s="762"/>
      <c r="C29" s="764" t="s">
        <v>449</v>
      </c>
      <c r="D29" s="762" t="s">
        <v>389</v>
      </c>
      <c r="E29" s="752">
        <v>0</v>
      </c>
      <c r="F29" s="752" t="s">
        <v>389</v>
      </c>
      <c r="G29" s="752">
        <v>0</v>
      </c>
      <c r="H29" s="752" t="s">
        <v>389</v>
      </c>
      <c r="I29" s="675">
        <v>0</v>
      </c>
      <c r="J29" s="752" t="s">
        <v>389</v>
      </c>
      <c r="K29" s="752">
        <v>0</v>
      </c>
      <c r="L29" s="752" t="s">
        <v>389</v>
      </c>
      <c r="M29" s="752">
        <v>0</v>
      </c>
      <c r="N29" s="752" t="s">
        <v>389</v>
      </c>
      <c r="O29" s="752">
        <v>0</v>
      </c>
      <c r="P29" s="752" t="s">
        <v>389</v>
      </c>
      <c r="Q29" s="752">
        <v>0</v>
      </c>
      <c r="R29" s="752" t="s">
        <v>389</v>
      </c>
      <c r="S29" s="752" t="s">
        <v>380</v>
      </c>
      <c r="T29" s="752" t="s">
        <v>389</v>
      </c>
      <c r="U29" s="752">
        <v>-27</v>
      </c>
      <c r="V29" s="752" t="s">
        <v>389</v>
      </c>
      <c r="W29" s="752">
        <v>-27</v>
      </c>
      <c r="X29" s="752" t="s">
        <v>389</v>
      </c>
      <c r="Y29" s="752">
        <v>0</v>
      </c>
      <c r="Z29" s="752" t="s">
        <v>389</v>
      </c>
      <c r="AA29" s="752">
        <v>0</v>
      </c>
      <c r="AB29" s="752" t="s">
        <v>389</v>
      </c>
      <c r="AC29" s="752">
        <v>0</v>
      </c>
      <c r="AD29" s="752" t="s">
        <v>389</v>
      </c>
      <c r="AE29" s="752">
        <v>0</v>
      </c>
      <c r="AF29" s="752" t="s">
        <v>389</v>
      </c>
      <c r="AG29" s="752">
        <v>0</v>
      </c>
      <c r="AH29" s="752" t="s">
        <v>389</v>
      </c>
      <c r="AI29" s="752"/>
      <c r="AJ29" s="752" t="s">
        <v>389</v>
      </c>
      <c r="AK29" s="675">
        <v>0</v>
      </c>
      <c r="AL29" s="752" t="s">
        <v>389</v>
      </c>
      <c r="AM29" s="752">
        <v>0</v>
      </c>
      <c r="AN29" s="752" t="s">
        <v>389</v>
      </c>
      <c r="AO29" s="752">
        <v>1538</v>
      </c>
      <c r="AP29" s="752" t="s">
        <v>389</v>
      </c>
      <c r="AQ29" s="752">
        <v>0</v>
      </c>
      <c r="AR29" s="752" t="s">
        <v>389</v>
      </c>
      <c r="AS29" s="752">
        <v>0</v>
      </c>
      <c r="AT29" s="752" t="s">
        <v>389</v>
      </c>
      <c r="AU29" s="752">
        <v>1538</v>
      </c>
      <c r="AV29" s="752" t="s">
        <v>389</v>
      </c>
      <c r="AW29" s="752">
        <v>1511</v>
      </c>
      <c r="AX29" s="675" t="s">
        <v>389</v>
      </c>
    </row>
    <row r="30" spans="1:50">
      <c r="A30" s="762" t="s">
        <v>450</v>
      </c>
      <c r="B30" s="762"/>
      <c r="C30" s="764"/>
      <c r="D30" s="762" t="s">
        <v>389</v>
      </c>
      <c r="E30" s="752"/>
      <c r="F30" s="752" t="s">
        <v>389</v>
      </c>
      <c r="G30" s="752"/>
      <c r="H30" s="752" t="s">
        <v>389</v>
      </c>
      <c r="I30" s="752"/>
      <c r="J30" s="752" t="s">
        <v>389</v>
      </c>
      <c r="K30" s="752"/>
      <c r="L30" s="752" t="s">
        <v>389</v>
      </c>
      <c r="M30" s="752"/>
      <c r="N30" s="752" t="s">
        <v>389</v>
      </c>
      <c r="O30" s="752"/>
      <c r="P30" s="752" t="s">
        <v>389</v>
      </c>
      <c r="Q30" s="752"/>
      <c r="R30" s="752" t="s">
        <v>389</v>
      </c>
      <c r="S30" s="752"/>
      <c r="T30" s="752" t="s">
        <v>389</v>
      </c>
      <c r="U30" s="752"/>
      <c r="V30" s="752" t="s">
        <v>389</v>
      </c>
      <c r="W30" s="752"/>
      <c r="X30" s="752" t="s">
        <v>389</v>
      </c>
      <c r="Y30" s="752"/>
      <c r="Z30" s="752" t="s">
        <v>389</v>
      </c>
      <c r="AA30" s="752"/>
      <c r="AB30" s="752" t="s">
        <v>389</v>
      </c>
      <c r="AC30" s="752"/>
      <c r="AD30" s="752" t="s">
        <v>389</v>
      </c>
      <c r="AE30" s="752"/>
      <c r="AF30" s="752" t="s">
        <v>389</v>
      </c>
      <c r="AG30" s="752"/>
      <c r="AH30" s="752" t="s">
        <v>389</v>
      </c>
      <c r="AI30" s="752"/>
      <c r="AJ30" s="752" t="s">
        <v>389</v>
      </c>
      <c r="AK30" s="752"/>
      <c r="AL30" s="752" t="s">
        <v>389</v>
      </c>
      <c r="AM30" s="752"/>
      <c r="AN30" s="752" t="s">
        <v>389</v>
      </c>
      <c r="AO30" s="752"/>
      <c r="AP30" s="752" t="s">
        <v>389</v>
      </c>
      <c r="AQ30" s="752"/>
      <c r="AR30" s="752" t="s">
        <v>389</v>
      </c>
      <c r="AS30" s="752"/>
      <c r="AT30" s="752" t="s">
        <v>389</v>
      </c>
      <c r="AU30" s="752"/>
      <c r="AV30" s="752" t="s">
        <v>389</v>
      </c>
      <c r="AW30" s="752"/>
      <c r="AX30" s="675" t="s">
        <v>389</v>
      </c>
    </row>
    <row r="31" spans="1:50">
      <c r="A31" s="762" t="s">
        <v>438</v>
      </c>
      <c r="B31" s="762"/>
      <c r="C31" s="764" t="s">
        <v>451</v>
      </c>
      <c r="D31" s="762" t="s">
        <v>389</v>
      </c>
      <c r="E31" s="752">
        <v>0</v>
      </c>
      <c r="F31" s="752" t="s">
        <v>389</v>
      </c>
      <c r="G31" s="752">
        <v>0</v>
      </c>
      <c r="H31" s="752" t="s">
        <v>389</v>
      </c>
      <c r="I31" s="752">
        <v>0</v>
      </c>
      <c r="J31" s="752" t="s">
        <v>389</v>
      </c>
      <c r="K31" s="752">
        <v>0</v>
      </c>
      <c r="L31" s="752" t="s">
        <v>389</v>
      </c>
      <c r="M31" s="752">
        <v>0</v>
      </c>
      <c r="N31" s="752" t="s">
        <v>389</v>
      </c>
      <c r="O31" s="752">
        <v>0</v>
      </c>
      <c r="P31" s="752" t="s">
        <v>389</v>
      </c>
      <c r="Q31" s="752">
        <v>0</v>
      </c>
      <c r="R31" s="752" t="s">
        <v>389</v>
      </c>
      <c r="S31" s="752" t="s">
        <v>380</v>
      </c>
      <c r="T31" s="752" t="s">
        <v>389</v>
      </c>
      <c r="U31" s="752">
        <v>0</v>
      </c>
      <c r="V31" s="752" t="s">
        <v>389</v>
      </c>
      <c r="W31" s="752">
        <v>0</v>
      </c>
      <c r="X31" s="752" t="s">
        <v>389</v>
      </c>
      <c r="Y31" s="752">
        <v>0</v>
      </c>
      <c r="Z31" s="752" t="s">
        <v>389</v>
      </c>
      <c r="AA31" s="752">
        <v>0</v>
      </c>
      <c r="AB31" s="752" t="s">
        <v>389</v>
      </c>
      <c r="AC31" s="752">
        <v>0</v>
      </c>
      <c r="AD31" s="752" t="s">
        <v>389</v>
      </c>
      <c r="AE31" s="752">
        <v>0</v>
      </c>
      <c r="AF31" s="752" t="s">
        <v>389</v>
      </c>
      <c r="AG31" s="752">
        <v>0</v>
      </c>
      <c r="AH31" s="752" t="s">
        <v>389</v>
      </c>
      <c r="AI31" s="752"/>
      <c r="AJ31" s="752" t="s">
        <v>389</v>
      </c>
      <c r="AK31" s="752">
        <v>0</v>
      </c>
      <c r="AL31" s="752" t="s">
        <v>389</v>
      </c>
      <c r="AM31" s="752">
        <v>0</v>
      </c>
      <c r="AN31" s="752" t="s">
        <v>389</v>
      </c>
      <c r="AO31" s="752">
        <v>0</v>
      </c>
      <c r="AP31" s="752" t="s">
        <v>389</v>
      </c>
      <c r="AQ31" s="752">
        <v>0</v>
      </c>
      <c r="AR31" s="752" t="s">
        <v>389</v>
      </c>
      <c r="AS31" s="752">
        <v>0</v>
      </c>
      <c r="AT31" s="752" t="s">
        <v>389</v>
      </c>
      <c r="AU31" s="752">
        <v>0</v>
      </c>
      <c r="AV31" s="752" t="s">
        <v>389</v>
      </c>
      <c r="AW31" s="752">
        <v>0</v>
      </c>
      <c r="AX31" s="675" t="s">
        <v>389</v>
      </c>
    </row>
    <row r="32" spans="1:50">
      <c r="A32" s="762" t="s">
        <v>437</v>
      </c>
      <c r="B32" s="762"/>
      <c r="C32" s="764"/>
      <c r="D32" s="762" t="s">
        <v>389</v>
      </c>
      <c r="E32" s="752"/>
      <c r="F32" s="752" t="s">
        <v>389</v>
      </c>
      <c r="G32" s="752"/>
      <c r="H32" s="752" t="s">
        <v>389</v>
      </c>
      <c r="I32" s="752"/>
      <c r="J32" s="752" t="s">
        <v>389</v>
      </c>
      <c r="K32" s="752"/>
      <c r="L32" s="752" t="s">
        <v>389</v>
      </c>
      <c r="M32" s="752"/>
      <c r="N32" s="752" t="s">
        <v>389</v>
      </c>
      <c r="O32" s="752"/>
      <c r="P32" s="752" t="s">
        <v>389</v>
      </c>
      <c r="Q32" s="752"/>
      <c r="R32" s="752" t="s">
        <v>389</v>
      </c>
      <c r="S32" s="752"/>
      <c r="T32" s="752" t="s">
        <v>389</v>
      </c>
      <c r="U32" s="752"/>
      <c r="V32" s="752" t="s">
        <v>389</v>
      </c>
      <c r="W32" s="752"/>
      <c r="X32" s="752" t="s">
        <v>389</v>
      </c>
      <c r="Y32" s="752"/>
      <c r="Z32" s="752" t="s">
        <v>389</v>
      </c>
      <c r="AA32" s="752"/>
      <c r="AB32" s="752" t="s">
        <v>389</v>
      </c>
      <c r="AC32" s="752"/>
      <c r="AD32" s="752" t="s">
        <v>389</v>
      </c>
      <c r="AE32" s="752"/>
      <c r="AF32" s="752" t="s">
        <v>389</v>
      </c>
      <c r="AG32" s="752"/>
      <c r="AH32" s="752" t="s">
        <v>389</v>
      </c>
      <c r="AI32" s="752"/>
      <c r="AJ32" s="752" t="s">
        <v>389</v>
      </c>
      <c r="AK32" s="752"/>
      <c r="AL32" s="752" t="s">
        <v>389</v>
      </c>
      <c r="AM32" s="752"/>
      <c r="AN32" s="752" t="s">
        <v>389</v>
      </c>
      <c r="AO32" s="752"/>
      <c r="AP32" s="752" t="s">
        <v>389</v>
      </c>
      <c r="AQ32" s="752"/>
      <c r="AR32" s="752" t="s">
        <v>389</v>
      </c>
      <c r="AS32" s="752"/>
      <c r="AT32" s="752" t="s">
        <v>389</v>
      </c>
      <c r="AU32" s="752"/>
      <c r="AV32" s="752" t="s">
        <v>389</v>
      </c>
      <c r="AW32" s="752"/>
      <c r="AX32" s="675" t="s">
        <v>389</v>
      </c>
    </row>
    <row r="33" spans="1:50">
      <c r="A33" s="762" t="s">
        <v>440</v>
      </c>
      <c r="B33" s="762"/>
      <c r="C33" s="764" t="s">
        <v>452</v>
      </c>
      <c r="D33" s="762" t="s">
        <v>389</v>
      </c>
      <c r="E33" s="752">
        <v>0</v>
      </c>
      <c r="F33" s="752" t="s">
        <v>389</v>
      </c>
      <c r="G33" s="752">
        <v>0</v>
      </c>
      <c r="H33" s="752" t="s">
        <v>389</v>
      </c>
      <c r="I33" s="752">
        <v>-4994</v>
      </c>
      <c r="J33" s="752" t="s">
        <v>389</v>
      </c>
      <c r="K33" s="752">
        <v>0</v>
      </c>
      <c r="L33" s="752" t="s">
        <v>389</v>
      </c>
      <c r="M33" s="752">
        <v>0</v>
      </c>
      <c r="N33" s="752" t="s">
        <v>389</v>
      </c>
      <c r="O33" s="752">
        <v>0</v>
      </c>
      <c r="P33" s="752" t="s">
        <v>389</v>
      </c>
      <c r="Q33" s="752">
        <v>0</v>
      </c>
      <c r="R33" s="752" t="s">
        <v>389</v>
      </c>
      <c r="S33" s="752" t="s">
        <v>380</v>
      </c>
      <c r="T33" s="752" t="s">
        <v>389</v>
      </c>
      <c r="U33" s="752">
        <v>0</v>
      </c>
      <c r="V33" s="752" t="s">
        <v>389</v>
      </c>
      <c r="W33" s="752">
        <v>-4994</v>
      </c>
      <c r="X33" s="752" t="s">
        <v>389</v>
      </c>
      <c r="Y33" s="752">
        <v>0</v>
      </c>
      <c r="Z33" s="752" t="s">
        <v>389</v>
      </c>
      <c r="AA33" s="752">
        <v>-12</v>
      </c>
      <c r="AB33" s="752" t="s">
        <v>389</v>
      </c>
      <c r="AC33" s="752">
        <v>0</v>
      </c>
      <c r="AD33" s="752" t="s">
        <v>389</v>
      </c>
      <c r="AE33" s="752">
        <v>0</v>
      </c>
      <c r="AF33" s="752" t="s">
        <v>389</v>
      </c>
      <c r="AG33" s="752">
        <v>0</v>
      </c>
      <c r="AH33" s="752" t="s">
        <v>389</v>
      </c>
      <c r="AI33" s="752"/>
      <c r="AJ33" s="752" t="s">
        <v>389</v>
      </c>
      <c r="AK33" s="752">
        <v>5049</v>
      </c>
      <c r="AL33" s="752" t="s">
        <v>389</v>
      </c>
      <c r="AM33" s="752">
        <v>0</v>
      </c>
      <c r="AN33" s="752" t="s">
        <v>389</v>
      </c>
      <c r="AO33" s="752">
        <v>1357</v>
      </c>
      <c r="AP33" s="752" t="s">
        <v>389</v>
      </c>
      <c r="AQ33" s="752">
        <v>198</v>
      </c>
      <c r="AR33" s="752" t="s">
        <v>389</v>
      </c>
      <c r="AS33" s="752">
        <v>0</v>
      </c>
      <c r="AT33" s="752" t="s">
        <v>389</v>
      </c>
      <c r="AU33" s="752">
        <v>6604</v>
      </c>
      <c r="AV33" s="752" t="s">
        <v>389</v>
      </c>
      <c r="AW33" s="752">
        <v>1610</v>
      </c>
      <c r="AX33" s="675" t="s">
        <v>389</v>
      </c>
    </row>
    <row r="34" spans="1:50">
      <c r="A34" s="762" t="s">
        <v>360</v>
      </c>
      <c r="B34" s="762"/>
      <c r="C34" s="764"/>
      <c r="D34" s="762" t="s">
        <v>389</v>
      </c>
      <c r="E34" s="752"/>
      <c r="F34" s="752" t="s">
        <v>389</v>
      </c>
      <c r="G34" s="752"/>
      <c r="H34" s="752" t="s">
        <v>389</v>
      </c>
      <c r="I34" s="752"/>
      <c r="J34" s="752" t="s">
        <v>389</v>
      </c>
      <c r="K34" s="752"/>
      <c r="L34" s="752" t="s">
        <v>389</v>
      </c>
      <c r="M34" s="752"/>
      <c r="N34" s="752" t="s">
        <v>389</v>
      </c>
      <c r="O34" s="752"/>
      <c r="P34" s="752" t="s">
        <v>389</v>
      </c>
      <c r="Q34" s="752"/>
      <c r="R34" s="752" t="s">
        <v>389</v>
      </c>
      <c r="S34" s="752"/>
      <c r="T34" s="752" t="s">
        <v>389</v>
      </c>
      <c r="U34" s="752"/>
      <c r="V34" s="752" t="s">
        <v>389</v>
      </c>
      <c r="W34" s="752"/>
      <c r="X34" s="752" t="s">
        <v>389</v>
      </c>
      <c r="Y34" s="752"/>
      <c r="Z34" s="752" t="s">
        <v>389</v>
      </c>
      <c r="AA34" s="752"/>
      <c r="AB34" s="752" t="s">
        <v>389</v>
      </c>
      <c r="AC34" s="752"/>
      <c r="AD34" s="752" t="s">
        <v>389</v>
      </c>
      <c r="AE34" s="752"/>
      <c r="AF34" s="752" t="s">
        <v>389</v>
      </c>
      <c r="AG34" s="752"/>
      <c r="AH34" s="752" t="s">
        <v>389</v>
      </c>
      <c r="AI34" s="752"/>
      <c r="AJ34" s="752" t="s">
        <v>389</v>
      </c>
      <c r="AK34" s="752"/>
      <c r="AL34" s="752" t="s">
        <v>389</v>
      </c>
      <c r="AM34" s="752"/>
      <c r="AN34" s="752" t="s">
        <v>389</v>
      </c>
      <c r="AO34" s="752"/>
      <c r="AP34" s="752" t="s">
        <v>389</v>
      </c>
      <c r="AQ34" s="752"/>
      <c r="AR34" s="752" t="s">
        <v>389</v>
      </c>
      <c r="AS34" s="752"/>
      <c r="AT34" s="752" t="s">
        <v>389</v>
      </c>
      <c r="AU34" s="752"/>
      <c r="AV34" s="752" t="s">
        <v>389</v>
      </c>
      <c r="AW34" s="752"/>
      <c r="AX34" s="675" t="s">
        <v>389</v>
      </c>
    </row>
    <row r="35" spans="1:50">
      <c r="A35" s="762" t="s">
        <v>442</v>
      </c>
      <c r="B35" s="762"/>
      <c r="C35" s="764" t="s">
        <v>453</v>
      </c>
      <c r="D35" s="762" t="s">
        <v>389</v>
      </c>
      <c r="E35" s="752">
        <v>0</v>
      </c>
      <c r="F35" s="752" t="s">
        <v>389</v>
      </c>
      <c r="G35" s="752">
        <v>0</v>
      </c>
      <c r="H35" s="752" t="s">
        <v>389</v>
      </c>
      <c r="I35" s="752">
        <v>0</v>
      </c>
      <c r="J35" s="752" t="s">
        <v>389</v>
      </c>
      <c r="K35" s="752">
        <v>0</v>
      </c>
      <c r="L35" s="752" t="s">
        <v>389</v>
      </c>
      <c r="M35" s="752">
        <v>0</v>
      </c>
      <c r="N35" s="752" t="s">
        <v>389</v>
      </c>
      <c r="O35" s="752">
        <v>0</v>
      </c>
      <c r="P35" s="752" t="s">
        <v>389</v>
      </c>
      <c r="Q35" s="752">
        <v>0</v>
      </c>
      <c r="R35" s="752" t="s">
        <v>389</v>
      </c>
      <c r="S35" s="752">
        <v>0</v>
      </c>
      <c r="T35" s="752" t="s">
        <v>389</v>
      </c>
      <c r="U35" s="752">
        <v>0</v>
      </c>
      <c r="V35" s="752" t="s">
        <v>389</v>
      </c>
      <c r="W35" s="752">
        <v>0</v>
      </c>
      <c r="X35" s="752" t="s">
        <v>389</v>
      </c>
      <c r="Y35" s="752">
        <v>0</v>
      </c>
      <c r="Z35" s="752" t="s">
        <v>389</v>
      </c>
      <c r="AA35" s="752"/>
      <c r="AB35" s="752" t="s">
        <v>389</v>
      </c>
      <c r="AC35" s="752">
        <v>0</v>
      </c>
      <c r="AD35" s="752" t="s">
        <v>389</v>
      </c>
      <c r="AE35" s="752">
        <v>0</v>
      </c>
      <c r="AF35" s="752" t="s">
        <v>389</v>
      </c>
      <c r="AG35" s="752">
        <v>0</v>
      </c>
      <c r="AH35" s="752" t="s">
        <v>389</v>
      </c>
      <c r="AI35" s="752"/>
      <c r="AJ35" s="752" t="s">
        <v>389</v>
      </c>
      <c r="AK35" s="752">
        <v>0</v>
      </c>
      <c r="AL35" s="752" t="s">
        <v>389</v>
      </c>
      <c r="AM35" s="752">
        <v>0</v>
      </c>
      <c r="AN35" s="752" t="s">
        <v>389</v>
      </c>
      <c r="AO35" s="752">
        <v>0</v>
      </c>
      <c r="AP35" s="752" t="s">
        <v>389</v>
      </c>
      <c r="AQ35" s="752">
        <v>0</v>
      </c>
      <c r="AR35" s="752" t="s">
        <v>389</v>
      </c>
      <c r="AS35" s="752">
        <v>0</v>
      </c>
      <c r="AT35" s="752" t="s">
        <v>389</v>
      </c>
      <c r="AU35" s="752">
        <v>0</v>
      </c>
      <c r="AV35" s="752" t="s">
        <v>389</v>
      </c>
      <c r="AW35" s="752">
        <v>0</v>
      </c>
      <c r="AX35" s="675" t="s">
        <v>389</v>
      </c>
    </row>
    <row r="36" spans="1:50">
      <c r="A36" s="762" t="s">
        <v>454</v>
      </c>
      <c r="B36" s="762"/>
      <c r="C36" s="764"/>
      <c r="D36" s="762" t="s">
        <v>389</v>
      </c>
      <c r="E36" s="752"/>
      <c r="F36" s="752" t="s">
        <v>389</v>
      </c>
      <c r="G36" s="752"/>
      <c r="H36" s="752" t="s">
        <v>389</v>
      </c>
      <c r="I36" s="752"/>
      <c r="J36" s="752" t="s">
        <v>389</v>
      </c>
      <c r="K36" s="752"/>
      <c r="L36" s="752" t="s">
        <v>389</v>
      </c>
      <c r="M36" s="752"/>
      <c r="N36" s="752" t="s">
        <v>389</v>
      </c>
      <c r="O36" s="752"/>
      <c r="P36" s="752" t="s">
        <v>389</v>
      </c>
      <c r="Q36" s="752"/>
      <c r="R36" s="752" t="s">
        <v>389</v>
      </c>
      <c r="S36" s="752"/>
      <c r="T36" s="752" t="s">
        <v>389</v>
      </c>
      <c r="U36" s="752"/>
      <c r="V36" s="752" t="s">
        <v>389</v>
      </c>
      <c r="W36" s="752"/>
      <c r="X36" s="752" t="s">
        <v>389</v>
      </c>
      <c r="Y36" s="752"/>
      <c r="Z36" s="752" t="s">
        <v>389</v>
      </c>
      <c r="AA36" s="752"/>
      <c r="AB36" s="752" t="s">
        <v>389</v>
      </c>
      <c r="AC36" s="752"/>
      <c r="AD36" s="752" t="s">
        <v>389</v>
      </c>
      <c r="AE36" s="752"/>
      <c r="AF36" s="752" t="s">
        <v>389</v>
      </c>
      <c r="AG36" s="752"/>
      <c r="AH36" s="752" t="s">
        <v>389</v>
      </c>
      <c r="AI36" s="752"/>
      <c r="AJ36" s="752" t="s">
        <v>389</v>
      </c>
      <c r="AK36" s="752"/>
      <c r="AL36" s="752" t="s">
        <v>389</v>
      </c>
      <c r="AM36" s="752"/>
      <c r="AN36" s="752" t="s">
        <v>389</v>
      </c>
      <c r="AO36" s="752"/>
      <c r="AP36" s="752" t="s">
        <v>389</v>
      </c>
      <c r="AQ36" s="752"/>
      <c r="AR36" s="752" t="s">
        <v>389</v>
      </c>
      <c r="AS36" s="752"/>
      <c r="AT36" s="752" t="s">
        <v>389</v>
      </c>
      <c r="AU36" s="752"/>
      <c r="AV36" s="752" t="s">
        <v>389</v>
      </c>
      <c r="AW36" s="752"/>
      <c r="AX36" s="675" t="s">
        <v>389</v>
      </c>
    </row>
    <row r="37" spans="1:50">
      <c r="A37" s="762" t="s">
        <v>455</v>
      </c>
      <c r="B37" s="762"/>
      <c r="C37" s="764" t="s">
        <v>456</v>
      </c>
      <c r="D37" s="762" t="s">
        <v>389</v>
      </c>
      <c r="E37" s="752">
        <v>0</v>
      </c>
      <c r="F37" s="752" t="s">
        <v>389</v>
      </c>
      <c r="G37" s="752">
        <v>-25591</v>
      </c>
      <c r="H37" s="752" t="s">
        <v>389</v>
      </c>
      <c r="I37" s="752">
        <v>0</v>
      </c>
      <c r="J37" s="752" t="s">
        <v>389</v>
      </c>
      <c r="K37" s="752">
        <v>0</v>
      </c>
      <c r="L37" s="752" t="s">
        <v>389</v>
      </c>
      <c r="M37" s="752">
        <v>0</v>
      </c>
      <c r="N37" s="752" t="s">
        <v>389</v>
      </c>
      <c r="O37" s="752">
        <v>0</v>
      </c>
      <c r="P37" s="752" t="s">
        <v>389</v>
      </c>
      <c r="Q37" s="752">
        <v>0</v>
      </c>
      <c r="R37" s="752" t="s">
        <v>389</v>
      </c>
      <c r="S37" s="752">
        <v>0</v>
      </c>
      <c r="T37" s="752" t="s">
        <v>389</v>
      </c>
      <c r="U37" s="752">
        <v>0</v>
      </c>
      <c r="V37" s="752" t="s">
        <v>389</v>
      </c>
      <c r="W37" s="752">
        <v>-25591</v>
      </c>
      <c r="X37" s="752" t="s">
        <v>389</v>
      </c>
      <c r="Y37" s="752">
        <v>0</v>
      </c>
      <c r="Z37" s="752" t="s">
        <v>389</v>
      </c>
      <c r="AA37" s="752">
        <v>0</v>
      </c>
      <c r="AB37" s="752" t="s">
        <v>389</v>
      </c>
      <c r="AC37" s="752">
        <v>0</v>
      </c>
      <c r="AD37" s="752" t="s">
        <v>389</v>
      </c>
      <c r="AE37" s="752">
        <v>0</v>
      </c>
      <c r="AF37" s="752" t="s">
        <v>389</v>
      </c>
      <c r="AG37" s="752">
        <v>0</v>
      </c>
      <c r="AH37" s="752" t="s">
        <v>389</v>
      </c>
      <c r="AI37" s="752">
        <v>0</v>
      </c>
      <c r="AJ37" s="752" t="s">
        <v>389</v>
      </c>
      <c r="AK37" s="752">
        <v>0</v>
      </c>
      <c r="AL37" s="752" t="s">
        <v>389</v>
      </c>
      <c r="AM37" s="752">
        <v>0</v>
      </c>
      <c r="AN37" s="752" t="s">
        <v>389</v>
      </c>
      <c r="AO37" s="752">
        <v>0</v>
      </c>
      <c r="AP37" s="752" t="s">
        <v>389</v>
      </c>
      <c r="AQ37" s="752">
        <v>15070</v>
      </c>
      <c r="AR37" s="752" t="s">
        <v>389</v>
      </c>
      <c r="AS37" s="752">
        <v>0</v>
      </c>
      <c r="AT37" s="752" t="s">
        <v>389</v>
      </c>
      <c r="AU37" s="752">
        <v>15070</v>
      </c>
      <c r="AV37" s="752" t="s">
        <v>389</v>
      </c>
      <c r="AW37" s="752">
        <v>-10521</v>
      </c>
      <c r="AX37" s="675" t="s">
        <v>389</v>
      </c>
    </row>
    <row r="38" spans="1:50">
      <c r="A38" s="762" t="s">
        <v>437</v>
      </c>
      <c r="B38" s="766" t="s">
        <v>209</v>
      </c>
      <c r="C38" s="771" t="s">
        <v>209</v>
      </c>
      <c r="D38" s="766" t="s">
        <v>209</v>
      </c>
      <c r="E38" s="772" t="s">
        <v>209</v>
      </c>
      <c r="F38" s="772" t="s">
        <v>209</v>
      </c>
      <c r="G38" s="772" t="s">
        <v>209</v>
      </c>
      <c r="H38" s="772" t="s">
        <v>209</v>
      </c>
      <c r="I38" s="772" t="s">
        <v>209</v>
      </c>
      <c r="J38" s="772" t="s">
        <v>209</v>
      </c>
      <c r="K38" s="772" t="s">
        <v>209</v>
      </c>
      <c r="L38" s="772" t="s">
        <v>209</v>
      </c>
      <c r="M38" s="772" t="s">
        <v>209</v>
      </c>
      <c r="N38" s="772" t="s">
        <v>209</v>
      </c>
      <c r="O38" s="772" t="s">
        <v>209</v>
      </c>
      <c r="P38" s="772" t="s">
        <v>209</v>
      </c>
      <c r="Q38" s="772" t="s">
        <v>209</v>
      </c>
      <c r="R38" s="772" t="s">
        <v>209</v>
      </c>
      <c r="S38" s="772" t="s">
        <v>209</v>
      </c>
      <c r="T38" s="772" t="s">
        <v>209</v>
      </c>
      <c r="U38" s="772" t="s">
        <v>209</v>
      </c>
      <c r="V38" s="772" t="s">
        <v>209</v>
      </c>
      <c r="W38" s="772" t="s">
        <v>209</v>
      </c>
      <c r="X38" s="772" t="s">
        <v>209</v>
      </c>
      <c r="Y38" s="772" t="s">
        <v>209</v>
      </c>
      <c r="Z38" s="772" t="s">
        <v>209</v>
      </c>
      <c r="AA38" s="772" t="s">
        <v>209</v>
      </c>
      <c r="AB38" s="772" t="s">
        <v>209</v>
      </c>
      <c r="AC38" s="772" t="s">
        <v>209</v>
      </c>
      <c r="AD38" s="772" t="s">
        <v>209</v>
      </c>
      <c r="AE38" s="772" t="s">
        <v>209</v>
      </c>
      <c r="AF38" s="772" t="s">
        <v>209</v>
      </c>
      <c r="AG38" s="772" t="s">
        <v>209</v>
      </c>
      <c r="AH38" s="772" t="s">
        <v>209</v>
      </c>
      <c r="AI38" s="772" t="s">
        <v>209</v>
      </c>
      <c r="AJ38" s="772" t="s">
        <v>209</v>
      </c>
      <c r="AK38" s="772" t="s">
        <v>209</v>
      </c>
      <c r="AL38" s="772" t="s">
        <v>209</v>
      </c>
      <c r="AM38" s="772" t="s">
        <v>209</v>
      </c>
      <c r="AN38" s="772" t="s">
        <v>209</v>
      </c>
      <c r="AO38" s="772" t="s">
        <v>209</v>
      </c>
      <c r="AP38" s="772" t="s">
        <v>209</v>
      </c>
      <c r="AQ38" s="772" t="s">
        <v>209</v>
      </c>
      <c r="AR38" s="772" t="s">
        <v>209</v>
      </c>
      <c r="AS38" s="772" t="s">
        <v>209</v>
      </c>
      <c r="AT38" s="772" t="s">
        <v>209</v>
      </c>
      <c r="AU38" s="772" t="s">
        <v>209</v>
      </c>
      <c r="AV38" s="772" t="s">
        <v>209</v>
      </c>
      <c r="AW38" s="772" t="s">
        <v>209</v>
      </c>
      <c r="AX38" s="675" t="s">
        <v>389</v>
      </c>
    </row>
    <row r="39" spans="1:50">
      <c r="A39" s="762" t="s">
        <v>448</v>
      </c>
      <c r="B39" s="762"/>
      <c r="C39" s="764" t="s">
        <v>457</v>
      </c>
      <c r="D39" s="762" t="s">
        <v>389</v>
      </c>
      <c r="E39" s="752">
        <v>-105573</v>
      </c>
      <c r="F39" s="752" t="s">
        <v>389</v>
      </c>
      <c r="G39" s="752">
        <v>-55218</v>
      </c>
      <c r="H39" s="752" t="s">
        <v>389</v>
      </c>
      <c r="I39" s="752">
        <v>-18358</v>
      </c>
      <c r="J39" s="752" t="s">
        <v>389</v>
      </c>
      <c r="K39" s="752">
        <v>-18644.8</v>
      </c>
      <c r="L39" s="752" t="s">
        <v>389</v>
      </c>
      <c r="M39" s="752">
        <v>0</v>
      </c>
      <c r="N39" s="752" t="s">
        <v>389</v>
      </c>
      <c r="O39" s="752">
        <v>0</v>
      </c>
      <c r="P39" s="752" t="s">
        <v>389</v>
      </c>
      <c r="Q39" s="752">
        <v>-4898</v>
      </c>
      <c r="R39" s="752" t="s">
        <v>389</v>
      </c>
      <c r="S39" s="752">
        <v>0</v>
      </c>
      <c r="T39" s="752" t="s">
        <v>389</v>
      </c>
      <c r="U39" s="752">
        <v>-27</v>
      </c>
      <c r="V39" s="752" t="s">
        <v>389</v>
      </c>
      <c r="W39" s="752">
        <v>-202718.8</v>
      </c>
      <c r="X39" s="752" t="s">
        <v>389</v>
      </c>
      <c r="Y39" s="752">
        <v>0</v>
      </c>
      <c r="Z39" s="752" t="s">
        <v>389</v>
      </c>
      <c r="AA39" s="752">
        <v>-12</v>
      </c>
      <c r="AB39" s="752" t="s">
        <v>389</v>
      </c>
      <c r="AC39" s="752">
        <v>0</v>
      </c>
      <c r="AD39" s="752" t="s">
        <v>389</v>
      </c>
      <c r="AE39" s="752">
        <v>0</v>
      </c>
      <c r="AF39" s="752" t="s">
        <v>389</v>
      </c>
      <c r="AG39" s="752">
        <v>-706</v>
      </c>
      <c r="AH39" s="752" t="s">
        <v>389</v>
      </c>
      <c r="AI39" s="752">
        <v>-1255</v>
      </c>
      <c r="AJ39" s="752" t="s">
        <v>389</v>
      </c>
      <c r="AK39" s="752">
        <v>-1371</v>
      </c>
      <c r="AL39" s="752" t="s">
        <v>389</v>
      </c>
      <c r="AM39" s="752">
        <v>0</v>
      </c>
      <c r="AN39" s="752" t="s">
        <v>389</v>
      </c>
      <c r="AO39" s="752">
        <v>-26</v>
      </c>
      <c r="AP39" s="752" t="s">
        <v>389</v>
      </c>
      <c r="AQ39" s="752">
        <v>-963</v>
      </c>
      <c r="AR39" s="752" t="s">
        <v>389</v>
      </c>
      <c r="AS39" s="752">
        <v>0</v>
      </c>
      <c r="AT39" s="752" t="s">
        <v>389</v>
      </c>
      <c r="AU39" s="752">
        <v>-4333</v>
      </c>
      <c r="AV39" s="752" t="s">
        <v>389</v>
      </c>
      <c r="AW39" s="752">
        <v>-207051.8</v>
      </c>
      <c r="AX39" s="675" t="s">
        <v>389</v>
      </c>
    </row>
    <row r="40" spans="1:50">
      <c r="A40" s="762" t="s">
        <v>458</v>
      </c>
      <c r="B40" s="766" t="s">
        <v>436</v>
      </c>
      <c r="C40" s="771" t="s">
        <v>436</v>
      </c>
      <c r="D40" s="766" t="s">
        <v>436</v>
      </c>
      <c r="E40" s="772" t="s">
        <v>436</v>
      </c>
      <c r="F40" s="772" t="s">
        <v>436</v>
      </c>
      <c r="G40" s="772" t="s">
        <v>436</v>
      </c>
      <c r="H40" s="772" t="s">
        <v>436</v>
      </c>
      <c r="I40" s="772" t="s">
        <v>436</v>
      </c>
      <c r="J40" s="772" t="s">
        <v>436</v>
      </c>
      <c r="K40" s="772" t="s">
        <v>436</v>
      </c>
      <c r="L40" s="772" t="s">
        <v>436</v>
      </c>
      <c r="M40" s="772" t="s">
        <v>436</v>
      </c>
      <c r="N40" s="772" t="s">
        <v>436</v>
      </c>
      <c r="O40" s="772" t="s">
        <v>436</v>
      </c>
      <c r="P40" s="772" t="s">
        <v>436</v>
      </c>
      <c r="Q40" s="772" t="s">
        <v>436</v>
      </c>
      <c r="R40" s="772" t="s">
        <v>436</v>
      </c>
      <c r="S40" s="772" t="s">
        <v>436</v>
      </c>
      <c r="T40" s="772" t="s">
        <v>436</v>
      </c>
      <c r="U40" s="772" t="s">
        <v>436</v>
      </c>
      <c r="V40" s="772" t="s">
        <v>436</v>
      </c>
      <c r="W40" s="772" t="s">
        <v>436</v>
      </c>
      <c r="X40" s="772" t="s">
        <v>436</v>
      </c>
      <c r="Y40" s="772" t="s">
        <v>436</v>
      </c>
      <c r="Z40" s="772" t="s">
        <v>436</v>
      </c>
      <c r="AA40" s="772" t="s">
        <v>436</v>
      </c>
      <c r="AB40" s="772" t="s">
        <v>436</v>
      </c>
      <c r="AC40" s="772" t="s">
        <v>436</v>
      </c>
      <c r="AD40" s="772" t="s">
        <v>436</v>
      </c>
      <c r="AE40" s="772" t="s">
        <v>436</v>
      </c>
      <c r="AF40" s="772" t="s">
        <v>436</v>
      </c>
      <c r="AG40" s="772" t="s">
        <v>436</v>
      </c>
      <c r="AH40" s="772" t="s">
        <v>436</v>
      </c>
      <c r="AI40" s="772" t="s">
        <v>436</v>
      </c>
      <c r="AJ40" s="772" t="s">
        <v>436</v>
      </c>
      <c r="AK40" s="772" t="s">
        <v>436</v>
      </c>
      <c r="AL40" s="772" t="s">
        <v>436</v>
      </c>
      <c r="AM40" s="772" t="s">
        <v>436</v>
      </c>
      <c r="AN40" s="772" t="s">
        <v>436</v>
      </c>
      <c r="AO40" s="772" t="s">
        <v>436</v>
      </c>
      <c r="AP40" s="772" t="s">
        <v>436</v>
      </c>
      <c r="AQ40" s="772" t="s">
        <v>436</v>
      </c>
      <c r="AR40" s="772" t="s">
        <v>436</v>
      </c>
      <c r="AS40" s="772" t="s">
        <v>436</v>
      </c>
      <c r="AT40" s="772" t="s">
        <v>436</v>
      </c>
      <c r="AU40" s="772" t="s">
        <v>436</v>
      </c>
      <c r="AV40" s="772" t="s">
        <v>436</v>
      </c>
      <c r="AW40" s="772" t="s">
        <v>436</v>
      </c>
      <c r="AX40" s="675" t="s">
        <v>389</v>
      </c>
    </row>
    <row r="41" spans="1:50">
      <c r="A41" s="762" t="s">
        <v>389</v>
      </c>
      <c r="B41" s="762"/>
      <c r="C41" s="764" t="s">
        <v>459</v>
      </c>
      <c r="D41" s="762" t="s">
        <v>389</v>
      </c>
      <c r="E41" s="752">
        <v>0</v>
      </c>
      <c r="F41" s="752" t="s">
        <v>389</v>
      </c>
      <c r="G41" s="752">
        <v>0</v>
      </c>
      <c r="H41" s="752" t="s">
        <v>389</v>
      </c>
      <c r="I41" s="752">
        <v>0</v>
      </c>
      <c r="J41" s="752" t="s">
        <v>389</v>
      </c>
      <c r="K41" s="752"/>
      <c r="L41" s="752" t="s">
        <v>389</v>
      </c>
      <c r="M41" s="752"/>
      <c r="N41" s="752" t="s">
        <v>389</v>
      </c>
      <c r="O41" s="752"/>
      <c r="P41" s="752" t="s">
        <v>389</v>
      </c>
      <c r="Q41" s="752">
        <v>0</v>
      </c>
      <c r="R41" s="752" t="s">
        <v>389</v>
      </c>
      <c r="S41" s="752">
        <v>0</v>
      </c>
      <c r="T41" s="752" t="s">
        <v>389</v>
      </c>
      <c r="U41" s="752">
        <v>0</v>
      </c>
      <c r="V41" s="752" t="s">
        <v>389</v>
      </c>
      <c r="W41" s="752">
        <v>0</v>
      </c>
      <c r="X41" s="752" t="s">
        <v>389</v>
      </c>
      <c r="Y41" s="752">
        <v>1211</v>
      </c>
      <c r="Z41" s="752" t="s">
        <v>389</v>
      </c>
      <c r="AA41" s="752">
        <v>0</v>
      </c>
      <c r="AB41" s="752" t="s">
        <v>389</v>
      </c>
      <c r="AC41" s="752">
        <v>0</v>
      </c>
      <c r="AD41" s="752" t="s">
        <v>389</v>
      </c>
      <c r="AE41" s="752">
        <v>0</v>
      </c>
      <c r="AF41" s="752" t="s">
        <v>389</v>
      </c>
      <c r="AG41" s="752">
        <v>149</v>
      </c>
      <c r="AH41" s="752" t="s">
        <v>389</v>
      </c>
      <c r="AI41" s="752">
        <v>353</v>
      </c>
      <c r="AJ41" s="752" t="s">
        <v>389</v>
      </c>
      <c r="AK41" s="752">
        <v>1356</v>
      </c>
      <c r="AL41" s="752" t="s">
        <v>389</v>
      </c>
      <c r="AM41" s="752"/>
      <c r="AN41" s="752" t="s">
        <v>389</v>
      </c>
      <c r="AO41" s="752">
        <v>2756</v>
      </c>
      <c r="AP41" s="752" t="s">
        <v>389</v>
      </c>
      <c r="AQ41" s="752">
        <v>0</v>
      </c>
      <c r="AR41" s="752" t="s">
        <v>389</v>
      </c>
      <c r="AS41" s="752">
        <v>0</v>
      </c>
      <c r="AT41" s="752" t="s">
        <v>389</v>
      </c>
      <c r="AU41" s="752">
        <v>5825</v>
      </c>
      <c r="AV41" s="752" t="s">
        <v>389</v>
      </c>
      <c r="AW41" s="752">
        <v>5825</v>
      </c>
      <c r="AX41" s="675" t="s">
        <v>389</v>
      </c>
    </row>
    <row r="42" spans="1:50">
      <c r="A42" s="766" t="s">
        <v>209</v>
      </c>
      <c r="B42" s="766" t="s">
        <v>209</v>
      </c>
      <c r="C42" s="771" t="s">
        <v>209</v>
      </c>
      <c r="D42" s="766" t="s">
        <v>209</v>
      </c>
      <c r="E42" s="772" t="s">
        <v>209</v>
      </c>
      <c r="F42" s="772" t="s">
        <v>209</v>
      </c>
      <c r="G42" s="772" t="s">
        <v>209</v>
      </c>
      <c r="H42" s="772" t="s">
        <v>209</v>
      </c>
      <c r="I42" s="772" t="s">
        <v>209</v>
      </c>
      <c r="J42" s="772" t="s">
        <v>209</v>
      </c>
      <c r="K42" s="772" t="s">
        <v>209</v>
      </c>
      <c r="L42" s="772" t="s">
        <v>209</v>
      </c>
      <c r="M42" s="772" t="s">
        <v>209</v>
      </c>
      <c r="N42" s="772" t="s">
        <v>209</v>
      </c>
      <c r="O42" s="772" t="s">
        <v>209</v>
      </c>
      <c r="P42" s="772" t="s">
        <v>209</v>
      </c>
      <c r="Q42" s="772" t="s">
        <v>209</v>
      </c>
      <c r="R42" s="772" t="s">
        <v>209</v>
      </c>
      <c r="S42" s="772" t="s">
        <v>209</v>
      </c>
      <c r="T42" s="772" t="s">
        <v>209</v>
      </c>
      <c r="U42" s="772" t="s">
        <v>209</v>
      </c>
      <c r="V42" s="772" t="s">
        <v>209</v>
      </c>
      <c r="W42" s="772" t="s">
        <v>209</v>
      </c>
      <c r="X42" s="772" t="s">
        <v>209</v>
      </c>
      <c r="Y42" s="772" t="s">
        <v>209</v>
      </c>
      <c r="Z42" s="772" t="s">
        <v>209</v>
      </c>
      <c r="AA42" s="772" t="s">
        <v>209</v>
      </c>
      <c r="AB42" s="772" t="s">
        <v>209</v>
      </c>
      <c r="AC42" s="772" t="s">
        <v>209</v>
      </c>
      <c r="AD42" s="772" t="s">
        <v>209</v>
      </c>
      <c r="AE42" s="772" t="s">
        <v>209</v>
      </c>
      <c r="AF42" s="772" t="s">
        <v>209</v>
      </c>
      <c r="AG42" s="772" t="s">
        <v>209</v>
      </c>
      <c r="AH42" s="772" t="s">
        <v>209</v>
      </c>
      <c r="AI42" s="772" t="s">
        <v>209</v>
      </c>
      <c r="AJ42" s="772" t="s">
        <v>209</v>
      </c>
      <c r="AK42" s="772" t="s">
        <v>209</v>
      </c>
      <c r="AL42" s="772" t="s">
        <v>209</v>
      </c>
      <c r="AM42" s="772" t="s">
        <v>209</v>
      </c>
      <c r="AN42" s="772" t="s">
        <v>209</v>
      </c>
      <c r="AO42" s="772" t="s">
        <v>209</v>
      </c>
      <c r="AP42" s="772" t="s">
        <v>209</v>
      </c>
      <c r="AQ42" s="772" t="s">
        <v>209</v>
      </c>
      <c r="AR42" s="772" t="s">
        <v>209</v>
      </c>
      <c r="AS42" s="772" t="s">
        <v>209</v>
      </c>
      <c r="AT42" s="772" t="s">
        <v>209</v>
      </c>
      <c r="AU42" s="772" t="s">
        <v>209</v>
      </c>
      <c r="AV42" s="772" t="s">
        <v>209</v>
      </c>
      <c r="AW42" s="772" t="s">
        <v>209</v>
      </c>
      <c r="AX42" s="675" t="s">
        <v>389</v>
      </c>
    </row>
    <row r="43" spans="1:50">
      <c r="A43" s="762" t="s">
        <v>389</v>
      </c>
      <c r="B43" s="762"/>
      <c r="C43" s="764" t="s">
        <v>460</v>
      </c>
      <c r="D43" s="762" t="s">
        <v>389</v>
      </c>
      <c r="E43" s="752">
        <v>0</v>
      </c>
      <c r="F43" s="752" t="s">
        <v>389</v>
      </c>
      <c r="G43" s="752">
        <v>0</v>
      </c>
      <c r="H43" s="752" t="s">
        <v>389</v>
      </c>
      <c r="I43" s="752">
        <v>0</v>
      </c>
      <c r="J43" s="752" t="s">
        <v>389</v>
      </c>
      <c r="K43" s="752">
        <v>0</v>
      </c>
      <c r="L43" s="752" t="s">
        <v>389</v>
      </c>
      <c r="M43" s="752">
        <v>0</v>
      </c>
      <c r="N43" s="752" t="s">
        <v>389</v>
      </c>
      <c r="O43" s="752">
        <v>0</v>
      </c>
      <c r="P43" s="752" t="s">
        <v>389</v>
      </c>
      <c r="Q43" s="752">
        <v>0</v>
      </c>
      <c r="R43" s="752" t="s">
        <v>389</v>
      </c>
      <c r="S43" s="752">
        <v>0</v>
      </c>
      <c r="T43" s="752" t="s">
        <v>389</v>
      </c>
      <c r="U43" s="752">
        <v>0</v>
      </c>
      <c r="V43" s="752" t="s">
        <v>389</v>
      </c>
      <c r="W43" s="752">
        <v>0</v>
      </c>
      <c r="X43" s="752" t="s">
        <v>389</v>
      </c>
      <c r="Y43" s="752">
        <v>2692</v>
      </c>
      <c r="Z43" s="752" t="s">
        <v>389</v>
      </c>
      <c r="AA43" s="752">
        <v>0</v>
      </c>
      <c r="AB43" s="752" t="s">
        <v>389</v>
      </c>
      <c r="AC43" s="752">
        <v>0</v>
      </c>
      <c r="AD43" s="752" t="s">
        <v>389</v>
      </c>
      <c r="AE43" s="752">
        <v>0</v>
      </c>
      <c r="AF43" s="752" t="s">
        <v>389</v>
      </c>
      <c r="AG43" s="752">
        <v>0</v>
      </c>
      <c r="AH43" s="752" t="s">
        <v>389</v>
      </c>
      <c r="AI43" s="752">
        <v>0</v>
      </c>
      <c r="AJ43" s="752" t="s">
        <v>389</v>
      </c>
      <c r="AK43" s="752">
        <v>0</v>
      </c>
      <c r="AL43" s="752" t="s">
        <v>389</v>
      </c>
      <c r="AM43" s="752">
        <v>0</v>
      </c>
      <c r="AN43" s="752" t="s">
        <v>389</v>
      </c>
      <c r="AO43" s="752">
        <v>0</v>
      </c>
      <c r="AP43" s="752" t="s">
        <v>389</v>
      </c>
      <c r="AQ43" s="752">
        <v>0</v>
      </c>
      <c r="AR43" s="752" t="s">
        <v>389</v>
      </c>
      <c r="AS43" s="752">
        <v>0</v>
      </c>
      <c r="AT43" s="752" t="s">
        <v>389</v>
      </c>
      <c r="AU43" s="752">
        <v>2692</v>
      </c>
      <c r="AV43" s="752" t="s">
        <v>389</v>
      </c>
      <c r="AW43" s="752">
        <v>2692</v>
      </c>
      <c r="AX43" s="675" t="s">
        <v>389</v>
      </c>
    </row>
    <row r="44" spans="1:50">
      <c r="A44" s="762" t="s">
        <v>458</v>
      </c>
      <c r="B44" s="766" t="s">
        <v>436</v>
      </c>
      <c r="C44" s="771" t="s">
        <v>436</v>
      </c>
      <c r="D44" s="766" t="s">
        <v>436</v>
      </c>
      <c r="E44" s="772" t="s">
        <v>436</v>
      </c>
      <c r="F44" s="772" t="s">
        <v>436</v>
      </c>
      <c r="G44" s="772" t="s">
        <v>436</v>
      </c>
      <c r="H44" s="772" t="s">
        <v>436</v>
      </c>
      <c r="I44" s="772" t="s">
        <v>436</v>
      </c>
      <c r="J44" s="772" t="s">
        <v>436</v>
      </c>
      <c r="K44" s="772" t="s">
        <v>436</v>
      </c>
      <c r="L44" s="772" t="s">
        <v>436</v>
      </c>
      <c r="M44" s="772" t="s">
        <v>436</v>
      </c>
      <c r="N44" s="772" t="s">
        <v>436</v>
      </c>
      <c r="O44" s="772" t="s">
        <v>436</v>
      </c>
      <c r="P44" s="772" t="s">
        <v>436</v>
      </c>
      <c r="Q44" s="772" t="s">
        <v>436</v>
      </c>
      <c r="R44" s="772" t="s">
        <v>436</v>
      </c>
      <c r="S44" s="772" t="s">
        <v>436</v>
      </c>
      <c r="T44" s="772" t="s">
        <v>436</v>
      </c>
      <c r="U44" s="772" t="s">
        <v>436</v>
      </c>
      <c r="V44" s="772" t="s">
        <v>436</v>
      </c>
      <c r="W44" s="772" t="s">
        <v>436</v>
      </c>
      <c r="X44" s="772" t="s">
        <v>436</v>
      </c>
      <c r="Y44" s="772" t="s">
        <v>436</v>
      </c>
      <c r="Z44" s="772" t="s">
        <v>436</v>
      </c>
      <c r="AA44" s="772" t="s">
        <v>436</v>
      </c>
      <c r="AB44" s="772" t="s">
        <v>436</v>
      </c>
      <c r="AC44" s="772" t="s">
        <v>436</v>
      </c>
      <c r="AD44" s="772" t="s">
        <v>436</v>
      </c>
      <c r="AE44" s="772" t="s">
        <v>436</v>
      </c>
      <c r="AF44" s="772" t="s">
        <v>436</v>
      </c>
      <c r="AG44" s="772" t="s">
        <v>436</v>
      </c>
      <c r="AH44" s="772" t="s">
        <v>436</v>
      </c>
      <c r="AI44" s="772" t="s">
        <v>436</v>
      </c>
      <c r="AJ44" s="772" t="s">
        <v>436</v>
      </c>
      <c r="AK44" s="772" t="s">
        <v>436</v>
      </c>
      <c r="AL44" s="772" t="s">
        <v>436</v>
      </c>
      <c r="AM44" s="772" t="s">
        <v>436</v>
      </c>
      <c r="AN44" s="772" t="s">
        <v>436</v>
      </c>
      <c r="AO44" s="772" t="s">
        <v>436</v>
      </c>
      <c r="AP44" s="772" t="s">
        <v>436</v>
      </c>
      <c r="AQ44" s="772" t="s">
        <v>436</v>
      </c>
      <c r="AR44" s="772" t="s">
        <v>436</v>
      </c>
      <c r="AS44" s="772" t="s">
        <v>436</v>
      </c>
      <c r="AT44" s="772" t="s">
        <v>436</v>
      </c>
      <c r="AU44" s="772" t="s">
        <v>436</v>
      </c>
      <c r="AV44" s="772" t="s">
        <v>436</v>
      </c>
      <c r="AW44" s="772" t="s">
        <v>436</v>
      </c>
      <c r="AX44" s="675" t="s">
        <v>389</v>
      </c>
    </row>
    <row r="45" spans="1:50">
      <c r="A45" s="762" t="s">
        <v>389</v>
      </c>
      <c r="B45" s="762"/>
      <c r="C45" s="764" t="s">
        <v>461</v>
      </c>
      <c r="D45" s="762" t="s">
        <v>389</v>
      </c>
      <c r="E45" s="752">
        <v>0</v>
      </c>
      <c r="F45" s="752" t="s">
        <v>389</v>
      </c>
      <c r="G45" s="752">
        <v>0</v>
      </c>
      <c r="H45" s="752" t="s">
        <v>389</v>
      </c>
      <c r="I45" s="752">
        <v>0</v>
      </c>
      <c r="J45" s="752" t="s">
        <v>389</v>
      </c>
      <c r="K45" s="752">
        <v>0</v>
      </c>
      <c r="L45" s="752" t="s">
        <v>389</v>
      </c>
      <c r="M45" s="752">
        <v>0</v>
      </c>
      <c r="N45" s="752" t="s">
        <v>389</v>
      </c>
      <c r="O45" s="752">
        <v>0</v>
      </c>
      <c r="P45" s="752" t="s">
        <v>389</v>
      </c>
      <c r="Q45" s="752">
        <v>0</v>
      </c>
      <c r="R45" s="752" t="s">
        <v>389</v>
      </c>
      <c r="S45" s="752">
        <v>0</v>
      </c>
      <c r="T45" s="752" t="s">
        <v>389</v>
      </c>
      <c r="U45" s="752">
        <v>0</v>
      </c>
      <c r="V45" s="752" t="s">
        <v>389</v>
      </c>
      <c r="W45" s="752">
        <v>0</v>
      </c>
      <c r="X45" s="752" t="s">
        <v>389</v>
      </c>
      <c r="Y45" s="752">
        <v>0</v>
      </c>
      <c r="Z45" s="752" t="s">
        <v>389</v>
      </c>
      <c r="AA45" s="752">
        <v>0</v>
      </c>
      <c r="AB45" s="752" t="s">
        <v>389</v>
      </c>
      <c r="AC45" s="752">
        <v>8.8817841970012523E-16</v>
      </c>
      <c r="AD45" s="752" t="s">
        <v>389</v>
      </c>
      <c r="AE45" s="752">
        <v>4.4408920985006262E-16</v>
      </c>
      <c r="AF45" s="752" t="s">
        <v>389</v>
      </c>
      <c r="AG45" s="752">
        <v>1.7763568394002505E-15</v>
      </c>
      <c r="AH45" s="752" t="s">
        <v>389</v>
      </c>
      <c r="AI45" s="752">
        <v>-8.8817841970012523E-16</v>
      </c>
      <c r="AJ45" s="752" t="s">
        <v>389</v>
      </c>
      <c r="AK45" s="752">
        <v>0</v>
      </c>
      <c r="AL45" s="752" t="s">
        <v>389</v>
      </c>
      <c r="AM45" s="752">
        <v>0</v>
      </c>
      <c r="AN45" s="752" t="s">
        <v>389</v>
      </c>
      <c r="AO45" s="752">
        <v>0</v>
      </c>
      <c r="AP45" s="752" t="s">
        <v>389</v>
      </c>
      <c r="AQ45" s="752">
        <v>0</v>
      </c>
      <c r="AR45" s="752" t="s">
        <v>389</v>
      </c>
      <c r="AS45" s="752">
        <v>0</v>
      </c>
      <c r="AT45" s="752" t="s">
        <v>389</v>
      </c>
      <c r="AU45" s="752">
        <v>2.2204460492503131E-15</v>
      </c>
      <c r="AV45" s="752" t="s">
        <v>389</v>
      </c>
      <c r="AW45" s="752">
        <v>2.2204460492503131E-15</v>
      </c>
      <c r="AX45" s="675" t="s">
        <v>389</v>
      </c>
    </row>
    <row r="46" spans="1:50">
      <c r="A46" s="762" t="s">
        <v>458</v>
      </c>
      <c r="B46" s="766" t="s">
        <v>436</v>
      </c>
      <c r="C46" s="771" t="s">
        <v>436</v>
      </c>
      <c r="D46" s="766" t="s">
        <v>436</v>
      </c>
      <c r="E46" s="772" t="s">
        <v>436</v>
      </c>
      <c r="F46" s="772" t="s">
        <v>436</v>
      </c>
      <c r="G46" s="772" t="s">
        <v>436</v>
      </c>
      <c r="H46" s="772" t="s">
        <v>436</v>
      </c>
      <c r="I46" s="772" t="s">
        <v>436</v>
      </c>
      <c r="J46" s="772" t="s">
        <v>436</v>
      </c>
      <c r="K46" s="772" t="s">
        <v>436</v>
      </c>
      <c r="L46" s="772" t="s">
        <v>436</v>
      </c>
      <c r="M46" s="772" t="s">
        <v>436</v>
      </c>
      <c r="N46" s="772" t="s">
        <v>436</v>
      </c>
      <c r="O46" s="772" t="s">
        <v>436</v>
      </c>
      <c r="P46" s="772" t="s">
        <v>436</v>
      </c>
      <c r="Q46" s="772" t="s">
        <v>436</v>
      </c>
      <c r="R46" s="772" t="s">
        <v>436</v>
      </c>
      <c r="S46" s="772" t="s">
        <v>436</v>
      </c>
      <c r="T46" s="772" t="s">
        <v>436</v>
      </c>
      <c r="U46" s="772" t="s">
        <v>436</v>
      </c>
      <c r="V46" s="772" t="s">
        <v>436</v>
      </c>
      <c r="W46" s="772" t="s">
        <v>436</v>
      </c>
      <c r="X46" s="772" t="s">
        <v>436</v>
      </c>
      <c r="Y46" s="772" t="s">
        <v>436</v>
      </c>
      <c r="Z46" s="772" t="s">
        <v>436</v>
      </c>
      <c r="AA46" s="772" t="s">
        <v>436</v>
      </c>
      <c r="AB46" s="772" t="s">
        <v>436</v>
      </c>
      <c r="AC46" s="772" t="s">
        <v>436</v>
      </c>
      <c r="AD46" s="772" t="s">
        <v>436</v>
      </c>
      <c r="AE46" s="772" t="s">
        <v>436</v>
      </c>
      <c r="AF46" s="772" t="s">
        <v>436</v>
      </c>
      <c r="AG46" s="772" t="s">
        <v>436</v>
      </c>
      <c r="AH46" s="772" t="s">
        <v>436</v>
      </c>
      <c r="AI46" s="772" t="s">
        <v>436</v>
      </c>
      <c r="AJ46" s="772" t="s">
        <v>436</v>
      </c>
      <c r="AK46" s="772" t="s">
        <v>436</v>
      </c>
      <c r="AL46" s="772" t="s">
        <v>436</v>
      </c>
      <c r="AM46" s="772" t="s">
        <v>436</v>
      </c>
      <c r="AN46" s="772" t="s">
        <v>436</v>
      </c>
      <c r="AO46" s="772" t="s">
        <v>436</v>
      </c>
      <c r="AP46" s="772" t="s">
        <v>436</v>
      </c>
      <c r="AQ46" s="772" t="s">
        <v>436</v>
      </c>
      <c r="AR46" s="772" t="s">
        <v>436</v>
      </c>
      <c r="AS46" s="772" t="s">
        <v>436</v>
      </c>
      <c r="AT46" s="772" t="s">
        <v>436</v>
      </c>
      <c r="AU46" s="772" t="s">
        <v>436</v>
      </c>
      <c r="AV46" s="772" t="s">
        <v>436</v>
      </c>
      <c r="AW46" s="772" t="s">
        <v>436</v>
      </c>
      <c r="AX46" s="675" t="s">
        <v>389</v>
      </c>
    </row>
    <row r="47" spans="1:50">
      <c r="A47" s="762" t="s">
        <v>389</v>
      </c>
      <c r="B47" s="762"/>
      <c r="C47" s="764" t="s">
        <v>462</v>
      </c>
      <c r="D47" s="762" t="s">
        <v>389</v>
      </c>
      <c r="E47" s="752">
        <v>0</v>
      </c>
      <c r="F47" s="752" t="s">
        <v>389</v>
      </c>
      <c r="G47" s="752">
        <v>111</v>
      </c>
      <c r="H47" s="752" t="s">
        <v>389</v>
      </c>
      <c r="I47" s="752">
        <v>0</v>
      </c>
      <c r="J47" s="752" t="s">
        <v>389</v>
      </c>
      <c r="K47" s="752" t="s">
        <v>380</v>
      </c>
      <c r="L47" s="752" t="s">
        <v>389</v>
      </c>
      <c r="M47" s="752" t="s">
        <v>380</v>
      </c>
      <c r="N47" s="752" t="s">
        <v>389</v>
      </c>
      <c r="O47" s="752"/>
      <c r="P47" s="752" t="s">
        <v>389</v>
      </c>
      <c r="Q47" s="752">
        <v>0</v>
      </c>
      <c r="R47" s="752" t="s">
        <v>389</v>
      </c>
      <c r="S47" s="752" t="s">
        <v>380</v>
      </c>
      <c r="T47" s="752" t="s">
        <v>389</v>
      </c>
      <c r="U47" s="752">
        <v>0</v>
      </c>
      <c r="V47" s="752" t="s">
        <v>389</v>
      </c>
      <c r="W47" s="752">
        <v>111</v>
      </c>
      <c r="X47" s="752" t="s">
        <v>389</v>
      </c>
      <c r="Y47" s="752">
        <v>199</v>
      </c>
      <c r="Z47" s="752" t="s">
        <v>389</v>
      </c>
      <c r="AA47" s="752">
        <v>0</v>
      </c>
      <c r="AB47" s="752" t="s">
        <v>389</v>
      </c>
      <c r="AC47" s="752">
        <v>24439</v>
      </c>
      <c r="AD47" s="752" t="s">
        <v>389</v>
      </c>
      <c r="AE47" s="752">
        <v>6790</v>
      </c>
      <c r="AF47" s="752" t="s">
        <v>389</v>
      </c>
      <c r="AG47" s="752">
        <v>28853</v>
      </c>
      <c r="AH47" s="752" t="s">
        <v>389</v>
      </c>
      <c r="AI47" s="752">
        <v>6928</v>
      </c>
      <c r="AJ47" s="752" t="s">
        <v>389</v>
      </c>
      <c r="AK47" s="752">
        <v>0</v>
      </c>
      <c r="AL47" s="752" t="s">
        <v>389</v>
      </c>
      <c r="AM47" s="752"/>
      <c r="AN47" s="752" t="s">
        <v>389</v>
      </c>
      <c r="AO47" s="752">
        <v>0</v>
      </c>
      <c r="AP47" s="752" t="s">
        <v>389</v>
      </c>
      <c r="AQ47" s="752">
        <v>0</v>
      </c>
      <c r="AR47" s="752" t="s">
        <v>389</v>
      </c>
      <c r="AS47" s="752">
        <v>0</v>
      </c>
      <c r="AT47" s="752" t="s">
        <v>389</v>
      </c>
      <c r="AU47" s="752">
        <v>67209</v>
      </c>
      <c r="AV47" s="752" t="s">
        <v>389</v>
      </c>
      <c r="AW47" s="752">
        <v>67320</v>
      </c>
      <c r="AX47" s="675" t="s">
        <v>389</v>
      </c>
    </row>
    <row r="48" spans="1:50">
      <c r="A48" s="762" t="s">
        <v>389</v>
      </c>
      <c r="B48" s="762"/>
      <c r="C48" s="764"/>
      <c r="D48" s="762" t="s">
        <v>389</v>
      </c>
      <c r="E48" s="752"/>
      <c r="F48" s="752" t="s">
        <v>389</v>
      </c>
      <c r="G48" s="752"/>
      <c r="H48" s="752" t="s">
        <v>389</v>
      </c>
      <c r="I48" s="752"/>
      <c r="J48" s="752" t="s">
        <v>389</v>
      </c>
      <c r="K48" s="752"/>
      <c r="L48" s="752" t="s">
        <v>389</v>
      </c>
      <c r="M48" s="752"/>
      <c r="N48" s="752" t="s">
        <v>389</v>
      </c>
      <c r="O48" s="752"/>
      <c r="P48" s="752" t="s">
        <v>389</v>
      </c>
      <c r="Q48" s="752"/>
      <c r="R48" s="752" t="s">
        <v>389</v>
      </c>
      <c r="S48" s="752"/>
      <c r="T48" s="752" t="s">
        <v>389</v>
      </c>
      <c r="U48" s="752"/>
      <c r="V48" s="752" t="s">
        <v>389</v>
      </c>
      <c r="W48" s="752"/>
      <c r="X48" s="752" t="s">
        <v>389</v>
      </c>
      <c r="Y48" s="752"/>
      <c r="Z48" s="752" t="s">
        <v>389</v>
      </c>
      <c r="AA48" s="752"/>
      <c r="AB48" s="752" t="s">
        <v>389</v>
      </c>
      <c r="AC48" s="752"/>
      <c r="AD48" s="752" t="s">
        <v>389</v>
      </c>
      <c r="AE48" s="752"/>
      <c r="AF48" s="752" t="s">
        <v>389</v>
      </c>
      <c r="AG48" s="752"/>
      <c r="AH48" s="752" t="s">
        <v>389</v>
      </c>
      <c r="AI48" s="752"/>
      <c r="AJ48" s="752" t="s">
        <v>389</v>
      </c>
      <c r="AK48" s="752"/>
      <c r="AL48" s="752" t="s">
        <v>389</v>
      </c>
      <c r="AM48" s="752"/>
      <c r="AN48" s="752" t="s">
        <v>389</v>
      </c>
      <c r="AO48" s="752"/>
      <c r="AP48" s="752" t="s">
        <v>389</v>
      </c>
      <c r="AQ48" s="752"/>
      <c r="AR48" s="752" t="s">
        <v>389</v>
      </c>
      <c r="AS48" s="752"/>
      <c r="AT48" s="752" t="s">
        <v>389</v>
      </c>
      <c r="AU48" s="752"/>
      <c r="AV48" s="752" t="s">
        <v>389</v>
      </c>
      <c r="AW48" s="752"/>
      <c r="AX48" s="675" t="s">
        <v>389</v>
      </c>
    </row>
    <row r="49" spans="1:50">
      <c r="A49" s="762" t="s">
        <v>389</v>
      </c>
      <c r="B49" s="762"/>
      <c r="C49" s="764" t="s">
        <v>463</v>
      </c>
      <c r="D49" s="762" t="s">
        <v>389</v>
      </c>
      <c r="E49" s="752">
        <v>0</v>
      </c>
      <c r="F49" s="752" t="s">
        <v>389</v>
      </c>
      <c r="G49" s="752">
        <v>8145</v>
      </c>
      <c r="H49" s="752" t="s">
        <v>389</v>
      </c>
      <c r="I49" s="752">
        <v>6841</v>
      </c>
      <c r="J49" s="752" t="s">
        <v>389</v>
      </c>
      <c r="K49" s="752">
        <v>0</v>
      </c>
      <c r="L49" s="752" t="s">
        <v>389</v>
      </c>
      <c r="M49" s="752" t="s">
        <v>380</v>
      </c>
      <c r="N49" s="752" t="s">
        <v>389</v>
      </c>
      <c r="O49" s="752"/>
      <c r="P49" s="752" t="s">
        <v>389</v>
      </c>
      <c r="Q49" s="752">
        <v>9077</v>
      </c>
      <c r="R49" s="752" t="s">
        <v>389</v>
      </c>
      <c r="S49" s="752">
        <v>0</v>
      </c>
      <c r="T49" s="752" t="s">
        <v>389</v>
      </c>
      <c r="U49" s="752">
        <v>0</v>
      </c>
      <c r="V49" s="752" t="s">
        <v>389</v>
      </c>
      <c r="W49" s="752">
        <v>24063</v>
      </c>
      <c r="X49" s="752" t="s">
        <v>389</v>
      </c>
      <c r="Y49" s="752">
        <v>23396</v>
      </c>
      <c r="Z49" s="752" t="s">
        <v>389</v>
      </c>
      <c r="AA49" s="752">
        <v>1239</v>
      </c>
      <c r="AB49" s="752" t="s">
        <v>389</v>
      </c>
      <c r="AC49" s="752">
        <v>0</v>
      </c>
      <c r="AD49" s="752" t="s">
        <v>389</v>
      </c>
      <c r="AE49" s="752">
        <v>494</v>
      </c>
      <c r="AF49" s="752" t="s">
        <v>389</v>
      </c>
      <c r="AG49" s="752">
        <v>14315</v>
      </c>
      <c r="AH49" s="752" t="s">
        <v>389</v>
      </c>
      <c r="AI49" s="752">
        <v>7239</v>
      </c>
      <c r="AJ49" s="752" t="s">
        <v>389</v>
      </c>
      <c r="AK49" s="752">
        <v>2334</v>
      </c>
      <c r="AL49" s="752" t="s">
        <v>389</v>
      </c>
      <c r="AM49" s="752">
        <v>0</v>
      </c>
      <c r="AN49" s="752" t="s">
        <v>389</v>
      </c>
      <c r="AO49" s="752">
        <v>1673</v>
      </c>
      <c r="AP49" s="752" t="s">
        <v>389</v>
      </c>
      <c r="AQ49" s="752">
        <v>536</v>
      </c>
      <c r="AR49" s="752" t="s">
        <v>389</v>
      </c>
      <c r="AS49" s="752">
        <v>0</v>
      </c>
      <c r="AT49" s="752" t="s">
        <v>389</v>
      </c>
      <c r="AU49" s="752">
        <v>51226</v>
      </c>
      <c r="AV49" s="752" t="s">
        <v>389</v>
      </c>
      <c r="AW49" s="752">
        <v>75289</v>
      </c>
      <c r="AX49" s="675" t="s">
        <v>389</v>
      </c>
    </row>
    <row r="50" spans="1:50">
      <c r="A50" s="762" t="s">
        <v>454</v>
      </c>
      <c r="B50" s="762"/>
      <c r="C50" s="764"/>
      <c r="D50" s="762" t="s">
        <v>389</v>
      </c>
      <c r="E50" s="752"/>
      <c r="F50" s="752" t="s">
        <v>389</v>
      </c>
      <c r="G50" s="752"/>
      <c r="H50" s="752" t="s">
        <v>389</v>
      </c>
      <c r="I50" s="752"/>
      <c r="J50" s="752" t="s">
        <v>389</v>
      </c>
      <c r="K50" s="752"/>
      <c r="L50" s="752" t="s">
        <v>389</v>
      </c>
      <c r="M50" s="752"/>
      <c r="N50" s="752" t="s">
        <v>389</v>
      </c>
      <c r="O50" s="752"/>
      <c r="P50" s="752" t="s">
        <v>389</v>
      </c>
      <c r="Q50" s="752"/>
      <c r="R50" s="752" t="s">
        <v>389</v>
      </c>
      <c r="S50" s="752"/>
      <c r="T50" s="752" t="s">
        <v>389</v>
      </c>
      <c r="U50" s="752"/>
      <c r="V50" s="752" t="s">
        <v>389</v>
      </c>
      <c r="W50" s="752"/>
      <c r="X50" s="752" t="s">
        <v>389</v>
      </c>
      <c r="Y50" s="752"/>
      <c r="Z50" s="752" t="s">
        <v>389</v>
      </c>
      <c r="AA50" s="752"/>
      <c r="AB50" s="752" t="s">
        <v>389</v>
      </c>
      <c r="AC50" s="752"/>
      <c r="AD50" s="752" t="s">
        <v>389</v>
      </c>
      <c r="AE50" s="752"/>
      <c r="AF50" s="752" t="s">
        <v>389</v>
      </c>
      <c r="AG50" s="752"/>
      <c r="AH50" s="752" t="s">
        <v>389</v>
      </c>
      <c r="AI50" s="752"/>
      <c r="AJ50" s="752" t="s">
        <v>389</v>
      </c>
      <c r="AK50" s="752"/>
      <c r="AL50" s="752" t="s">
        <v>389</v>
      </c>
      <c r="AM50" s="752"/>
      <c r="AN50" s="752" t="s">
        <v>389</v>
      </c>
      <c r="AO50" s="752"/>
      <c r="AP50" s="752" t="s">
        <v>389</v>
      </c>
      <c r="AQ50" s="752"/>
      <c r="AR50" s="752" t="s">
        <v>389</v>
      </c>
      <c r="AS50" s="752"/>
      <c r="AT50" s="752" t="s">
        <v>389</v>
      </c>
      <c r="AU50" s="752"/>
      <c r="AV50" s="752" t="s">
        <v>389</v>
      </c>
      <c r="AW50" s="752"/>
      <c r="AX50" s="675" t="s">
        <v>389</v>
      </c>
    </row>
    <row r="51" spans="1:50">
      <c r="A51" s="762" t="s">
        <v>437</v>
      </c>
      <c r="B51" s="762"/>
      <c r="C51" s="764" t="s">
        <v>98</v>
      </c>
      <c r="D51" s="762" t="s">
        <v>389</v>
      </c>
      <c r="E51" s="752">
        <v>0</v>
      </c>
      <c r="F51" s="752" t="s">
        <v>389</v>
      </c>
      <c r="G51" s="752">
        <v>3521</v>
      </c>
      <c r="H51" s="752" t="s">
        <v>389</v>
      </c>
      <c r="I51" s="752">
        <v>0</v>
      </c>
      <c r="J51" s="752" t="s">
        <v>389</v>
      </c>
      <c r="K51" s="752" t="s">
        <v>380</v>
      </c>
      <c r="L51" s="752" t="s">
        <v>389</v>
      </c>
      <c r="M51" s="752" t="s">
        <v>380</v>
      </c>
      <c r="N51" s="752" t="s">
        <v>389</v>
      </c>
      <c r="O51" s="752"/>
      <c r="P51" s="752" t="s">
        <v>389</v>
      </c>
      <c r="Q51" s="752">
        <v>28487</v>
      </c>
      <c r="R51" s="752" t="s">
        <v>389</v>
      </c>
      <c r="S51" s="752" t="s">
        <v>380</v>
      </c>
      <c r="T51" s="752" t="s">
        <v>389</v>
      </c>
      <c r="U51" s="752">
        <v>0</v>
      </c>
      <c r="V51" s="752" t="s">
        <v>389</v>
      </c>
      <c r="W51" s="752">
        <v>32008</v>
      </c>
      <c r="X51" s="752" t="s">
        <v>389</v>
      </c>
      <c r="Y51" s="752">
        <v>5940</v>
      </c>
      <c r="Z51" s="752" t="s">
        <v>389</v>
      </c>
      <c r="AA51" s="752">
        <v>9820</v>
      </c>
      <c r="AB51" s="752" t="s">
        <v>389</v>
      </c>
      <c r="AC51" s="752">
        <v>0</v>
      </c>
      <c r="AD51" s="752" t="s">
        <v>389</v>
      </c>
      <c r="AE51" s="752">
        <v>1454</v>
      </c>
      <c r="AF51" s="752" t="s">
        <v>389</v>
      </c>
      <c r="AG51" s="752">
        <v>186</v>
      </c>
      <c r="AH51" s="752" t="s">
        <v>389</v>
      </c>
      <c r="AI51" s="752">
        <v>76</v>
      </c>
      <c r="AJ51" s="752" t="s">
        <v>389</v>
      </c>
      <c r="AK51" s="752">
        <v>0</v>
      </c>
      <c r="AL51" s="752" t="s">
        <v>389</v>
      </c>
      <c r="AM51" s="752">
        <v>0</v>
      </c>
      <c r="AN51" s="752" t="s">
        <v>389</v>
      </c>
      <c r="AO51" s="752">
        <v>255</v>
      </c>
      <c r="AP51" s="752" t="s">
        <v>389</v>
      </c>
      <c r="AQ51" s="752">
        <v>0</v>
      </c>
      <c r="AR51" s="752" t="s">
        <v>389</v>
      </c>
      <c r="AS51" s="752">
        <v>0</v>
      </c>
      <c r="AT51" s="752" t="s">
        <v>389</v>
      </c>
      <c r="AU51" s="752">
        <v>17731</v>
      </c>
      <c r="AV51" s="752" t="s">
        <v>389</v>
      </c>
      <c r="AW51" s="752">
        <v>49739</v>
      </c>
      <c r="AX51" s="675" t="s">
        <v>389</v>
      </c>
    </row>
    <row r="52" spans="1:50">
      <c r="A52" s="762" t="s">
        <v>448</v>
      </c>
      <c r="B52" s="762"/>
      <c r="C52" s="764" t="s">
        <v>380</v>
      </c>
      <c r="D52" s="762" t="s">
        <v>389</v>
      </c>
      <c r="E52" s="752"/>
      <c r="F52" s="752" t="s">
        <v>389</v>
      </c>
      <c r="G52" s="752"/>
      <c r="H52" s="752" t="s">
        <v>389</v>
      </c>
      <c r="I52" s="752"/>
      <c r="J52" s="752" t="s">
        <v>389</v>
      </c>
      <c r="K52" s="752"/>
      <c r="L52" s="752" t="s">
        <v>389</v>
      </c>
      <c r="M52" s="752"/>
      <c r="N52" s="752" t="s">
        <v>389</v>
      </c>
      <c r="O52" s="752"/>
      <c r="P52" s="752" t="s">
        <v>389</v>
      </c>
      <c r="Q52" s="752"/>
      <c r="R52" s="752" t="s">
        <v>389</v>
      </c>
      <c r="S52" s="752"/>
      <c r="T52" s="752" t="s">
        <v>389</v>
      </c>
      <c r="U52" s="752"/>
      <c r="V52" s="752" t="s">
        <v>389</v>
      </c>
      <c r="W52" s="752"/>
      <c r="X52" s="752" t="s">
        <v>389</v>
      </c>
      <c r="Y52" s="752"/>
      <c r="Z52" s="752" t="s">
        <v>389</v>
      </c>
      <c r="AA52" s="752"/>
      <c r="AB52" s="752" t="s">
        <v>389</v>
      </c>
      <c r="AC52" s="752"/>
      <c r="AD52" s="752" t="s">
        <v>389</v>
      </c>
      <c r="AE52" s="752"/>
      <c r="AF52" s="752" t="s">
        <v>389</v>
      </c>
      <c r="AG52" s="752"/>
      <c r="AH52" s="752" t="s">
        <v>389</v>
      </c>
      <c r="AI52" s="752"/>
      <c r="AJ52" s="752" t="s">
        <v>389</v>
      </c>
      <c r="AK52" s="752"/>
      <c r="AL52" s="752" t="s">
        <v>389</v>
      </c>
      <c r="AM52" s="752"/>
      <c r="AN52" s="752" t="s">
        <v>389</v>
      </c>
      <c r="AO52" s="752"/>
      <c r="AP52" s="752" t="s">
        <v>389</v>
      </c>
      <c r="AQ52" s="752"/>
      <c r="AR52" s="752" t="s">
        <v>389</v>
      </c>
      <c r="AS52" s="752"/>
      <c r="AT52" s="752" t="s">
        <v>389</v>
      </c>
      <c r="AU52" s="752"/>
      <c r="AV52" s="752" t="s">
        <v>389</v>
      </c>
      <c r="AW52" s="752"/>
      <c r="AX52" s="675" t="s">
        <v>389</v>
      </c>
    </row>
    <row r="53" spans="1:50">
      <c r="A53" s="762" t="s">
        <v>450</v>
      </c>
      <c r="B53" s="762"/>
      <c r="C53" s="764" t="s">
        <v>464</v>
      </c>
      <c r="D53" s="762" t="s">
        <v>389</v>
      </c>
      <c r="E53" s="752">
        <v>0</v>
      </c>
      <c r="F53" s="752" t="s">
        <v>389</v>
      </c>
      <c r="G53" s="752">
        <v>668</v>
      </c>
      <c r="H53" s="752" t="s">
        <v>389</v>
      </c>
      <c r="I53" s="752">
        <v>7</v>
      </c>
      <c r="J53" s="752" t="s">
        <v>389</v>
      </c>
      <c r="K53" s="752" t="s">
        <v>380</v>
      </c>
      <c r="L53" s="752" t="s">
        <v>389</v>
      </c>
      <c r="M53" s="752" t="s">
        <v>380</v>
      </c>
      <c r="N53" s="752" t="s">
        <v>389</v>
      </c>
      <c r="O53" s="752"/>
      <c r="P53" s="752" t="s">
        <v>389</v>
      </c>
      <c r="Q53" s="752">
        <v>0</v>
      </c>
      <c r="R53" s="752" t="s">
        <v>389</v>
      </c>
      <c r="S53" s="752" t="s">
        <v>380</v>
      </c>
      <c r="T53" s="752" t="s">
        <v>389</v>
      </c>
      <c r="U53" s="752">
        <v>0</v>
      </c>
      <c r="V53" s="752" t="s">
        <v>389</v>
      </c>
      <c r="W53" s="752">
        <v>675</v>
      </c>
      <c r="X53" s="752" t="s">
        <v>389</v>
      </c>
      <c r="Y53" s="752">
        <v>4331</v>
      </c>
      <c r="Z53" s="752" t="s">
        <v>389</v>
      </c>
      <c r="AA53" s="752">
        <v>980</v>
      </c>
      <c r="AB53" s="752" t="s">
        <v>389</v>
      </c>
      <c r="AC53" s="752">
        <v>0</v>
      </c>
      <c r="AD53" s="752" t="s">
        <v>389</v>
      </c>
      <c r="AE53" s="752">
        <v>39</v>
      </c>
      <c r="AF53" s="752" t="s">
        <v>389</v>
      </c>
      <c r="AG53" s="752">
        <v>354</v>
      </c>
      <c r="AH53" s="752" t="s">
        <v>389</v>
      </c>
      <c r="AI53" s="752">
        <v>0</v>
      </c>
      <c r="AJ53" s="752" t="s">
        <v>389</v>
      </c>
      <c r="AK53" s="752">
        <v>0</v>
      </c>
      <c r="AL53" s="752" t="s">
        <v>389</v>
      </c>
      <c r="AM53" s="752">
        <v>0</v>
      </c>
      <c r="AN53" s="752" t="s">
        <v>389</v>
      </c>
      <c r="AO53" s="752">
        <v>164</v>
      </c>
      <c r="AP53" s="752" t="s">
        <v>389</v>
      </c>
      <c r="AQ53" s="752">
        <v>0</v>
      </c>
      <c r="AR53" s="752" t="s">
        <v>389</v>
      </c>
      <c r="AS53" s="752">
        <v>0</v>
      </c>
      <c r="AT53" s="752" t="s">
        <v>389</v>
      </c>
      <c r="AU53" s="752">
        <v>5868</v>
      </c>
      <c r="AV53" s="752" t="s">
        <v>389</v>
      </c>
      <c r="AW53" s="752">
        <v>6543</v>
      </c>
      <c r="AX53" s="675" t="s">
        <v>389</v>
      </c>
    </row>
    <row r="54" spans="1:50">
      <c r="A54" s="762" t="s">
        <v>465</v>
      </c>
      <c r="B54" s="762"/>
      <c r="C54" s="764" t="s">
        <v>380</v>
      </c>
      <c r="D54" s="762" t="s">
        <v>389</v>
      </c>
      <c r="E54" s="752"/>
      <c r="F54" s="752" t="s">
        <v>389</v>
      </c>
      <c r="G54" s="752"/>
      <c r="H54" s="752" t="s">
        <v>389</v>
      </c>
      <c r="I54" s="752"/>
      <c r="J54" s="752" t="s">
        <v>389</v>
      </c>
      <c r="K54" s="752"/>
      <c r="L54" s="752" t="s">
        <v>389</v>
      </c>
      <c r="M54" s="752"/>
      <c r="N54" s="752" t="s">
        <v>389</v>
      </c>
      <c r="O54" s="752"/>
      <c r="P54" s="752" t="s">
        <v>389</v>
      </c>
      <c r="Q54" s="752"/>
      <c r="R54" s="752" t="s">
        <v>389</v>
      </c>
      <c r="S54" s="752"/>
      <c r="T54" s="752" t="s">
        <v>389</v>
      </c>
      <c r="U54" s="752"/>
      <c r="V54" s="752" t="s">
        <v>389</v>
      </c>
      <c r="W54" s="752"/>
      <c r="X54" s="752" t="s">
        <v>389</v>
      </c>
      <c r="Y54" s="752"/>
      <c r="Z54" s="752" t="s">
        <v>389</v>
      </c>
      <c r="AA54" s="752"/>
      <c r="AB54" s="752" t="s">
        <v>389</v>
      </c>
      <c r="AC54" s="752"/>
      <c r="AD54" s="752" t="s">
        <v>389</v>
      </c>
      <c r="AE54" s="752"/>
      <c r="AF54" s="752" t="s">
        <v>389</v>
      </c>
      <c r="AG54" s="752"/>
      <c r="AH54" s="752" t="s">
        <v>389</v>
      </c>
      <c r="AI54" s="752"/>
      <c r="AJ54" s="752" t="s">
        <v>389</v>
      </c>
      <c r="AK54" s="752"/>
      <c r="AL54" s="752" t="s">
        <v>389</v>
      </c>
      <c r="AM54" s="752"/>
      <c r="AN54" s="752" t="s">
        <v>389</v>
      </c>
      <c r="AO54" s="752"/>
      <c r="AP54" s="752" t="s">
        <v>389</v>
      </c>
      <c r="AQ54" s="752"/>
      <c r="AR54" s="752" t="s">
        <v>389</v>
      </c>
      <c r="AS54" s="752"/>
      <c r="AT54" s="752" t="s">
        <v>389</v>
      </c>
      <c r="AU54" s="752"/>
      <c r="AV54" s="752" t="s">
        <v>389</v>
      </c>
      <c r="AW54" s="752"/>
      <c r="AX54" s="675" t="s">
        <v>389</v>
      </c>
    </row>
    <row r="55" spans="1:50">
      <c r="A55" s="762" t="s">
        <v>360</v>
      </c>
      <c r="B55" s="762"/>
      <c r="C55" s="764" t="s">
        <v>466</v>
      </c>
      <c r="D55" s="762" t="s">
        <v>389</v>
      </c>
      <c r="E55" s="752">
        <v>0</v>
      </c>
      <c r="F55" s="752" t="s">
        <v>389</v>
      </c>
      <c r="G55" s="752">
        <v>0</v>
      </c>
      <c r="H55" s="752" t="s">
        <v>389</v>
      </c>
      <c r="I55" s="752">
        <v>0</v>
      </c>
      <c r="J55" s="752" t="s">
        <v>389</v>
      </c>
      <c r="K55" s="752">
        <v>0</v>
      </c>
      <c r="L55" s="752" t="s">
        <v>389</v>
      </c>
      <c r="M55" s="752" t="s">
        <v>380</v>
      </c>
      <c r="N55" s="752" t="s">
        <v>389</v>
      </c>
      <c r="O55" s="752"/>
      <c r="P55" s="752" t="s">
        <v>389</v>
      </c>
      <c r="Q55" s="752">
        <v>0</v>
      </c>
      <c r="R55" s="752" t="s">
        <v>389</v>
      </c>
      <c r="S55" s="752">
        <v>0</v>
      </c>
      <c r="T55" s="752" t="s">
        <v>389</v>
      </c>
      <c r="U55" s="752">
        <v>0</v>
      </c>
      <c r="V55" s="752" t="s">
        <v>389</v>
      </c>
      <c r="W55" s="752">
        <v>0</v>
      </c>
      <c r="X55" s="752" t="s">
        <v>389</v>
      </c>
      <c r="Y55" s="752">
        <v>0</v>
      </c>
      <c r="Z55" s="752" t="s">
        <v>389</v>
      </c>
      <c r="AA55" s="752">
        <v>0</v>
      </c>
      <c r="AB55" s="752" t="s">
        <v>389</v>
      </c>
      <c r="AC55" s="752">
        <v>0</v>
      </c>
      <c r="AD55" s="752" t="s">
        <v>389</v>
      </c>
      <c r="AE55" s="752">
        <v>0</v>
      </c>
      <c r="AF55" s="752" t="s">
        <v>389</v>
      </c>
      <c r="AG55" s="752">
        <v>0</v>
      </c>
      <c r="AH55" s="752" t="s">
        <v>389</v>
      </c>
      <c r="AI55" s="752">
        <v>0</v>
      </c>
      <c r="AJ55" s="752" t="s">
        <v>389</v>
      </c>
      <c r="AK55" s="752">
        <v>0</v>
      </c>
      <c r="AL55" s="752" t="s">
        <v>389</v>
      </c>
      <c r="AM55" s="752">
        <v>0</v>
      </c>
      <c r="AN55" s="752" t="s">
        <v>389</v>
      </c>
      <c r="AO55" s="752">
        <v>0</v>
      </c>
      <c r="AP55" s="752" t="s">
        <v>389</v>
      </c>
      <c r="AQ55" s="752">
        <v>0</v>
      </c>
      <c r="AR55" s="752" t="s">
        <v>389</v>
      </c>
      <c r="AS55" s="752">
        <v>0</v>
      </c>
      <c r="AT55" s="752" t="s">
        <v>389</v>
      </c>
      <c r="AU55" s="752">
        <v>0</v>
      </c>
      <c r="AV55" s="752" t="s">
        <v>389</v>
      </c>
      <c r="AW55" s="752">
        <v>0</v>
      </c>
      <c r="AX55" s="675" t="s">
        <v>389</v>
      </c>
    </row>
    <row r="56" spans="1:50">
      <c r="A56" s="762" t="s">
        <v>437</v>
      </c>
      <c r="B56" s="762"/>
      <c r="C56" s="764" t="s">
        <v>380</v>
      </c>
      <c r="D56" s="762" t="s">
        <v>389</v>
      </c>
      <c r="E56" s="752"/>
      <c r="F56" s="752" t="s">
        <v>389</v>
      </c>
      <c r="G56" s="752"/>
      <c r="H56" s="752" t="s">
        <v>389</v>
      </c>
      <c r="I56" s="752"/>
      <c r="J56" s="752" t="s">
        <v>389</v>
      </c>
      <c r="K56" s="752"/>
      <c r="L56" s="752" t="s">
        <v>389</v>
      </c>
      <c r="M56" s="752"/>
      <c r="N56" s="752" t="s">
        <v>389</v>
      </c>
      <c r="O56" s="752"/>
      <c r="P56" s="752" t="s">
        <v>389</v>
      </c>
      <c r="Q56" s="752"/>
      <c r="R56" s="752" t="s">
        <v>389</v>
      </c>
      <c r="S56" s="752"/>
      <c r="T56" s="752" t="s">
        <v>389</v>
      </c>
      <c r="U56" s="752"/>
      <c r="V56" s="752" t="s">
        <v>389</v>
      </c>
      <c r="W56" s="752"/>
      <c r="X56" s="752" t="s">
        <v>389</v>
      </c>
      <c r="Y56" s="752"/>
      <c r="Z56" s="752" t="s">
        <v>389</v>
      </c>
      <c r="AA56" s="752"/>
      <c r="AB56" s="752" t="s">
        <v>389</v>
      </c>
      <c r="AC56" s="752"/>
      <c r="AD56" s="752" t="s">
        <v>389</v>
      </c>
      <c r="AE56" s="752"/>
      <c r="AF56" s="752" t="s">
        <v>389</v>
      </c>
      <c r="AG56" s="752"/>
      <c r="AH56" s="752" t="s">
        <v>389</v>
      </c>
      <c r="AI56" s="752"/>
      <c r="AJ56" s="752" t="s">
        <v>389</v>
      </c>
      <c r="AK56" s="752"/>
      <c r="AL56" s="752" t="s">
        <v>389</v>
      </c>
      <c r="AM56" s="752"/>
      <c r="AN56" s="752" t="s">
        <v>389</v>
      </c>
      <c r="AO56" s="752"/>
      <c r="AP56" s="752" t="s">
        <v>389</v>
      </c>
      <c r="AQ56" s="752"/>
      <c r="AR56" s="752" t="s">
        <v>389</v>
      </c>
      <c r="AS56" s="752"/>
      <c r="AT56" s="752" t="s">
        <v>389</v>
      </c>
      <c r="AU56" s="752"/>
      <c r="AV56" s="752" t="s">
        <v>389</v>
      </c>
      <c r="AW56" s="752"/>
      <c r="AX56" s="675" t="s">
        <v>389</v>
      </c>
    </row>
    <row r="57" spans="1:50">
      <c r="A57" s="762" t="s">
        <v>380</v>
      </c>
      <c r="B57" s="762"/>
      <c r="C57" s="764" t="s">
        <v>467</v>
      </c>
      <c r="D57" s="762" t="s">
        <v>389</v>
      </c>
      <c r="E57" s="752">
        <v>0</v>
      </c>
      <c r="F57" s="752" t="s">
        <v>389</v>
      </c>
      <c r="G57" s="752">
        <v>0</v>
      </c>
      <c r="H57" s="752" t="s">
        <v>389</v>
      </c>
      <c r="I57" s="752">
        <v>0</v>
      </c>
      <c r="J57" s="752" t="s">
        <v>389</v>
      </c>
      <c r="K57" s="752" t="s">
        <v>380</v>
      </c>
      <c r="L57" s="752" t="s">
        <v>389</v>
      </c>
      <c r="M57" s="752" t="s">
        <v>380</v>
      </c>
      <c r="N57" s="752" t="s">
        <v>389</v>
      </c>
      <c r="O57" s="752"/>
      <c r="P57" s="752" t="s">
        <v>389</v>
      </c>
      <c r="Q57" s="752">
        <v>0</v>
      </c>
      <c r="R57" s="752" t="s">
        <v>389</v>
      </c>
      <c r="S57" s="752" t="s">
        <v>380</v>
      </c>
      <c r="T57" s="752" t="s">
        <v>389</v>
      </c>
      <c r="U57" s="752">
        <v>0</v>
      </c>
      <c r="V57" s="752" t="s">
        <v>389</v>
      </c>
      <c r="W57" s="752">
        <v>0</v>
      </c>
      <c r="X57" s="752" t="s">
        <v>389</v>
      </c>
      <c r="Y57" s="752">
        <v>0</v>
      </c>
      <c r="Z57" s="752" t="s">
        <v>389</v>
      </c>
      <c r="AA57" s="752">
        <v>0</v>
      </c>
      <c r="AB57" s="752" t="s">
        <v>389</v>
      </c>
      <c r="AC57" s="752">
        <v>0</v>
      </c>
      <c r="AD57" s="752" t="s">
        <v>389</v>
      </c>
      <c r="AE57" s="752">
        <v>0</v>
      </c>
      <c r="AF57" s="752" t="s">
        <v>389</v>
      </c>
      <c r="AG57" s="752">
        <v>0</v>
      </c>
      <c r="AH57" s="752" t="s">
        <v>389</v>
      </c>
      <c r="AI57" s="752">
        <v>0</v>
      </c>
      <c r="AJ57" s="752" t="s">
        <v>389</v>
      </c>
      <c r="AK57" s="752">
        <v>0</v>
      </c>
      <c r="AL57" s="752" t="s">
        <v>389</v>
      </c>
      <c r="AM57" s="752">
        <v>0</v>
      </c>
      <c r="AN57" s="752" t="s">
        <v>389</v>
      </c>
      <c r="AO57" s="752">
        <v>0</v>
      </c>
      <c r="AP57" s="752" t="s">
        <v>389</v>
      </c>
      <c r="AQ57" s="752">
        <v>0</v>
      </c>
      <c r="AR57" s="752" t="s">
        <v>389</v>
      </c>
      <c r="AS57" s="752">
        <v>0</v>
      </c>
      <c r="AT57" s="752" t="s">
        <v>389</v>
      </c>
      <c r="AU57" s="752">
        <v>0</v>
      </c>
      <c r="AV57" s="752" t="s">
        <v>389</v>
      </c>
      <c r="AW57" s="752">
        <v>0</v>
      </c>
      <c r="AX57" s="675" t="s">
        <v>389</v>
      </c>
    </row>
    <row r="58" spans="1:50">
      <c r="A58" s="762" t="s">
        <v>438</v>
      </c>
      <c r="B58" s="762"/>
      <c r="C58" s="764" t="s">
        <v>380</v>
      </c>
      <c r="D58" s="762" t="s">
        <v>389</v>
      </c>
      <c r="E58" s="752"/>
      <c r="F58" s="752" t="s">
        <v>389</v>
      </c>
      <c r="G58" s="752"/>
      <c r="H58" s="752" t="s">
        <v>389</v>
      </c>
      <c r="I58" s="752"/>
      <c r="J58" s="752" t="s">
        <v>389</v>
      </c>
      <c r="K58" s="752"/>
      <c r="L58" s="752" t="s">
        <v>389</v>
      </c>
      <c r="M58" s="752"/>
      <c r="N58" s="752" t="s">
        <v>389</v>
      </c>
      <c r="O58" s="752"/>
      <c r="P58" s="752" t="s">
        <v>389</v>
      </c>
      <c r="Q58" s="752"/>
      <c r="R58" s="752" t="s">
        <v>389</v>
      </c>
      <c r="S58" s="752"/>
      <c r="T58" s="752" t="s">
        <v>389</v>
      </c>
      <c r="U58" s="752"/>
      <c r="V58" s="752" t="s">
        <v>389</v>
      </c>
      <c r="W58" s="752"/>
      <c r="X58" s="752" t="s">
        <v>389</v>
      </c>
      <c r="Y58" s="752"/>
      <c r="Z58" s="752" t="s">
        <v>389</v>
      </c>
      <c r="AA58" s="752"/>
      <c r="AB58" s="752" t="s">
        <v>389</v>
      </c>
      <c r="AC58" s="752"/>
      <c r="AD58" s="752" t="s">
        <v>389</v>
      </c>
      <c r="AE58" s="752"/>
      <c r="AF58" s="752" t="s">
        <v>389</v>
      </c>
      <c r="AG58" s="752"/>
      <c r="AH58" s="752" t="s">
        <v>389</v>
      </c>
      <c r="AI58" s="752"/>
      <c r="AJ58" s="752" t="s">
        <v>389</v>
      </c>
      <c r="AK58" s="752"/>
      <c r="AL58" s="752" t="s">
        <v>389</v>
      </c>
      <c r="AM58" s="752"/>
      <c r="AN58" s="752" t="s">
        <v>389</v>
      </c>
      <c r="AO58" s="752"/>
      <c r="AP58" s="752" t="s">
        <v>389</v>
      </c>
      <c r="AQ58" s="752"/>
      <c r="AR58" s="752" t="s">
        <v>389</v>
      </c>
      <c r="AS58" s="752"/>
      <c r="AT58" s="752" t="s">
        <v>389</v>
      </c>
      <c r="AU58" s="752"/>
      <c r="AV58" s="752" t="s">
        <v>389</v>
      </c>
      <c r="AW58" s="752"/>
      <c r="AX58" s="675" t="s">
        <v>389</v>
      </c>
    </row>
    <row r="59" spans="1:50">
      <c r="A59" s="762" t="s">
        <v>455</v>
      </c>
      <c r="B59" s="766" t="s">
        <v>209</v>
      </c>
      <c r="C59" s="771" t="s">
        <v>209</v>
      </c>
      <c r="D59" s="766" t="s">
        <v>209</v>
      </c>
      <c r="E59" s="772" t="s">
        <v>209</v>
      </c>
      <c r="F59" s="772" t="s">
        <v>209</v>
      </c>
      <c r="G59" s="772" t="s">
        <v>209</v>
      </c>
      <c r="H59" s="772" t="s">
        <v>209</v>
      </c>
      <c r="I59" s="772" t="s">
        <v>209</v>
      </c>
      <c r="J59" s="772" t="s">
        <v>209</v>
      </c>
      <c r="K59" s="772" t="s">
        <v>209</v>
      </c>
      <c r="L59" s="772" t="s">
        <v>209</v>
      </c>
      <c r="M59" s="772" t="s">
        <v>209</v>
      </c>
      <c r="N59" s="772" t="s">
        <v>209</v>
      </c>
      <c r="O59" s="772" t="s">
        <v>209</v>
      </c>
      <c r="P59" s="772" t="s">
        <v>209</v>
      </c>
      <c r="Q59" s="772" t="s">
        <v>209</v>
      </c>
      <c r="R59" s="772" t="s">
        <v>209</v>
      </c>
      <c r="S59" s="772" t="s">
        <v>209</v>
      </c>
      <c r="T59" s="772" t="s">
        <v>209</v>
      </c>
      <c r="U59" s="772" t="s">
        <v>209</v>
      </c>
      <c r="V59" s="772" t="s">
        <v>209</v>
      </c>
      <c r="W59" s="772" t="s">
        <v>209</v>
      </c>
      <c r="X59" s="772" t="s">
        <v>209</v>
      </c>
      <c r="Y59" s="772" t="s">
        <v>209</v>
      </c>
      <c r="Z59" s="772" t="s">
        <v>209</v>
      </c>
      <c r="AA59" s="772" t="s">
        <v>209</v>
      </c>
      <c r="AB59" s="772" t="s">
        <v>209</v>
      </c>
      <c r="AC59" s="772" t="s">
        <v>209</v>
      </c>
      <c r="AD59" s="772" t="s">
        <v>209</v>
      </c>
      <c r="AE59" s="772" t="s">
        <v>209</v>
      </c>
      <c r="AF59" s="772" t="s">
        <v>209</v>
      </c>
      <c r="AG59" s="772" t="s">
        <v>209</v>
      </c>
      <c r="AH59" s="772" t="s">
        <v>209</v>
      </c>
      <c r="AI59" s="772" t="s">
        <v>209</v>
      </c>
      <c r="AJ59" s="772" t="s">
        <v>209</v>
      </c>
      <c r="AK59" s="772" t="s">
        <v>209</v>
      </c>
      <c r="AL59" s="772" t="s">
        <v>209</v>
      </c>
      <c r="AM59" s="772" t="s">
        <v>209</v>
      </c>
      <c r="AN59" s="772" t="s">
        <v>209</v>
      </c>
      <c r="AO59" s="772" t="s">
        <v>209</v>
      </c>
      <c r="AP59" s="772" t="s">
        <v>209</v>
      </c>
      <c r="AQ59" s="772" t="s">
        <v>209</v>
      </c>
      <c r="AR59" s="772" t="s">
        <v>209</v>
      </c>
      <c r="AS59" s="772" t="s">
        <v>209</v>
      </c>
      <c r="AT59" s="772" t="s">
        <v>209</v>
      </c>
      <c r="AU59" s="772" t="s">
        <v>209</v>
      </c>
      <c r="AV59" s="772" t="s">
        <v>209</v>
      </c>
      <c r="AW59" s="772" t="s">
        <v>209</v>
      </c>
      <c r="AX59" s="675" t="s">
        <v>389</v>
      </c>
    </row>
    <row r="60" spans="1:50">
      <c r="A60" s="762" t="s">
        <v>448</v>
      </c>
      <c r="B60" s="762"/>
      <c r="C60" s="764" t="s">
        <v>468</v>
      </c>
      <c r="D60" s="762" t="s">
        <v>389</v>
      </c>
      <c r="E60" s="752">
        <v>0</v>
      </c>
      <c r="F60" s="752" t="s">
        <v>389</v>
      </c>
      <c r="G60" s="752">
        <v>12445</v>
      </c>
      <c r="H60" s="752" t="s">
        <v>389</v>
      </c>
      <c r="I60" s="752">
        <v>6848</v>
      </c>
      <c r="J60" s="752" t="s">
        <v>389</v>
      </c>
      <c r="K60" s="752">
        <v>0</v>
      </c>
      <c r="L60" s="752" t="s">
        <v>389</v>
      </c>
      <c r="M60" s="752">
        <v>0</v>
      </c>
      <c r="N60" s="752" t="s">
        <v>389</v>
      </c>
      <c r="O60" s="752">
        <v>0</v>
      </c>
      <c r="P60" s="752" t="s">
        <v>389</v>
      </c>
      <c r="Q60" s="752">
        <v>37564</v>
      </c>
      <c r="R60" s="752" t="s">
        <v>389</v>
      </c>
      <c r="S60" s="752">
        <v>0</v>
      </c>
      <c r="T60" s="752" t="s">
        <v>389</v>
      </c>
      <c r="U60" s="752">
        <v>0</v>
      </c>
      <c r="V60" s="752" t="s">
        <v>389</v>
      </c>
      <c r="W60" s="752">
        <v>56857</v>
      </c>
      <c r="X60" s="752" t="s">
        <v>389</v>
      </c>
      <c r="Y60" s="752">
        <v>33866</v>
      </c>
      <c r="Z60" s="752" t="s">
        <v>389</v>
      </c>
      <c r="AA60" s="752">
        <v>12039</v>
      </c>
      <c r="AB60" s="752" t="s">
        <v>389</v>
      </c>
      <c r="AC60" s="752">
        <v>24439</v>
      </c>
      <c r="AD60" s="752" t="s">
        <v>389</v>
      </c>
      <c r="AE60" s="752">
        <v>8777</v>
      </c>
      <c r="AF60" s="752" t="s">
        <v>389</v>
      </c>
      <c r="AG60" s="752">
        <v>43708</v>
      </c>
      <c r="AH60" s="752" t="s">
        <v>389</v>
      </c>
      <c r="AI60" s="752">
        <v>14243</v>
      </c>
      <c r="AJ60" s="752" t="s">
        <v>389</v>
      </c>
      <c r="AK60" s="752">
        <v>2334</v>
      </c>
      <c r="AL60" s="752" t="s">
        <v>389</v>
      </c>
      <c r="AM60" s="752">
        <v>0</v>
      </c>
      <c r="AN60" s="752" t="s">
        <v>389</v>
      </c>
      <c r="AO60" s="752">
        <v>2092</v>
      </c>
      <c r="AP60" s="752" t="s">
        <v>389</v>
      </c>
      <c r="AQ60" s="752">
        <v>536</v>
      </c>
      <c r="AR60" s="752" t="s">
        <v>389</v>
      </c>
      <c r="AS60" s="752">
        <v>0</v>
      </c>
      <c r="AT60" s="752" t="s">
        <v>389</v>
      </c>
      <c r="AU60" s="752">
        <v>142034</v>
      </c>
      <c r="AV60" s="752" t="s">
        <v>389</v>
      </c>
      <c r="AW60" s="786">
        <v>198891</v>
      </c>
      <c r="AX60" s="675" t="s">
        <v>389</v>
      </c>
    </row>
    <row r="61" spans="1:50">
      <c r="A61" s="762" t="s">
        <v>442</v>
      </c>
      <c r="B61" s="762"/>
      <c r="C61" s="764"/>
      <c r="D61" s="762" t="s">
        <v>389</v>
      </c>
      <c r="E61" s="752"/>
      <c r="F61" s="752" t="s">
        <v>389</v>
      </c>
      <c r="G61" s="752"/>
      <c r="H61" s="752" t="s">
        <v>389</v>
      </c>
      <c r="I61" s="752"/>
      <c r="J61" s="752" t="s">
        <v>389</v>
      </c>
      <c r="K61" s="752"/>
      <c r="L61" s="752" t="s">
        <v>389</v>
      </c>
      <c r="M61" s="752"/>
      <c r="N61" s="752" t="s">
        <v>389</v>
      </c>
      <c r="O61" s="752"/>
      <c r="P61" s="752" t="s">
        <v>389</v>
      </c>
      <c r="Q61" s="752"/>
      <c r="R61" s="752" t="s">
        <v>389</v>
      </c>
      <c r="S61" s="752"/>
      <c r="T61" s="752" t="s">
        <v>389</v>
      </c>
      <c r="U61" s="752"/>
      <c r="V61" s="752" t="s">
        <v>389</v>
      </c>
      <c r="W61" s="752"/>
      <c r="X61" s="752" t="s">
        <v>389</v>
      </c>
      <c r="Y61" s="752"/>
      <c r="Z61" s="752" t="s">
        <v>389</v>
      </c>
      <c r="AA61" s="752"/>
      <c r="AB61" s="752" t="s">
        <v>389</v>
      </c>
      <c r="AC61" s="752"/>
      <c r="AD61" s="752" t="s">
        <v>389</v>
      </c>
      <c r="AE61" s="752"/>
      <c r="AF61" s="752" t="s">
        <v>389</v>
      </c>
      <c r="AG61" s="752"/>
      <c r="AH61" s="752" t="s">
        <v>389</v>
      </c>
      <c r="AI61" s="752"/>
      <c r="AJ61" s="752" t="s">
        <v>389</v>
      </c>
      <c r="AK61" s="752"/>
      <c r="AL61" s="752" t="s">
        <v>389</v>
      </c>
      <c r="AM61" s="752"/>
      <c r="AN61" s="752" t="s">
        <v>389</v>
      </c>
      <c r="AO61" s="752"/>
      <c r="AP61" s="752" t="s">
        <v>389</v>
      </c>
      <c r="AQ61" s="752"/>
      <c r="AR61" s="752" t="s">
        <v>389</v>
      </c>
      <c r="AS61" s="752"/>
      <c r="AT61" s="752" t="s">
        <v>389</v>
      </c>
      <c r="AU61" s="752"/>
      <c r="AV61" s="752" t="s">
        <v>389</v>
      </c>
      <c r="AW61" s="752"/>
      <c r="AX61" s="675" t="s">
        <v>389</v>
      </c>
    </row>
    <row r="62" spans="1:50">
      <c r="A62" s="762" t="s">
        <v>469</v>
      </c>
      <c r="B62" s="762"/>
      <c r="C62" s="764" t="s">
        <v>470</v>
      </c>
      <c r="D62" s="762" t="s">
        <v>389</v>
      </c>
      <c r="E62" s="752">
        <v>0</v>
      </c>
      <c r="F62" s="752" t="s">
        <v>389</v>
      </c>
      <c r="G62" s="752">
        <v>0</v>
      </c>
      <c r="H62" s="752" t="s">
        <v>389</v>
      </c>
      <c r="I62" s="752">
        <v>0</v>
      </c>
      <c r="J62" s="752" t="s">
        <v>389</v>
      </c>
      <c r="K62" s="752">
        <v>0</v>
      </c>
      <c r="L62" s="752" t="s">
        <v>389</v>
      </c>
      <c r="M62" s="752">
        <v>0</v>
      </c>
      <c r="N62" s="752" t="s">
        <v>389</v>
      </c>
      <c r="O62" s="752">
        <v>0</v>
      </c>
      <c r="P62" s="752" t="s">
        <v>389</v>
      </c>
      <c r="Q62" s="752">
        <v>0</v>
      </c>
      <c r="R62" s="752" t="s">
        <v>389</v>
      </c>
      <c r="S62" s="752">
        <v>0</v>
      </c>
      <c r="T62" s="752" t="s">
        <v>389</v>
      </c>
      <c r="U62" s="752">
        <v>0</v>
      </c>
      <c r="V62" s="752" t="s">
        <v>389</v>
      </c>
      <c r="W62" s="752">
        <v>0</v>
      </c>
      <c r="X62" s="752" t="s">
        <v>389</v>
      </c>
      <c r="Y62" s="752">
        <v>0</v>
      </c>
      <c r="Z62" s="752" t="s">
        <v>389</v>
      </c>
      <c r="AA62" s="752">
        <v>0</v>
      </c>
      <c r="AB62" s="752" t="s">
        <v>389</v>
      </c>
      <c r="AC62" s="752">
        <v>0</v>
      </c>
      <c r="AD62" s="752" t="s">
        <v>389</v>
      </c>
      <c r="AE62" s="752">
        <v>0</v>
      </c>
      <c r="AF62" s="752" t="s">
        <v>389</v>
      </c>
      <c r="AG62" s="752">
        <v>0</v>
      </c>
      <c r="AH62" s="752" t="s">
        <v>389</v>
      </c>
      <c r="AI62" s="752">
        <v>0</v>
      </c>
      <c r="AJ62" s="752" t="s">
        <v>389</v>
      </c>
      <c r="AK62" s="752">
        <v>0</v>
      </c>
      <c r="AL62" s="752" t="s">
        <v>389</v>
      </c>
      <c r="AM62" s="752">
        <v>0</v>
      </c>
      <c r="AN62" s="752" t="s">
        <v>389</v>
      </c>
      <c r="AO62" s="752">
        <v>0</v>
      </c>
      <c r="AP62" s="752" t="s">
        <v>389</v>
      </c>
      <c r="AQ62" s="752">
        <v>0</v>
      </c>
      <c r="AR62" s="752" t="s">
        <v>389</v>
      </c>
      <c r="AS62" s="752">
        <v>1095</v>
      </c>
      <c r="AT62" s="752" t="s">
        <v>389</v>
      </c>
      <c r="AU62" s="752">
        <v>1095</v>
      </c>
      <c r="AV62" s="752" t="s">
        <v>389</v>
      </c>
      <c r="AW62" s="752">
        <v>1095</v>
      </c>
      <c r="AX62" s="675" t="s">
        <v>389</v>
      </c>
    </row>
    <row r="63" spans="1:50">
      <c r="A63" s="762" t="s">
        <v>389</v>
      </c>
      <c r="B63" s="766" t="s">
        <v>209</v>
      </c>
      <c r="C63" s="771" t="s">
        <v>209</v>
      </c>
      <c r="D63" s="766" t="s">
        <v>209</v>
      </c>
      <c r="E63" s="772" t="s">
        <v>209</v>
      </c>
      <c r="F63" s="772" t="s">
        <v>209</v>
      </c>
      <c r="G63" s="772" t="s">
        <v>209</v>
      </c>
      <c r="H63" s="772" t="s">
        <v>209</v>
      </c>
      <c r="I63" s="772" t="s">
        <v>209</v>
      </c>
      <c r="J63" s="772" t="s">
        <v>209</v>
      </c>
      <c r="K63" s="772" t="s">
        <v>209</v>
      </c>
      <c r="L63" s="772" t="s">
        <v>209</v>
      </c>
      <c r="M63" s="772" t="s">
        <v>209</v>
      </c>
      <c r="N63" s="772" t="s">
        <v>209</v>
      </c>
      <c r="O63" s="772" t="s">
        <v>209</v>
      </c>
      <c r="P63" s="772" t="s">
        <v>209</v>
      </c>
      <c r="Q63" s="772" t="s">
        <v>209</v>
      </c>
      <c r="R63" s="772" t="s">
        <v>209</v>
      </c>
      <c r="S63" s="772" t="s">
        <v>209</v>
      </c>
      <c r="T63" s="772" t="s">
        <v>209</v>
      </c>
      <c r="U63" s="772" t="s">
        <v>209</v>
      </c>
      <c r="V63" s="772" t="s">
        <v>209</v>
      </c>
      <c r="W63" s="772" t="s">
        <v>209</v>
      </c>
      <c r="X63" s="772" t="s">
        <v>209</v>
      </c>
      <c r="Y63" s="772" t="s">
        <v>209</v>
      </c>
      <c r="Z63" s="772" t="s">
        <v>209</v>
      </c>
      <c r="AA63" s="772" t="s">
        <v>209</v>
      </c>
      <c r="AB63" s="772" t="s">
        <v>209</v>
      </c>
      <c r="AC63" s="772" t="s">
        <v>209</v>
      </c>
      <c r="AD63" s="772" t="s">
        <v>209</v>
      </c>
      <c r="AE63" s="772" t="s">
        <v>209</v>
      </c>
      <c r="AF63" s="772" t="s">
        <v>209</v>
      </c>
      <c r="AG63" s="772" t="s">
        <v>209</v>
      </c>
      <c r="AH63" s="772" t="s">
        <v>209</v>
      </c>
      <c r="AI63" s="772" t="s">
        <v>209</v>
      </c>
      <c r="AJ63" s="772" t="s">
        <v>209</v>
      </c>
      <c r="AK63" s="772" t="s">
        <v>209</v>
      </c>
      <c r="AL63" s="772" t="s">
        <v>209</v>
      </c>
      <c r="AM63" s="772" t="s">
        <v>209</v>
      </c>
      <c r="AN63" s="772" t="s">
        <v>209</v>
      </c>
      <c r="AO63" s="772" t="s">
        <v>209</v>
      </c>
      <c r="AP63" s="772" t="s">
        <v>209</v>
      </c>
      <c r="AQ63" s="772" t="s">
        <v>209</v>
      </c>
      <c r="AR63" s="772" t="s">
        <v>209</v>
      </c>
      <c r="AS63" s="772" t="s">
        <v>209</v>
      </c>
      <c r="AT63" s="772" t="s">
        <v>209</v>
      </c>
      <c r="AU63" s="772" t="s">
        <v>209</v>
      </c>
      <c r="AV63" s="772" t="s">
        <v>209</v>
      </c>
      <c r="AW63" s="772" t="s">
        <v>209</v>
      </c>
      <c r="AX63" s="675" t="s">
        <v>389</v>
      </c>
    </row>
    <row r="64" spans="1:50">
      <c r="A64" s="762" t="s">
        <v>389</v>
      </c>
      <c r="B64" s="762"/>
      <c r="C64" s="764" t="s">
        <v>471</v>
      </c>
      <c r="D64" s="762" t="s">
        <v>389</v>
      </c>
      <c r="E64" s="752">
        <v>0</v>
      </c>
      <c r="F64" s="752" t="s">
        <v>389</v>
      </c>
      <c r="G64" s="752">
        <v>12445</v>
      </c>
      <c r="H64" s="752" t="s">
        <v>389</v>
      </c>
      <c r="I64" s="752">
        <v>6848</v>
      </c>
      <c r="J64" s="752" t="s">
        <v>389</v>
      </c>
      <c r="K64" s="752">
        <v>0</v>
      </c>
      <c r="L64" s="752" t="s">
        <v>389</v>
      </c>
      <c r="M64" s="752">
        <v>0</v>
      </c>
      <c r="N64" s="752" t="s">
        <v>389</v>
      </c>
      <c r="O64" s="752">
        <v>0</v>
      </c>
      <c r="P64" s="752" t="s">
        <v>389</v>
      </c>
      <c r="Q64" s="752">
        <v>37564</v>
      </c>
      <c r="R64" s="752" t="s">
        <v>389</v>
      </c>
      <c r="S64" s="752">
        <v>0</v>
      </c>
      <c r="T64" s="752" t="s">
        <v>389</v>
      </c>
      <c r="U64" s="752">
        <v>0</v>
      </c>
      <c r="V64" s="752" t="s">
        <v>389</v>
      </c>
      <c r="W64" s="752">
        <v>56857</v>
      </c>
      <c r="X64" s="752" t="s">
        <v>389</v>
      </c>
      <c r="Y64" s="752">
        <v>33866</v>
      </c>
      <c r="Z64" s="752" t="s">
        <v>389</v>
      </c>
      <c r="AA64" s="752">
        <v>12039</v>
      </c>
      <c r="AB64" s="752" t="s">
        <v>389</v>
      </c>
      <c r="AC64" s="752">
        <v>24439</v>
      </c>
      <c r="AD64" s="752" t="s">
        <v>389</v>
      </c>
      <c r="AE64" s="752">
        <v>8777</v>
      </c>
      <c r="AF64" s="752" t="s">
        <v>389</v>
      </c>
      <c r="AG64" s="752">
        <v>43708</v>
      </c>
      <c r="AH64" s="752" t="s">
        <v>389</v>
      </c>
      <c r="AI64" s="752">
        <v>14243</v>
      </c>
      <c r="AJ64" s="752" t="s">
        <v>389</v>
      </c>
      <c r="AK64" s="752">
        <v>2334</v>
      </c>
      <c r="AL64" s="752" t="s">
        <v>389</v>
      </c>
      <c r="AM64" s="752">
        <v>0</v>
      </c>
      <c r="AN64" s="752" t="s">
        <v>389</v>
      </c>
      <c r="AO64" s="752">
        <v>2092</v>
      </c>
      <c r="AP64" s="752" t="s">
        <v>389</v>
      </c>
      <c r="AQ64" s="752">
        <v>536</v>
      </c>
      <c r="AR64" s="752" t="s">
        <v>389</v>
      </c>
      <c r="AS64" s="752">
        <v>1095</v>
      </c>
      <c r="AT64" s="752" t="s">
        <v>389</v>
      </c>
      <c r="AU64" s="752">
        <v>143129</v>
      </c>
      <c r="AV64" s="752" t="s">
        <v>389</v>
      </c>
      <c r="AW64" s="752">
        <v>199986</v>
      </c>
      <c r="AX64" s="675" t="s">
        <v>389</v>
      </c>
    </row>
    <row r="65" spans="1:50">
      <c r="A65" s="762" t="s">
        <v>458</v>
      </c>
      <c r="B65" s="766" t="s">
        <v>436</v>
      </c>
      <c r="C65" s="766" t="s">
        <v>436</v>
      </c>
      <c r="D65" s="766" t="s">
        <v>436</v>
      </c>
      <c r="E65" s="766" t="s">
        <v>436</v>
      </c>
      <c r="F65" s="766" t="s">
        <v>436</v>
      </c>
      <c r="G65" s="766" t="s">
        <v>436</v>
      </c>
      <c r="H65" s="766" t="s">
        <v>436</v>
      </c>
      <c r="I65" s="766" t="s">
        <v>436</v>
      </c>
      <c r="J65" s="766" t="s">
        <v>436</v>
      </c>
      <c r="K65" s="766" t="s">
        <v>436</v>
      </c>
      <c r="L65" s="766" t="s">
        <v>436</v>
      </c>
      <c r="M65" s="766" t="s">
        <v>436</v>
      </c>
      <c r="N65" s="766" t="s">
        <v>436</v>
      </c>
      <c r="O65" s="766" t="s">
        <v>436</v>
      </c>
      <c r="P65" s="766" t="s">
        <v>436</v>
      </c>
      <c r="Q65" s="766" t="s">
        <v>436</v>
      </c>
      <c r="R65" s="766" t="s">
        <v>436</v>
      </c>
      <c r="S65" s="766" t="s">
        <v>436</v>
      </c>
      <c r="T65" s="766" t="s">
        <v>436</v>
      </c>
      <c r="U65" s="766" t="s">
        <v>436</v>
      </c>
      <c r="V65" s="766" t="s">
        <v>436</v>
      </c>
      <c r="W65" s="766" t="s">
        <v>436</v>
      </c>
      <c r="X65" s="766" t="s">
        <v>436</v>
      </c>
      <c r="Y65" s="766" t="s">
        <v>436</v>
      </c>
      <c r="Z65" s="766" t="s">
        <v>436</v>
      </c>
      <c r="AA65" s="766" t="s">
        <v>436</v>
      </c>
      <c r="AB65" s="766" t="s">
        <v>436</v>
      </c>
      <c r="AC65" s="766" t="s">
        <v>436</v>
      </c>
      <c r="AD65" s="766" t="s">
        <v>436</v>
      </c>
      <c r="AE65" s="766" t="s">
        <v>436</v>
      </c>
      <c r="AF65" s="766" t="s">
        <v>436</v>
      </c>
      <c r="AG65" s="766" t="s">
        <v>436</v>
      </c>
      <c r="AH65" s="766" t="s">
        <v>436</v>
      </c>
      <c r="AI65" s="766" t="s">
        <v>436</v>
      </c>
      <c r="AJ65" s="766" t="s">
        <v>436</v>
      </c>
      <c r="AK65" s="766" t="s">
        <v>436</v>
      </c>
      <c r="AL65" s="766" t="s">
        <v>436</v>
      </c>
      <c r="AM65" s="766" t="s">
        <v>436</v>
      </c>
      <c r="AN65" s="766" t="s">
        <v>436</v>
      </c>
      <c r="AO65" s="766" t="s">
        <v>436</v>
      </c>
      <c r="AP65" s="766" t="s">
        <v>436</v>
      </c>
      <c r="AQ65" s="766" t="s">
        <v>436</v>
      </c>
      <c r="AR65" s="766" t="s">
        <v>436</v>
      </c>
      <c r="AS65" s="766" t="s">
        <v>436</v>
      </c>
      <c r="AT65" s="766" t="s">
        <v>436</v>
      </c>
      <c r="AU65" s="766" t="s">
        <v>436</v>
      </c>
      <c r="AV65" s="766" t="s">
        <v>436</v>
      </c>
      <c r="AW65" s="766" t="s">
        <v>436</v>
      </c>
      <c r="AX65" s="675" t="s">
        <v>389</v>
      </c>
    </row>
  </sheetData>
  <pageMargins left="0.75" right="0.75" top="0.98425196850393704" bottom="1" header="0" footer="0"/>
  <pageSetup scale="40" orientation="landscape" r:id="rId1"/>
  <headerFooter alignWithMargins="0">
    <oddHeader>&amp;RD1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B28"/>
  <sheetViews>
    <sheetView workbookViewId="0"/>
  </sheetViews>
  <sheetFormatPr baseColWidth="10" defaultColWidth="9.140625" defaultRowHeight="12.75"/>
  <cols>
    <col min="1" max="1" width="47.85546875" style="247" bestFit="1" customWidth="1"/>
    <col min="2" max="2" width="11.140625" style="247" bestFit="1" customWidth="1"/>
    <col min="3" max="16384" width="9.140625" style="247"/>
  </cols>
  <sheetData>
    <row r="1" spans="1:2" ht="15.75">
      <c r="A1" s="245" t="s">
        <v>107</v>
      </c>
      <c r="B1" s="246"/>
    </row>
    <row r="2" spans="1:2" ht="15.75">
      <c r="A2" s="248" t="s">
        <v>108</v>
      </c>
      <c r="B2" s="249"/>
    </row>
    <row r="3" spans="1:2" ht="15.75">
      <c r="A3" s="248" t="s">
        <v>109</v>
      </c>
      <c r="B3" s="249"/>
    </row>
    <row r="4" spans="1:2" ht="15.75">
      <c r="A4" s="250" t="s">
        <v>552</v>
      </c>
      <c r="B4" s="251"/>
    </row>
    <row r="5" spans="1:2" ht="15.75">
      <c r="A5" s="248"/>
      <c r="B5" s="249"/>
    </row>
    <row r="6" spans="1:2" ht="15.75">
      <c r="A6" s="252"/>
      <c r="B6" s="249"/>
    </row>
    <row r="7" spans="1:2" ht="15.75">
      <c r="A7" s="253" t="s">
        <v>110</v>
      </c>
      <c r="B7" s="254" t="s">
        <v>111</v>
      </c>
    </row>
    <row r="8" spans="1:2">
      <c r="A8" s="255"/>
      <c r="B8" s="256"/>
    </row>
    <row r="9" spans="1:2">
      <c r="A9" s="255"/>
      <c r="B9" s="256"/>
    </row>
    <row r="10" spans="1:2">
      <c r="A10" s="257" t="s">
        <v>112</v>
      </c>
      <c r="B10" s="258">
        <v>23</v>
      </c>
    </row>
    <row r="11" spans="1:2">
      <c r="A11" s="257"/>
      <c r="B11" s="258"/>
    </row>
    <row r="12" spans="1:2">
      <c r="A12" s="259" t="s">
        <v>113</v>
      </c>
      <c r="B12" s="258">
        <v>364</v>
      </c>
    </row>
    <row r="13" spans="1:2">
      <c r="A13" s="259"/>
      <c r="B13" s="258"/>
    </row>
    <row r="14" spans="1:2">
      <c r="A14" s="259" t="s">
        <v>114</v>
      </c>
      <c r="B14" s="258">
        <v>98</v>
      </c>
    </row>
    <row r="15" spans="1:2">
      <c r="A15" s="259"/>
      <c r="B15" s="258"/>
    </row>
    <row r="16" spans="1:2">
      <c r="A16" s="259" t="s">
        <v>115</v>
      </c>
      <c r="B16" s="258">
        <v>0</v>
      </c>
    </row>
    <row r="17" spans="1:2">
      <c r="A17" s="259"/>
      <c r="B17" s="258"/>
    </row>
    <row r="18" spans="1:2">
      <c r="A18" s="259" t="s">
        <v>116</v>
      </c>
      <c r="B18" s="258">
        <v>0</v>
      </c>
    </row>
    <row r="19" spans="1:2">
      <c r="A19" s="259"/>
      <c r="B19" s="258"/>
    </row>
    <row r="20" spans="1:2">
      <c r="A20" s="259" t="s">
        <v>117</v>
      </c>
      <c r="B20" s="258">
        <v>610</v>
      </c>
    </row>
    <row r="21" spans="1:2">
      <c r="A21" s="259"/>
      <c r="B21" s="258"/>
    </row>
    <row r="22" spans="1:2">
      <c r="A22" s="259" t="s">
        <v>118</v>
      </c>
      <c r="B22" s="258">
        <v>0</v>
      </c>
    </row>
    <row r="23" spans="1:2">
      <c r="A23" s="259"/>
      <c r="B23" s="258"/>
    </row>
    <row r="24" spans="1:2">
      <c r="A24" s="260" t="s">
        <v>63</v>
      </c>
      <c r="B24" s="261">
        <f>SUM(B10:B22)</f>
        <v>1095</v>
      </c>
    </row>
    <row r="25" spans="1:2" ht="13.5" thickBot="1">
      <c r="A25" s="262"/>
      <c r="B25" s="263"/>
    </row>
    <row r="27" spans="1:2">
      <c r="B27"/>
    </row>
    <row r="28" spans="1:2">
      <c r="B28"/>
    </row>
  </sheetData>
  <printOptions horizontalCentered="1"/>
  <pageMargins left="0.74803149606299213" right="0.74803149606299213" top="1.96" bottom="0.98425196850393704" header="0.511811024" footer="0.511811024"/>
  <pageSetup orientation="portrait" horizontalDpi="300" verticalDpi="4294967292" r:id="rId1"/>
  <headerFooter alignWithMargins="0">
    <oddHeader>&amp;CCUADRO Nº10&amp;R10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I40"/>
  <sheetViews>
    <sheetView workbookViewId="0"/>
  </sheetViews>
  <sheetFormatPr baseColWidth="10" defaultRowHeight="12.75"/>
  <cols>
    <col min="1" max="1" width="25" customWidth="1"/>
    <col min="2" max="2" width="15.5703125" customWidth="1"/>
    <col min="3" max="3" width="12.5703125" customWidth="1"/>
    <col min="4" max="4" width="12.7109375" bestFit="1" customWidth="1"/>
    <col min="5" max="5" width="11.140625" customWidth="1"/>
    <col min="6" max="6" width="12.7109375" bestFit="1" customWidth="1"/>
    <col min="7" max="7" width="9.7109375" customWidth="1"/>
  </cols>
  <sheetData>
    <row r="1" spans="1:9" ht="15">
      <c r="A1" s="217"/>
      <c r="B1" s="218"/>
      <c r="C1" s="219" t="s">
        <v>74</v>
      </c>
      <c r="D1" s="220"/>
      <c r="E1" s="221"/>
      <c r="F1" s="221"/>
      <c r="G1" s="222"/>
    </row>
    <row r="2" spans="1:9" ht="15">
      <c r="A2" s="223"/>
      <c r="B2" s="224"/>
      <c r="C2" s="225" t="s">
        <v>101</v>
      </c>
      <c r="D2" s="224"/>
      <c r="E2" s="226"/>
      <c r="F2" s="226"/>
      <c r="G2" s="227"/>
    </row>
    <row r="3" spans="1:9" ht="15">
      <c r="A3" s="223"/>
      <c r="B3" s="224"/>
      <c r="C3" s="228" t="s">
        <v>554</v>
      </c>
      <c r="D3" s="224"/>
      <c r="E3" s="226"/>
      <c r="F3" s="226"/>
      <c r="G3" s="227"/>
    </row>
    <row r="4" spans="1:9" ht="15">
      <c r="A4" s="223"/>
      <c r="B4" s="228" t="s">
        <v>102</v>
      </c>
      <c r="C4" s="224"/>
      <c r="D4" s="224"/>
      <c r="E4" s="226"/>
      <c r="F4" s="226"/>
      <c r="G4" s="227"/>
    </row>
    <row r="5" spans="1:9" ht="15">
      <c r="A5" s="223"/>
      <c r="B5" s="229" t="s">
        <v>17</v>
      </c>
      <c r="C5" s="229" t="s">
        <v>103</v>
      </c>
      <c r="D5" s="229" t="s">
        <v>104</v>
      </c>
      <c r="E5" s="229" t="s">
        <v>105</v>
      </c>
      <c r="F5" s="229" t="s">
        <v>7</v>
      </c>
      <c r="G5" s="230" t="s">
        <v>12</v>
      </c>
    </row>
    <row r="6" spans="1:9" ht="15">
      <c r="A6" s="231" t="s">
        <v>4</v>
      </c>
      <c r="B6" s="232"/>
      <c r="C6" s="232"/>
      <c r="D6" s="232" t="s">
        <v>7</v>
      </c>
      <c r="E6" s="232" t="s">
        <v>106</v>
      </c>
      <c r="F6" s="232" t="s">
        <v>21</v>
      </c>
      <c r="G6" s="233"/>
    </row>
    <row r="7" spans="1:9">
      <c r="A7" s="234"/>
      <c r="B7" s="235"/>
      <c r="C7" s="235"/>
      <c r="D7" s="235"/>
      <c r="E7" s="235"/>
      <c r="F7" s="235"/>
      <c r="G7" s="236"/>
    </row>
    <row r="8" spans="1:9">
      <c r="A8" s="234"/>
      <c r="B8" s="235"/>
      <c r="C8" s="235"/>
      <c r="D8" s="235"/>
      <c r="E8" s="235"/>
      <c r="F8" s="235"/>
      <c r="G8" s="236"/>
    </row>
    <row r="9" spans="1:9">
      <c r="A9" s="237" t="s">
        <v>35</v>
      </c>
      <c r="B9" s="238">
        <v>1255</v>
      </c>
      <c r="C9" s="238">
        <v>0</v>
      </c>
      <c r="D9" s="238">
        <v>353</v>
      </c>
      <c r="E9" s="238">
        <v>0</v>
      </c>
      <c r="F9" s="238">
        <v>0</v>
      </c>
      <c r="G9" s="239">
        <v>1608</v>
      </c>
      <c r="H9" s="243"/>
      <c r="I9" s="243"/>
    </row>
    <row r="10" spans="1:9">
      <c r="A10" s="237"/>
      <c r="B10" s="238"/>
      <c r="C10" s="238"/>
      <c r="D10" s="238"/>
      <c r="E10" s="238"/>
      <c r="F10" s="238"/>
      <c r="G10" s="239"/>
    </row>
    <row r="11" spans="1:9">
      <c r="A11" s="237" t="s">
        <v>36</v>
      </c>
      <c r="B11" s="238">
        <v>706</v>
      </c>
      <c r="C11" s="238">
        <v>0</v>
      </c>
      <c r="D11" s="238">
        <v>149</v>
      </c>
      <c r="E11" s="238">
        <v>0</v>
      </c>
      <c r="F11" s="238">
        <v>0</v>
      </c>
      <c r="G11" s="239">
        <v>855</v>
      </c>
      <c r="H11" s="243"/>
      <c r="I11" s="243"/>
    </row>
    <row r="12" spans="1:9">
      <c r="A12" s="237"/>
      <c r="B12" s="238"/>
      <c r="C12" s="238"/>
      <c r="D12" s="238"/>
      <c r="E12" s="238"/>
      <c r="F12" s="238"/>
      <c r="G12" s="239"/>
    </row>
    <row r="13" spans="1:9">
      <c r="A13" s="237" t="s">
        <v>39</v>
      </c>
      <c r="B13" s="238">
        <v>0</v>
      </c>
      <c r="C13" s="238">
        <v>12</v>
      </c>
      <c r="D13" s="238">
        <v>0</v>
      </c>
      <c r="E13" s="238">
        <v>0</v>
      </c>
      <c r="F13" s="238">
        <v>0</v>
      </c>
      <c r="G13" s="239">
        <v>12</v>
      </c>
      <c r="H13" s="243"/>
      <c r="I13" s="243"/>
    </row>
    <row r="14" spans="1:9">
      <c r="A14" s="237"/>
      <c r="B14" s="238"/>
      <c r="C14" s="238"/>
      <c r="D14" s="238"/>
      <c r="E14" s="238"/>
      <c r="F14" s="238"/>
      <c r="G14" s="239"/>
    </row>
    <row r="15" spans="1:9">
      <c r="A15" s="237" t="s">
        <v>42</v>
      </c>
      <c r="B15" s="238">
        <v>0</v>
      </c>
      <c r="C15" s="238">
        <v>0</v>
      </c>
      <c r="D15" s="238">
        <v>963</v>
      </c>
      <c r="E15" s="238">
        <v>0</v>
      </c>
      <c r="F15" s="238">
        <v>0</v>
      </c>
      <c r="G15" s="239">
        <v>963</v>
      </c>
      <c r="H15" s="243"/>
      <c r="I15" s="243"/>
    </row>
    <row r="16" spans="1:9">
      <c r="A16" s="237"/>
      <c r="B16" s="238"/>
      <c r="C16" s="238"/>
      <c r="D16" s="238"/>
      <c r="E16" s="238"/>
      <c r="F16" s="238"/>
      <c r="G16" s="239"/>
    </row>
    <row r="17" spans="1:9">
      <c r="A17" s="237" t="s">
        <v>43</v>
      </c>
      <c r="B17" s="238">
        <v>26</v>
      </c>
      <c r="C17" s="238">
        <v>0</v>
      </c>
      <c r="D17" s="238">
        <v>2272</v>
      </c>
      <c r="E17" s="238">
        <v>0</v>
      </c>
      <c r="F17" s="238">
        <v>0</v>
      </c>
      <c r="G17" s="239">
        <v>2298</v>
      </c>
      <c r="H17" s="243"/>
      <c r="I17" s="243"/>
    </row>
    <row r="18" spans="1:9">
      <c r="A18" s="237"/>
      <c r="B18" s="238"/>
      <c r="C18" s="238"/>
      <c r="D18" s="238"/>
      <c r="E18" s="238"/>
      <c r="F18" s="238"/>
      <c r="G18" s="239"/>
    </row>
    <row r="19" spans="1:9">
      <c r="A19" s="237" t="s">
        <v>17</v>
      </c>
      <c r="B19" s="238">
        <v>733</v>
      </c>
      <c r="C19" s="238">
        <v>7</v>
      </c>
      <c r="D19" s="238">
        <v>344</v>
      </c>
      <c r="E19" s="238">
        <v>8</v>
      </c>
      <c r="F19" s="238">
        <v>119</v>
      </c>
      <c r="G19" s="239">
        <v>1211</v>
      </c>
      <c r="H19" s="243"/>
      <c r="I19" s="243"/>
    </row>
    <row r="20" spans="1:9">
      <c r="A20" s="237"/>
      <c r="B20" s="238"/>
      <c r="C20" s="238"/>
      <c r="D20" s="238"/>
      <c r="E20" s="238"/>
      <c r="F20" s="238"/>
      <c r="G20" s="239"/>
    </row>
    <row r="21" spans="1:9">
      <c r="A21" s="237" t="s">
        <v>8</v>
      </c>
      <c r="B21" s="238">
        <v>13364</v>
      </c>
      <c r="C21" s="238">
        <v>4994</v>
      </c>
      <c r="D21" s="238">
        <v>0</v>
      </c>
      <c r="E21" s="238">
        <v>0</v>
      </c>
      <c r="F21" s="238">
        <v>0</v>
      </c>
      <c r="G21" s="239">
        <v>18358</v>
      </c>
      <c r="H21" s="243"/>
      <c r="I21" s="243"/>
    </row>
    <row r="22" spans="1:9">
      <c r="A22" s="237"/>
      <c r="B22" s="238"/>
      <c r="C22" s="238"/>
      <c r="D22" s="238"/>
      <c r="E22" s="238"/>
      <c r="F22" s="238"/>
      <c r="G22" s="239"/>
    </row>
    <row r="23" spans="1:9">
      <c r="A23" s="237" t="s">
        <v>91</v>
      </c>
      <c r="B23" s="238">
        <v>1371</v>
      </c>
      <c r="C23" s="238">
        <v>1356</v>
      </c>
      <c r="D23" s="238">
        <v>0</v>
      </c>
      <c r="E23" s="238">
        <v>0</v>
      </c>
      <c r="F23" s="238">
        <v>0</v>
      </c>
      <c r="G23" s="239">
        <v>2727</v>
      </c>
      <c r="H23" s="243"/>
      <c r="I23" s="243"/>
    </row>
    <row r="24" spans="1:9">
      <c r="A24" s="237"/>
      <c r="B24" s="238"/>
      <c r="C24" s="238"/>
      <c r="D24" s="238"/>
      <c r="E24" s="238"/>
      <c r="F24" s="238"/>
      <c r="G24" s="239"/>
    </row>
    <row r="25" spans="1:9">
      <c r="A25" s="237" t="s">
        <v>19</v>
      </c>
      <c r="B25" s="238">
        <v>0</v>
      </c>
      <c r="C25" s="238">
        <v>66</v>
      </c>
      <c r="D25" s="238">
        <v>0</v>
      </c>
      <c r="E25" s="238">
        <v>0</v>
      </c>
      <c r="F25" s="238">
        <v>0</v>
      </c>
      <c r="G25" s="239">
        <v>66</v>
      </c>
      <c r="H25" s="243"/>
      <c r="I25" s="243"/>
    </row>
    <row r="26" spans="1:9">
      <c r="A26" s="237"/>
      <c r="B26" s="238"/>
      <c r="C26" s="238"/>
      <c r="D26" s="238"/>
      <c r="E26" s="238"/>
      <c r="F26" s="238"/>
      <c r="G26" s="239"/>
    </row>
    <row r="27" spans="1:9">
      <c r="A27" s="237" t="s">
        <v>49</v>
      </c>
      <c r="B27" s="238">
        <v>0</v>
      </c>
      <c r="C27" s="238">
        <v>418</v>
      </c>
      <c r="D27" s="238">
        <v>0</v>
      </c>
      <c r="E27" s="238">
        <v>0</v>
      </c>
      <c r="F27" s="238">
        <v>0</v>
      </c>
      <c r="G27" s="239">
        <v>418</v>
      </c>
      <c r="H27" s="243"/>
      <c r="I27" s="243"/>
    </row>
    <row r="28" spans="1:9">
      <c r="A28" s="237"/>
      <c r="B28" s="238"/>
      <c r="C28" s="238"/>
      <c r="D28" s="238"/>
      <c r="E28" s="238"/>
      <c r="F28" s="238"/>
      <c r="G28" s="239"/>
    </row>
    <row r="29" spans="1:9">
      <c r="A29" s="237" t="s">
        <v>7</v>
      </c>
      <c r="B29" s="238">
        <v>24860</v>
      </c>
      <c r="C29" s="238">
        <v>394</v>
      </c>
      <c r="D29" s="238">
        <v>4767</v>
      </c>
      <c r="E29" s="238">
        <v>0</v>
      </c>
      <c r="F29" s="238">
        <v>25197</v>
      </c>
      <c r="G29" s="239">
        <v>55218</v>
      </c>
      <c r="H29" s="243"/>
      <c r="I29" s="243"/>
    </row>
    <row r="30" spans="1:9">
      <c r="A30" s="237"/>
      <c r="B30" s="238"/>
      <c r="C30" s="238"/>
      <c r="D30" s="238"/>
      <c r="E30" s="238"/>
      <c r="F30" s="238"/>
      <c r="G30" s="239"/>
    </row>
    <row r="31" spans="1:9">
      <c r="A31" s="237" t="s">
        <v>10</v>
      </c>
      <c r="B31" s="238">
        <v>4898</v>
      </c>
      <c r="C31" s="238">
        <v>0</v>
      </c>
      <c r="D31" s="238">
        <v>0</v>
      </c>
      <c r="E31" s="238">
        <v>0</v>
      </c>
      <c r="F31" s="238">
        <v>0</v>
      </c>
      <c r="G31" s="239">
        <v>4898</v>
      </c>
      <c r="H31" s="243"/>
      <c r="I31" s="243"/>
    </row>
    <row r="32" spans="1:9">
      <c r="A32" s="237"/>
      <c r="B32" s="238"/>
      <c r="C32" s="238"/>
      <c r="D32" s="238"/>
      <c r="E32" s="238"/>
      <c r="F32" s="238"/>
      <c r="G32" s="239"/>
    </row>
    <row r="33" spans="1:9">
      <c r="A33" s="237" t="s">
        <v>11</v>
      </c>
      <c r="B33" s="238">
        <v>0</v>
      </c>
      <c r="C33" s="238">
        <v>27</v>
      </c>
      <c r="D33" s="238">
        <v>0</v>
      </c>
      <c r="E33" s="238">
        <v>0</v>
      </c>
      <c r="F33" s="238">
        <v>0</v>
      </c>
      <c r="G33" s="239">
        <v>27</v>
      </c>
      <c r="H33" s="243"/>
      <c r="I33" s="243"/>
    </row>
    <row r="34" spans="1:9">
      <c r="A34" s="237"/>
      <c r="B34" s="238"/>
      <c r="C34" s="238"/>
      <c r="D34" s="238"/>
      <c r="E34" s="238"/>
      <c r="F34" s="238"/>
      <c r="G34" s="239"/>
    </row>
    <row r="35" spans="1:9">
      <c r="A35" s="237"/>
      <c r="B35" s="238"/>
      <c r="C35" s="238"/>
      <c r="D35" s="238"/>
      <c r="E35" s="238"/>
      <c r="F35" s="238"/>
      <c r="G35" s="239"/>
    </row>
    <row r="36" spans="1:9">
      <c r="A36" s="240" t="s">
        <v>12</v>
      </c>
      <c r="B36" s="241">
        <v>47213</v>
      </c>
      <c r="C36" s="241">
        <v>7274</v>
      </c>
      <c r="D36" s="241">
        <v>8848</v>
      </c>
      <c r="E36" s="241">
        <v>8</v>
      </c>
      <c r="F36" s="241">
        <v>25316</v>
      </c>
      <c r="G36" s="242">
        <v>88659</v>
      </c>
      <c r="H36" s="243"/>
      <c r="I36" s="243"/>
    </row>
    <row r="37" spans="1:9" ht="13.5" thickBot="1">
      <c r="A37" s="244"/>
      <c r="B37" s="782"/>
      <c r="C37" s="782"/>
      <c r="D37" s="782"/>
      <c r="E37" s="782"/>
      <c r="F37" s="782"/>
      <c r="G37" s="781"/>
      <c r="H37" s="243"/>
    </row>
    <row r="38" spans="1:9">
      <c r="F38" s="243"/>
    </row>
    <row r="39" spans="1:9">
      <c r="B39" s="243"/>
      <c r="C39" s="243"/>
      <c r="D39" s="243"/>
      <c r="E39" s="243"/>
      <c r="F39" s="243"/>
      <c r="G39" s="243"/>
      <c r="H39" s="243"/>
      <c r="I39" s="243"/>
    </row>
    <row r="40" spans="1:9">
      <c r="G40" s="243"/>
    </row>
  </sheetData>
  <pageMargins left="0.56000000000000005" right="0.75" top="1.67" bottom="1" header="0" footer="0"/>
  <pageSetup orientation="portrait" r:id="rId1"/>
  <headerFooter alignWithMargins="0">
    <oddHeader>&amp;CCuadro9&amp;R9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H31"/>
  <sheetViews>
    <sheetView workbookViewId="0"/>
  </sheetViews>
  <sheetFormatPr baseColWidth="10" defaultColWidth="9.140625" defaultRowHeight="12.75"/>
  <cols>
    <col min="1" max="1" width="29.140625" style="193" customWidth="1"/>
    <col min="2" max="5" width="12.7109375" style="193" customWidth="1"/>
    <col min="6" max="6" width="4.7109375" style="193" customWidth="1"/>
    <col min="7" max="16384" width="9.140625" style="193"/>
  </cols>
  <sheetData>
    <row r="1" spans="1:8" ht="15.75">
      <c r="A1" s="187"/>
      <c r="B1" s="188" t="s">
        <v>92</v>
      </c>
      <c r="C1" s="189"/>
      <c r="D1" s="189"/>
      <c r="E1" s="190"/>
      <c r="F1" s="191"/>
      <c r="G1" s="192"/>
    </row>
    <row r="2" spans="1:8" ht="15.75">
      <c r="A2" s="194"/>
      <c r="B2" s="195"/>
      <c r="C2" s="196" t="s">
        <v>552</v>
      </c>
      <c r="D2" s="195"/>
      <c r="E2" s="197"/>
      <c r="F2" s="198"/>
      <c r="G2" s="192"/>
    </row>
    <row r="3" spans="1:8" ht="15.75">
      <c r="A3" s="194"/>
      <c r="B3" s="199" t="s">
        <v>93</v>
      </c>
      <c r="C3" s="195"/>
      <c r="D3" s="195"/>
      <c r="E3" s="197"/>
      <c r="F3" s="198"/>
      <c r="G3" s="200"/>
    </row>
    <row r="4" spans="1:8" ht="15.75">
      <c r="A4" s="194"/>
      <c r="B4" s="196" t="s">
        <v>94</v>
      </c>
      <c r="C4" s="195"/>
      <c r="D4" s="195"/>
      <c r="E4" s="197"/>
      <c r="F4" s="198"/>
    </row>
    <row r="5" spans="1:8" ht="15.75">
      <c r="A5" s="194"/>
      <c r="B5" s="199" t="s">
        <v>95</v>
      </c>
      <c r="C5" s="195"/>
      <c r="D5" s="195"/>
      <c r="E5" s="197"/>
      <c r="F5" s="198"/>
      <c r="G5" s="201"/>
    </row>
    <row r="6" spans="1:8" ht="15.75">
      <c r="A6" s="194"/>
      <c r="B6" s="195"/>
      <c r="C6" s="195"/>
      <c r="D6" s="195"/>
      <c r="E6" s="197"/>
      <c r="F6" s="198"/>
      <c r="G6" s="201"/>
    </row>
    <row r="7" spans="1:8" ht="15.75">
      <c r="A7" s="202" t="s">
        <v>4</v>
      </c>
      <c r="B7" s="203" t="s">
        <v>96</v>
      </c>
      <c r="C7" s="203" t="s">
        <v>97</v>
      </c>
      <c r="D7" s="203" t="s">
        <v>98</v>
      </c>
      <c r="E7" s="204" t="s">
        <v>12</v>
      </c>
      <c r="F7" s="205"/>
    </row>
    <row r="8" spans="1:8">
      <c r="A8" s="206"/>
      <c r="B8" s="207"/>
      <c r="C8" s="207"/>
      <c r="D8" s="207"/>
      <c r="E8" s="207"/>
      <c r="F8" s="208"/>
    </row>
    <row r="9" spans="1:8">
      <c r="A9" s="209" t="s">
        <v>99</v>
      </c>
      <c r="B9" s="210">
        <v>25</v>
      </c>
      <c r="C9" s="210">
        <v>37</v>
      </c>
      <c r="D9" s="210">
        <v>14</v>
      </c>
      <c r="E9" s="210">
        <v>76</v>
      </c>
      <c r="F9" s="211"/>
      <c r="G9" s="216"/>
      <c r="H9" s="216"/>
    </row>
    <row r="10" spans="1:8">
      <c r="A10" s="209"/>
      <c r="B10" s="207"/>
      <c r="C10" s="207"/>
      <c r="D10" s="207"/>
      <c r="E10" s="207"/>
      <c r="F10" s="208"/>
    </row>
    <row r="11" spans="1:8">
      <c r="A11" s="209" t="s">
        <v>100</v>
      </c>
      <c r="B11" s="210">
        <v>217</v>
      </c>
      <c r="C11" s="210">
        <v>137</v>
      </c>
      <c r="D11" s="210">
        <v>186</v>
      </c>
      <c r="E11" s="210">
        <v>540</v>
      </c>
      <c r="F11" s="211"/>
      <c r="G11" s="216"/>
      <c r="H11" s="216"/>
    </row>
    <row r="12" spans="1:8">
      <c r="A12" s="209"/>
      <c r="B12" s="207"/>
      <c r="C12" s="207"/>
      <c r="D12" s="207"/>
      <c r="E12" s="207"/>
      <c r="F12" s="208"/>
    </row>
    <row r="13" spans="1:8">
      <c r="A13" s="209" t="s">
        <v>38</v>
      </c>
      <c r="B13" s="210">
        <v>1</v>
      </c>
      <c r="C13" s="210">
        <v>38</v>
      </c>
      <c r="D13" s="210">
        <v>1454</v>
      </c>
      <c r="E13" s="210">
        <v>1493</v>
      </c>
      <c r="F13" s="211"/>
      <c r="G13" s="216"/>
      <c r="H13" s="216"/>
    </row>
    <row r="14" spans="1:8">
      <c r="A14" s="209"/>
      <c r="B14" s="207"/>
      <c r="C14" s="207"/>
      <c r="D14" s="207"/>
      <c r="E14" s="207"/>
      <c r="F14" s="208"/>
      <c r="G14" s="212"/>
    </row>
    <row r="15" spans="1:8">
      <c r="A15" s="209" t="s">
        <v>39</v>
      </c>
      <c r="B15" s="210">
        <v>895</v>
      </c>
      <c r="C15" s="210">
        <v>85</v>
      </c>
      <c r="D15" s="210">
        <v>9820</v>
      </c>
      <c r="E15" s="210">
        <v>10800</v>
      </c>
      <c r="F15" s="211"/>
      <c r="G15" s="216"/>
      <c r="H15" s="216"/>
    </row>
    <row r="16" spans="1:8">
      <c r="A16" s="209"/>
      <c r="B16" s="207"/>
      <c r="C16" s="207"/>
      <c r="D16" s="207"/>
      <c r="E16" s="207"/>
      <c r="F16" s="208"/>
      <c r="G16" s="212"/>
    </row>
    <row r="17" spans="1:8">
      <c r="A17" s="209" t="s">
        <v>17</v>
      </c>
      <c r="B17" s="210">
        <v>3279</v>
      </c>
      <c r="C17" s="210">
        <v>1052</v>
      </c>
      <c r="D17" s="210">
        <v>5940</v>
      </c>
      <c r="E17" s="210">
        <v>10271</v>
      </c>
      <c r="F17" s="211"/>
      <c r="G17" s="216"/>
      <c r="H17" s="216"/>
    </row>
    <row r="18" spans="1:8">
      <c r="A18" s="209"/>
      <c r="B18" s="207"/>
      <c r="C18" s="207"/>
      <c r="D18" s="207"/>
      <c r="E18" s="207"/>
      <c r="F18" s="208"/>
      <c r="G18" s="212"/>
    </row>
    <row r="19" spans="1:8">
      <c r="A19" s="209" t="s">
        <v>8</v>
      </c>
      <c r="B19" s="210">
        <v>7</v>
      </c>
      <c r="C19" s="210">
        <v>0</v>
      </c>
      <c r="D19" s="210">
        <v>0</v>
      </c>
      <c r="E19" s="210">
        <v>7</v>
      </c>
      <c r="F19" s="211"/>
      <c r="G19" s="216"/>
      <c r="H19" s="216"/>
    </row>
    <row r="20" spans="1:8">
      <c r="A20" s="209"/>
      <c r="B20" s="207"/>
      <c r="C20" s="207"/>
      <c r="D20" s="207"/>
      <c r="E20" s="207"/>
      <c r="F20" s="208"/>
      <c r="G20" s="212"/>
    </row>
    <row r="21" spans="1:8">
      <c r="A21" s="209" t="s">
        <v>19</v>
      </c>
      <c r="B21" s="210">
        <v>164</v>
      </c>
      <c r="C21" s="210">
        <v>0</v>
      </c>
      <c r="D21" s="210">
        <v>255</v>
      </c>
      <c r="E21" s="210">
        <v>419</v>
      </c>
      <c r="F21" s="211"/>
      <c r="G21" s="216"/>
      <c r="H21" s="216"/>
    </row>
    <row r="22" spans="1:8">
      <c r="A22" s="209"/>
      <c r="B22" s="207"/>
      <c r="C22" s="207"/>
      <c r="D22" s="207"/>
      <c r="E22" s="207"/>
      <c r="F22" s="208"/>
      <c r="G22" s="212"/>
    </row>
    <row r="23" spans="1:8">
      <c r="A23" s="209" t="s">
        <v>7</v>
      </c>
      <c r="B23" s="210">
        <v>485</v>
      </c>
      <c r="C23" s="210">
        <v>183</v>
      </c>
      <c r="D23" s="210">
        <v>3521</v>
      </c>
      <c r="E23" s="210">
        <v>4189</v>
      </c>
      <c r="F23" s="211"/>
      <c r="G23" s="216"/>
      <c r="H23" s="216"/>
    </row>
    <row r="24" spans="1:8">
      <c r="A24" s="209"/>
      <c r="B24" s="207"/>
      <c r="C24" s="207"/>
      <c r="D24" s="207"/>
      <c r="E24" s="207"/>
      <c r="F24" s="208"/>
      <c r="G24" s="212"/>
    </row>
    <row r="25" spans="1:8">
      <c r="A25" s="209" t="s">
        <v>10</v>
      </c>
      <c r="B25" s="210">
        <v>0</v>
      </c>
      <c r="C25" s="210">
        <v>0</v>
      </c>
      <c r="D25" s="210">
        <v>28487</v>
      </c>
      <c r="E25" s="210">
        <v>28487</v>
      </c>
      <c r="F25" s="211"/>
      <c r="G25" s="216"/>
      <c r="H25" s="216"/>
    </row>
    <row r="26" spans="1:8">
      <c r="A26" s="209"/>
      <c r="B26" s="207"/>
      <c r="C26" s="207"/>
      <c r="D26" s="207"/>
      <c r="E26" s="207"/>
      <c r="F26" s="208"/>
      <c r="G26" s="212"/>
    </row>
    <row r="27" spans="1:8">
      <c r="A27" s="213" t="s">
        <v>12</v>
      </c>
      <c r="B27" s="662">
        <v>5073</v>
      </c>
      <c r="C27" s="662">
        <v>1532</v>
      </c>
      <c r="D27" s="662">
        <v>49677</v>
      </c>
      <c r="E27" s="662">
        <v>56282</v>
      </c>
      <c r="F27" s="663"/>
      <c r="G27" s="216"/>
      <c r="H27" s="216"/>
    </row>
    <row r="28" spans="1:8" ht="13.5" thickBot="1">
      <c r="A28" s="214"/>
      <c r="B28" s="780"/>
      <c r="C28" s="780"/>
      <c r="D28" s="780"/>
      <c r="E28" s="780"/>
      <c r="F28" s="215"/>
      <c r="G28" s="212"/>
    </row>
    <row r="29" spans="1:8">
      <c r="G29" s="212"/>
    </row>
    <row r="30" spans="1:8">
      <c r="B30" s="243"/>
      <c r="C30" s="243"/>
      <c r="D30" s="243"/>
      <c r="E30" s="243"/>
      <c r="F30" s="243"/>
      <c r="G30" s="243"/>
      <c r="H30" s="243"/>
    </row>
    <row r="31" spans="1:8">
      <c r="B31" s="216"/>
      <c r="C31" s="216"/>
      <c r="D31" s="216"/>
      <c r="E31" s="216"/>
    </row>
  </sheetData>
  <printOptions horizontalCentered="1"/>
  <pageMargins left="0.54" right="0.41" top="1.96" bottom="0.98425196850393704" header="0.511811024" footer="0.511811024"/>
  <pageSetup orientation="portrait" horizontalDpi="300" verticalDpi="4294967292" r:id="rId1"/>
  <headerFooter alignWithMargins="0">
    <oddHeader>&amp;CCuadro8&amp;R8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O44"/>
  <sheetViews>
    <sheetView topLeftCell="A5" zoomScale="75" workbookViewId="0">
      <pane ySplit="630" activePane="bottomLeft"/>
      <selection pane="bottomLeft"/>
    </sheetView>
  </sheetViews>
  <sheetFormatPr baseColWidth="10" defaultColWidth="9.140625" defaultRowHeight="12.75"/>
  <cols>
    <col min="1" max="1" width="27.85546875" style="166" customWidth="1"/>
    <col min="2" max="2" width="7.7109375" style="166" bestFit="1" customWidth="1"/>
    <col min="3" max="3" width="8.7109375" style="166" bestFit="1" customWidth="1"/>
    <col min="4" max="4" width="8.140625" style="166" bestFit="1" customWidth="1"/>
    <col min="5" max="5" width="12.85546875" style="166" customWidth="1"/>
    <col min="6" max="6" width="9.85546875" style="166" customWidth="1"/>
    <col min="7" max="7" width="9.85546875" style="166" bestFit="1" customWidth="1"/>
    <col min="8" max="8" width="9.5703125" style="166" bestFit="1" customWidth="1"/>
    <col min="9" max="9" width="8.85546875" style="166" bestFit="1" customWidth="1"/>
    <col min="10" max="10" width="7.5703125" style="166" bestFit="1" customWidth="1"/>
    <col min="11" max="11" width="11" style="166" bestFit="1" customWidth="1"/>
    <col min="12" max="12" width="8" style="166" bestFit="1" customWidth="1"/>
    <col min="13" max="13" width="11.140625" style="166" bestFit="1" customWidth="1"/>
    <col min="14" max="14" width="8.5703125" style="165" customWidth="1"/>
    <col min="15" max="16384" width="9.140625" style="166"/>
  </cols>
  <sheetData>
    <row r="1" spans="1:15" ht="15.75">
      <c r="A1" s="161"/>
      <c r="B1" s="162"/>
      <c r="C1" s="162"/>
      <c r="D1" s="163"/>
      <c r="E1" s="163"/>
      <c r="F1" s="163" t="s">
        <v>74</v>
      </c>
      <c r="G1" s="163"/>
      <c r="H1" s="163"/>
      <c r="I1" s="162"/>
      <c r="J1" s="162"/>
      <c r="K1" s="162"/>
      <c r="L1" s="162"/>
      <c r="M1" s="164"/>
    </row>
    <row r="2" spans="1:15" ht="15.75">
      <c r="A2" s="167"/>
      <c r="B2" s="168"/>
      <c r="C2" s="168"/>
      <c r="D2" s="169"/>
      <c r="E2" s="169"/>
      <c r="F2" s="169" t="s">
        <v>53</v>
      </c>
      <c r="G2" s="169"/>
      <c r="H2" s="169"/>
      <c r="I2" s="168"/>
      <c r="J2" s="168"/>
      <c r="K2" s="168"/>
      <c r="L2" s="168"/>
      <c r="M2" s="170"/>
    </row>
    <row r="3" spans="1:15" ht="15.75">
      <c r="A3" s="167"/>
      <c r="B3" s="168"/>
      <c r="C3" s="168"/>
      <c r="D3" s="169"/>
      <c r="E3" s="169"/>
      <c r="F3" s="169" t="s">
        <v>552</v>
      </c>
      <c r="G3" s="169"/>
      <c r="H3" s="169"/>
      <c r="I3" s="168"/>
      <c r="J3" s="168"/>
      <c r="K3" s="168"/>
      <c r="L3" s="168"/>
      <c r="M3" s="170"/>
    </row>
    <row r="4" spans="1:15" ht="15.75">
      <c r="A4" s="167"/>
      <c r="B4" s="168"/>
      <c r="C4" s="168"/>
      <c r="D4" s="168"/>
      <c r="E4" s="171" t="s">
        <v>75</v>
      </c>
      <c r="F4" s="168"/>
      <c r="G4" s="168"/>
      <c r="H4" s="168"/>
      <c r="I4" s="168"/>
      <c r="J4" s="168"/>
      <c r="K4" s="168"/>
      <c r="L4" s="168"/>
      <c r="M4" s="170"/>
    </row>
    <row r="5" spans="1:15" ht="15.75">
      <c r="A5" s="167" t="s">
        <v>4</v>
      </c>
      <c r="B5" s="169" t="s">
        <v>76</v>
      </c>
      <c r="C5" s="169" t="s">
        <v>77</v>
      </c>
      <c r="D5" s="169" t="s">
        <v>78</v>
      </c>
      <c r="E5" s="169" t="s">
        <v>79</v>
      </c>
      <c r="F5" s="169" t="s">
        <v>80</v>
      </c>
      <c r="G5" s="169" t="s">
        <v>81</v>
      </c>
      <c r="H5" s="169" t="s">
        <v>82</v>
      </c>
      <c r="I5" s="169" t="s">
        <v>83</v>
      </c>
      <c r="J5" s="169" t="s">
        <v>84</v>
      </c>
      <c r="K5" s="169" t="s">
        <v>85</v>
      </c>
      <c r="L5" s="169" t="s">
        <v>86</v>
      </c>
      <c r="M5" s="172" t="s">
        <v>12</v>
      </c>
    </row>
    <row r="6" spans="1:15" ht="15.75">
      <c r="A6" s="173"/>
      <c r="B6" s="174"/>
      <c r="C6" s="174"/>
      <c r="D6" s="174"/>
      <c r="E6" s="174" t="s">
        <v>87</v>
      </c>
      <c r="F6" s="174" t="s">
        <v>88</v>
      </c>
      <c r="G6" s="174" t="s">
        <v>89</v>
      </c>
      <c r="H6" s="174"/>
      <c r="I6" s="174"/>
      <c r="J6" s="174"/>
      <c r="K6" s="174" t="s">
        <v>90</v>
      </c>
      <c r="L6" s="174" t="s">
        <v>90</v>
      </c>
      <c r="M6" s="175"/>
    </row>
    <row r="7" spans="1:15">
      <c r="A7" s="176"/>
      <c r="B7" s="177"/>
      <c r="C7" s="177"/>
      <c r="D7" s="177"/>
      <c r="E7" s="177"/>
      <c r="F7" s="177"/>
      <c r="G7" s="177"/>
      <c r="H7" s="177"/>
      <c r="I7" s="177"/>
      <c r="J7" s="177"/>
      <c r="K7" s="177"/>
      <c r="L7" s="177"/>
      <c r="M7" s="178"/>
    </row>
    <row r="8" spans="1:15">
      <c r="A8" s="176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80"/>
    </row>
    <row r="9" spans="1:15">
      <c r="A9" s="181" t="s">
        <v>35</v>
      </c>
      <c r="B9" s="179">
        <v>1558</v>
      </c>
      <c r="C9" s="179">
        <v>490</v>
      </c>
      <c r="D9" s="179">
        <v>19</v>
      </c>
      <c r="E9" s="179">
        <v>1438</v>
      </c>
      <c r="F9" s="179">
        <v>13</v>
      </c>
      <c r="G9" s="179">
        <v>3</v>
      </c>
      <c r="H9" s="179">
        <v>72</v>
      </c>
      <c r="I9" s="179">
        <v>15</v>
      </c>
      <c r="J9" s="179">
        <v>983</v>
      </c>
      <c r="K9" s="179">
        <v>1669</v>
      </c>
      <c r="L9" s="179">
        <v>979</v>
      </c>
      <c r="M9" s="180">
        <v>7239</v>
      </c>
      <c r="N9" s="182"/>
      <c r="O9" s="717"/>
    </row>
    <row r="10" spans="1:15">
      <c r="A10" s="181"/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8"/>
      <c r="N10" s="182"/>
    </row>
    <row r="11" spans="1:15">
      <c r="A11" s="181" t="s">
        <v>36</v>
      </c>
      <c r="B11" s="179">
        <v>5300</v>
      </c>
      <c r="C11" s="179">
        <v>295</v>
      </c>
      <c r="D11" s="179">
        <v>258</v>
      </c>
      <c r="E11" s="179">
        <v>21</v>
      </c>
      <c r="F11" s="179">
        <v>13</v>
      </c>
      <c r="G11" s="179">
        <v>2</v>
      </c>
      <c r="H11" s="179">
        <v>125</v>
      </c>
      <c r="I11" s="179">
        <v>0</v>
      </c>
      <c r="J11" s="179">
        <v>417</v>
      </c>
      <c r="K11" s="179">
        <v>4710</v>
      </c>
      <c r="L11" s="179">
        <v>3174</v>
      </c>
      <c r="M11" s="180">
        <v>14315</v>
      </c>
      <c r="N11" s="182"/>
      <c r="O11" s="717"/>
    </row>
    <row r="12" spans="1:15">
      <c r="A12" s="181"/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80"/>
      <c r="N12" s="182"/>
    </row>
    <row r="13" spans="1:15">
      <c r="A13" s="181" t="s">
        <v>38</v>
      </c>
      <c r="B13" s="179">
        <v>59</v>
      </c>
      <c r="C13" s="179">
        <v>46</v>
      </c>
      <c r="D13" s="179">
        <v>0</v>
      </c>
      <c r="E13" s="179">
        <v>0</v>
      </c>
      <c r="F13" s="179">
        <v>0</v>
      </c>
      <c r="G13" s="179">
        <v>0</v>
      </c>
      <c r="H13" s="179">
        <v>0</v>
      </c>
      <c r="I13" s="179">
        <v>0</v>
      </c>
      <c r="J13" s="179">
        <v>0</v>
      </c>
      <c r="K13" s="179">
        <v>335</v>
      </c>
      <c r="L13" s="179">
        <v>54</v>
      </c>
      <c r="M13" s="180">
        <v>494</v>
      </c>
      <c r="N13" s="182"/>
      <c r="O13" s="717"/>
    </row>
    <row r="14" spans="1:15">
      <c r="A14" s="181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80"/>
      <c r="N14" s="182"/>
    </row>
    <row r="15" spans="1:15">
      <c r="A15" s="181" t="s">
        <v>39</v>
      </c>
      <c r="B15" s="179">
        <v>25</v>
      </c>
      <c r="C15" s="179">
        <v>0</v>
      </c>
      <c r="D15" s="179">
        <v>0</v>
      </c>
      <c r="E15" s="179">
        <v>18</v>
      </c>
      <c r="F15" s="179">
        <v>0</v>
      </c>
      <c r="G15" s="179">
        <v>13</v>
      </c>
      <c r="H15" s="179">
        <v>0</v>
      </c>
      <c r="I15" s="179">
        <v>0</v>
      </c>
      <c r="J15" s="179">
        <v>5</v>
      </c>
      <c r="K15" s="179">
        <v>1125</v>
      </c>
      <c r="L15" s="179">
        <v>53</v>
      </c>
      <c r="M15" s="180">
        <v>1239</v>
      </c>
      <c r="N15" s="182"/>
      <c r="O15" s="717"/>
    </row>
    <row r="16" spans="1:15">
      <c r="A16" s="181"/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80"/>
      <c r="N16" s="182"/>
    </row>
    <row r="17" spans="1:15">
      <c r="A17" s="181" t="s">
        <v>42</v>
      </c>
      <c r="B17" s="179">
        <v>56</v>
      </c>
      <c r="C17" s="179">
        <v>0</v>
      </c>
      <c r="D17" s="179">
        <v>0</v>
      </c>
      <c r="E17" s="179">
        <v>0</v>
      </c>
      <c r="F17" s="179">
        <v>0</v>
      </c>
      <c r="G17" s="179">
        <v>0</v>
      </c>
      <c r="H17" s="179">
        <v>0</v>
      </c>
      <c r="I17" s="179">
        <v>0</v>
      </c>
      <c r="J17" s="179">
        <v>0</v>
      </c>
      <c r="K17" s="179">
        <v>6</v>
      </c>
      <c r="L17" s="179">
        <v>0</v>
      </c>
      <c r="M17" s="180">
        <v>62</v>
      </c>
      <c r="N17" s="182"/>
      <c r="O17" s="717"/>
    </row>
    <row r="18" spans="1:15">
      <c r="A18" s="181"/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80"/>
      <c r="N18" s="182"/>
    </row>
    <row r="19" spans="1:15">
      <c r="A19" s="181" t="s">
        <v>43</v>
      </c>
      <c r="B19" s="179">
        <v>0</v>
      </c>
      <c r="C19" s="179">
        <v>0</v>
      </c>
      <c r="D19" s="179">
        <v>0</v>
      </c>
      <c r="E19" s="179">
        <v>0</v>
      </c>
      <c r="F19" s="179">
        <v>0</v>
      </c>
      <c r="G19" s="179">
        <v>6</v>
      </c>
      <c r="H19" s="179">
        <v>0</v>
      </c>
      <c r="I19" s="179">
        <v>0</v>
      </c>
      <c r="J19" s="179">
        <v>0</v>
      </c>
      <c r="K19" s="179">
        <v>0</v>
      </c>
      <c r="L19" s="179">
        <v>0</v>
      </c>
      <c r="M19" s="180">
        <v>6</v>
      </c>
      <c r="N19" s="182"/>
      <c r="O19" s="717"/>
    </row>
    <row r="20" spans="1:15">
      <c r="A20" s="181"/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80"/>
      <c r="N20" s="182"/>
    </row>
    <row r="21" spans="1:15">
      <c r="A21" s="181" t="s">
        <v>17</v>
      </c>
      <c r="B21" s="179">
        <v>11059</v>
      </c>
      <c r="C21" s="179">
        <v>284</v>
      </c>
      <c r="D21" s="179">
        <v>305</v>
      </c>
      <c r="E21" s="179">
        <v>3134</v>
      </c>
      <c r="F21" s="179">
        <v>586</v>
      </c>
      <c r="G21" s="179">
        <v>468</v>
      </c>
      <c r="H21" s="179">
        <v>364</v>
      </c>
      <c r="I21" s="179">
        <v>77</v>
      </c>
      <c r="J21" s="179">
        <v>122</v>
      </c>
      <c r="K21" s="179">
        <v>6253</v>
      </c>
      <c r="L21" s="179">
        <v>744</v>
      </c>
      <c r="M21" s="180">
        <v>23396</v>
      </c>
      <c r="N21" s="182"/>
      <c r="O21" s="717"/>
    </row>
    <row r="22" spans="1:15">
      <c r="A22" s="181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80"/>
      <c r="N22" s="182"/>
    </row>
    <row r="23" spans="1:15">
      <c r="A23" s="181" t="s">
        <v>8</v>
      </c>
      <c r="B23" s="179">
        <v>38</v>
      </c>
      <c r="C23" s="179">
        <v>0</v>
      </c>
      <c r="D23" s="179">
        <v>556</v>
      </c>
      <c r="E23" s="179">
        <v>3</v>
      </c>
      <c r="F23" s="179">
        <v>0</v>
      </c>
      <c r="G23" s="179">
        <v>0</v>
      </c>
      <c r="H23" s="179">
        <v>1442</v>
      </c>
      <c r="I23" s="179">
        <v>1038</v>
      </c>
      <c r="J23" s="179">
        <v>99</v>
      </c>
      <c r="K23" s="179">
        <v>3647</v>
      </c>
      <c r="L23" s="179">
        <v>18</v>
      </c>
      <c r="M23" s="180">
        <v>6841</v>
      </c>
      <c r="N23" s="182"/>
      <c r="O23" s="717"/>
    </row>
    <row r="24" spans="1:15">
      <c r="A24" s="181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80"/>
      <c r="N24" s="182"/>
    </row>
    <row r="25" spans="1:15">
      <c r="A25" s="181" t="s">
        <v>91</v>
      </c>
      <c r="B25" s="179">
        <v>47</v>
      </c>
      <c r="C25" s="179">
        <v>0</v>
      </c>
      <c r="D25" s="179">
        <v>0</v>
      </c>
      <c r="E25" s="179">
        <v>0</v>
      </c>
      <c r="F25" s="179">
        <v>2153</v>
      </c>
      <c r="G25" s="179">
        <v>0</v>
      </c>
      <c r="H25" s="179">
        <v>47</v>
      </c>
      <c r="I25" s="179">
        <v>51</v>
      </c>
      <c r="J25" s="179">
        <v>0</v>
      </c>
      <c r="K25" s="179">
        <v>36</v>
      </c>
      <c r="L25" s="179">
        <v>0</v>
      </c>
      <c r="M25" s="180">
        <v>2334</v>
      </c>
      <c r="N25" s="182"/>
      <c r="O25" s="717"/>
    </row>
    <row r="26" spans="1:15">
      <c r="A26" s="181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80"/>
      <c r="N26" s="182"/>
    </row>
    <row r="27" spans="1:15">
      <c r="A27" s="181" t="s">
        <v>47</v>
      </c>
      <c r="B27" s="179">
        <v>0</v>
      </c>
      <c r="C27" s="179">
        <v>0</v>
      </c>
      <c r="D27" s="179">
        <v>0</v>
      </c>
      <c r="E27" s="179">
        <v>0</v>
      </c>
      <c r="F27" s="179">
        <v>171</v>
      </c>
      <c r="G27" s="179">
        <v>0</v>
      </c>
      <c r="H27" s="179">
        <v>0</v>
      </c>
      <c r="I27" s="179">
        <v>0</v>
      </c>
      <c r="J27" s="179">
        <v>0</v>
      </c>
      <c r="K27" s="179">
        <v>0</v>
      </c>
      <c r="L27" s="179">
        <v>0</v>
      </c>
      <c r="M27" s="180">
        <v>171</v>
      </c>
      <c r="N27" s="182"/>
      <c r="O27" s="717"/>
    </row>
    <row r="28" spans="1:15">
      <c r="A28" s="181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80"/>
      <c r="N28" s="182"/>
    </row>
    <row r="29" spans="1:15">
      <c r="A29" s="181" t="s">
        <v>19</v>
      </c>
      <c r="B29" s="179">
        <v>0</v>
      </c>
      <c r="C29" s="179">
        <v>0</v>
      </c>
      <c r="D29" s="179">
        <v>0</v>
      </c>
      <c r="E29" s="179">
        <v>0</v>
      </c>
      <c r="F29" s="179">
        <v>972</v>
      </c>
      <c r="G29" s="179">
        <v>0</v>
      </c>
      <c r="H29" s="179">
        <v>0</v>
      </c>
      <c r="I29" s="179">
        <v>0</v>
      </c>
      <c r="J29" s="179">
        <v>0</v>
      </c>
      <c r="K29" s="179">
        <v>0</v>
      </c>
      <c r="L29" s="179">
        <v>0</v>
      </c>
      <c r="M29" s="180">
        <v>972</v>
      </c>
      <c r="N29" s="182"/>
      <c r="O29" s="717"/>
    </row>
    <row r="30" spans="1:15">
      <c r="A30" s="181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80"/>
      <c r="N30" s="182"/>
    </row>
    <row r="31" spans="1:15">
      <c r="A31" s="181" t="s">
        <v>49</v>
      </c>
      <c r="B31" s="179">
        <v>0</v>
      </c>
      <c r="C31" s="179">
        <v>0</v>
      </c>
      <c r="D31" s="179">
        <v>0</v>
      </c>
      <c r="E31" s="179">
        <v>0</v>
      </c>
      <c r="F31" s="179">
        <v>695</v>
      </c>
      <c r="G31" s="179">
        <v>0</v>
      </c>
      <c r="H31" s="179">
        <v>0</v>
      </c>
      <c r="I31" s="179">
        <v>0</v>
      </c>
      <c r="J31" s="179">
        <v>0</v>
      </c>
      <c r="K31" s="179">
        <v>0</v>
      </c>
      <c r="L31" s="179">
        <v>0</v>
      </c>
      <c r="M31" s="180">
        <v>695</v>
      </c>
      <c r="N31" s="182"/>
      <c r="O31" s="717"/>
    </row>
    <row r="32" spans="1:15">
      <c r="A32" s="181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80"/>
      <c r="N32" s="182"/>
    </row>
    <row r="33" spans="1:15">
      <c r="A33" s="181" t="s">
        <v>7</v>
      </c>
      <c r="B33" s="179">
        <v>792</v>
      </c>
      <c r="C33" s="179">
        <v>174</v>
      </c>
      <c r="D33" s="179">
        <v>0</v>
      </c>
      <c r="E33" s="179">
        <v>325</v>
      </c>
      <c r="F33" s="179">
        <v>253</v>
      </c>
      <c r="G33" s="179">
        <v>168</v>
      </c>
      <c r="H33" s="179">
        <v>373</v>
      </c>
      <c r="I33" s="179">
        <v>0</v>
      </c>
      <c r="J33" s="179">
        <v>158</v>
      </c>
      <c r="K33" s="179">
        <v>5902</v>
      </c>
      <c r="L33" s="179">
        <v>0</v>
      </c>
      <c r="M33" s="180">
        <v>8145</v>
      </c>
      <c r="N33" s="182"/>
      <c r="O33" s="717"/>
    </row>
    <row r="34" spans="1:15">
      <c r="A34" s="181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80"/>
      <c r="N34" s="182"/>
    </row>
    <row r="35" spans="1:15">
      <c r="A35" s="181" t="s">
        <v>21</v>
      </c>
      <c r="B35" s="179">
        <v>0</v>
      </c>
      <c r="C35" s="179">
        <v>0</v>
      </c>
      <c r="D35" s="179">
        <v>0</v>
      </c>
      <c r="E35" s="179">
        <v>0</v>
      </c>
      <c r="F35" s="179">
        <v>0</v>
      </c>
      <c r="G35" s="179">
        <v>0</v>
      </c>
      <c r="H35" s="179">
        <v>0</v>
      </c>
      <c r="I35" s="179">
        <v>0</v>
      </c>
      <c r="J35" s="179">
        <v>0</v>
      </c>
      <c r="K35" s="179">
        <v>303</v>
      </c>
      <c r="L35" s="179">
        <v>0</v>
      </c>
      <c r="M35" s="180">
        <v>303</v>
      </c>
      <c r="N35" s="182"/>
      <c r="O35" s="717"/>
    </row>
    <row r="36" spans="1:15">
      <c r="A36" s="181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80"/>
      <c r="N36" s="182"/>
    </row>
    <row r="37" spans="1:15">
      <c r="A37" s="181" t="s">
        <v>10</v>
      </c>
      <c r="B37" s="179">
        <v>2</v>
      </c>
      <c r="C37" s="179">
        <v>0</v>
      </c>
      <c r="D37" s="179">
        <v>0</v>
      </c>
      <c r="E37" s="179">
        <v>5630</v>
      </c>
      <c r="F37" s="179">
        <v>0</v>
      </c>
      <c r="G37" s="179">
        <v>0</v>
      </c>
      <c r="H37" s="179">
        <v>0</v>
      </c>
      <c r="I37" s="179">
        <v>0</v>
      </c>
      <c r="J37" s="179">
        <v>0</v>
      </c>
      <c r="K37" s="179">
        <v>3445</v>
      </c>
      <c r="L37" s="179">
        <v>0</v>
      </c>
      <c r="M37" s="180">
        <v>9077</v>
      </c>
      <c r="N37" s="182"/>
      <c r="O37" s="717"/>
    </row>
    <row r="38" spans="1:15">
      <c r="A38" s="181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80"/>
      <c r="N38" s="182"/>
    </row>
    <row r="39" spans="1:15">
      <c r="A39" s="181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80"/>
    </row>
    <row r="40" spans="1:15">
      <c r="A40" s="183" t="s">
        <v>12</v>
      </c>
      <c r="B40" s="184">
        <v>18936</v>
      </c>
      <c r="C40" s="184">
        <v>1289</v>
      </c>
      <c r="D40" s="184">
        <v>1138</v>
      </c>
      <c r="E40" s="184">
        <v>10569</v>
      </c>
      <c r="F40" s="184">
        <v>4856</v>
      </c>
      <c r="G40" s="184">
        <v>660</v>
      </c>
      <c r="H40" s="184">
        <v>2423</v>
      </c>
      <c r="I40" s="184">
        <v>1181</v>
      </c>
      <c r="J40" s="184">
        <v>1784</v>
      </c>
      <c r="K40" s="184">
        <v>27431</v>
      </c>
      <c r="L40" s="184">
        <v>5022</v>
      </c>
      <c r="M40" s="185">
        <v>75289</v>
      </c>
      <c r="N40" s="182"/>
      <c r="O40" s="717"/>
    </row>
    <row r="41" spans="1:15" ht="13.5" thickBot="1">
      <c r="A41" s="186"/>
      <c r="B41" s="779"/>
      <c r="C41" s="779"/>
      <c r="D41" s="779"/>
      <c r="E41" s="779"/>
      <c r="F41" s="779"/>
      <c r="G41" s="779"/>
      <c r="H41" s="779"/>
      <c r="I41" s="779"/>
      <c r="J41" s="779"/>
      <c r="K41" s="779"/>
      <c r="L41" s="779"/>
      <c r="M41" s="778"/>
      <c r="N41" s="182"/>
    </row>
    <row r="43" spans="1:15">
      <c r="B43" s="243"/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</row>
    <row r="44" spans="1:15">
      <c r="B44"/>
      <c r="C44"/>
      <c r="D44"/>
      <c r="E44"/>
      <c r="F44"/>
      <c r="G44"/>
      <c r="H44"/>
      <c r="I44"/>
      <c r="J44"/>
      <c r="K44"/>
      <c r="L44"/>
      <c r="M44"/>
    </row>
  </sheetData>
  <printOptions horizontalCentered="1"/>
  <pageMargins left="0.31496062992125984" right="7.874015748031496E-2" top="1.9685039370078741" bottom="0.98425196850393704" header="0.51181102362204722" footer="0.51181102362204722"/>
  <pageSetup scale="70" orientation="portrait" horizontalDpi="300" verticalDpi="4294967292" r:id="rId1"/>
  <headerFooter alignWithMargins="0">
    <oddHeader>&amp;CCUADRO Nº7
&amp;R7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I34"/>
  <sheetViews>
    <sheetView workbookViewId="0"/>
  </sheetViews>
  <sheetFormatPr baseColWidth="10" defaultColWidth="9.140625" defaultRowHeight="12.75"/>
  <cols>
    <col min="1" max="1" width="28.5703125" style="143" customWidth="1"/>
    <col min="2" max="2" width="12.5703125" style="143" customWidth="1"/>
    <col min="3" max="3" width="11.28515625" style="143" customWidth="1"/>
    <col min="4" max="4" width="10.42578125" style="143" customWidth="1"/>
    <col min="5" max="5" width="10.85546875" style="143" customWidth="1"/>
    <col min="6" max="6" width="9.5703125" style="143" customWidth="1"/>
    <col min="7" max="16384" width="9.140625" style="143"/>
  </cols>
  <sheetData>
    <row r="1" spans="1:9" ht="15.75">
      <c r="A1" s="138"/>
      <c r="B1" s="139" t="s">
        <v>66</v>
      </c>
      <c r="C1" s="140"/>
      <c r="D1" s="140"/>
      <c r="E1" s="140"/>
      <c r="F1" s="141"/>
      <c r="G1" s="142"/>
      <c r="H1" s="142"/>
      <c r="I1" s="142"/>
    </row>
    <row r="2" spans="1:9" ht="15.75">
      <c r="A2" s="144"/>
      <c r="B2" s="145"/>
      <c r="C2" s="146" t="s">
        <v>67</v>
      </c>
      <c r="D2" s="145"/>
      <c r="E2" s="145"/>
      <c r="F2" s="147"/>
      <c r="G2" s="142"/>
      <c r="H2" s="142"/>
      <c r="I2" s="142"/>
    </row>
    <row r="3" spans="1:9" ht="15.75">
      <c r="A3" s="144"/>
      <c r="B3" s="145"/>
      <c r="C3" s="148" t="s">
        <v>553</v>
      </c>
      <c r="D3" s="145"/>
      <c r="E3" s="145"/>
      <c r="F3" s="147"/>
      <c r="G3" s="142"/>
      <c r="H3" s="142"/>
      <c r="I3" s="142"/>
    </row>
    <row r="4" spans="1:9" ht="15.75">
      <c r="A4" s="144"/>
      <c r="B4" s="145"/>
      <c r="C4" s="146" t="s">
        <v>68</v>
      </c>
      <c r="D4" s="145"/>
      <c r="E4" s="145"/>
      <c r="F4" s="147"/>
      <c r="G4" s="142"/>
      <c r="H4" s="142"/>
      <c r="I4" s="142"/>
    </row>
    <row r="5" spans="1:9" ht="15.75">
      <c r="A5" s="144"/>
      <c r="B5" s="145"/>
      <c r="C5" s="145"/>
      <c r="D5" s="145"/>
      <c r="E5" s="145"/>
      <c r="F5" s="147"/>
      <c r="G5" s="142"/>
      <c r="H5" s="142"/>
      <c r="I5" s="142"/>
    </row>
    <row r="6" spans="1:9" ht="15.75">
      <c r="A6" s="144"/>
      <c r="B6" s="145"/>
      <c r="C6" s="145"/>
      <c r="D6" s="145"/>
      <c r="E6" s="145"/>
      <c r="F6" s="147"/>
      <c r="G6" s="142"/>
      <c r="H6" s="142"/>
      <c r="I6" s="142"/>
    </row>
    <row r="7" spans="1:9" ht="15.75">
      <c r="A7" s="149" t="s">
        <v>4</v>
      </c>
      <c r="B7" s="150" t="s">
        <v>69</v>
      </c>
      <c r="C7" s="150" t="s">
        <v>70</v>
      </c>
      <c r="D7" s="150" t="s">
        <v>71</v>
      </c>
      <c r="E7" s="150" t="s">
        <v>72</v>
      </c>
      <c r="F7" s="151" t="s">
        <v>12</v>
      </c>
      <c r="G7" s="142"/>
      <c r="H7" s="142"/>
      <c r="I7" s="142"/>
    </row>
    <row r="8" spans="1:9">
      <c r="A8" s="152"/>
      <c r="B8" s="153"/>
      <c r="C8" s="153"/>
      <c r="D8" s="153"/>
      <c r="E8" s="153"/>
      <c r="F8" s="154"/>
    </row>
    <row r="9" spans="1:9">
      <c r="A9" s="152"/>
      <c r="B9" s="153"/>
      <c r="C9" s="153"/>
      <c r="D9" s="153"/>
      <c r="E9" s="153"/>
      <c r="F9" s="154"/>
    </row>
    <row r="10" spans="1:9">
      <c r="A10" s="155" t="s">
        <v>35</v>
      </c>
      <c r="B10" s="156">
        <v>0</v>
      </c>
      <c r="C10" s="156">
        <v>0</v>
      </c>
      <c r="D10" s="156">
        <v>6928</v>
      </c>
      <c r="E10" s="156">
        <v>0</v>
      </c>
      <c r="F10" s="157">
        <v>6928</v>
      </c>
      <c r="G10" s="158"/>
      <c r="H10" s="158"/>
    </row>
    <row r="11" spans="1:9">
      <c r="A11" s="155"/>
      <c r="B11" s="156"/>
      <c r="C11" s="156"/>
      <c r="D11" s="156"/>
      <c r="E11" s="156"/>
      <c r="F11" s="157"/>
    </row>
    <row r="12" spans="1:9">
      <c r="A12" s="155" t="s">
        <v>36</v>
      </c>
      <c r="B12" s="156">
        <v>25430</v>
      </c>
      <c r="C12" s="156">
        <v>186</v>
      </c>
      <c r="D12" s="156">
        <v>3237</v>
      </c>
      <c r="E12" s="156">
        <v>0</v>
      </c>
      <c r="F12" s="157">
        <v>28853</v>
      </c>
      <c r="G12" s="158"/>
      <c r="H12" s="158"/>
    </row>
    <row r="13" spans="1:9">
      <c r="A13" s="155"/>
      <c r="B13" s="156"/>
      <c r="C13" s="156"/>
      <c r="D13" s="156"/>
      <c r="E13" s="156"/>
      <c r="F13" s="157"/>
      <c r="G13" s="158"/>
    </row>
    <row r="14" spans="1:9">
      <c r="A14" s="155" t="s">
        <v>64</v>
      </c>
      <c r="B14" s="156">
        <v>22706</v>
      </c>
      <c r="C14" s="156">
        <v>0</v>
      </c>
      <c r="D14" s="156">
        <v>0</v>
      </c>
      <c r="E14" s="156">
        <v>0</v>
      </c>
      <c r="F14" s="157">
        <v>22706</v>
      </c>
      <c r="G14" s="158"/>
      <c r="H14" s="158"/>
    </row>
    <row r="15" spans="1:9">
      <c r="A15" s="155"/>
      <c r="B15" s="156"/>
      <c r="C15" s="156"/>
      <c r="D15" s="156"/>
      <c r="E15" s="156"/>
      <c r="F15" s="157"/>
      <c r="G15" s="158"/>
    </row>
    <row r="16" spans="1:9">
      <c r="A16" s="155" t="s">
        <v>73</v>
      </c>
      <c r="B16" s="156">
        <v>1678</v>
      </c>
      <c r="C16" s="156">
        <v>0</v>
      </c>
      <c r="D16" s="156">
        <v>0</v>
      </c>
      <c r="E16" s="156">
        <v>0</v>
      </c>
      <c r="F16" s="157">
        <v>1678</v>
      </c>
      <c r="G16" s="158"/>
      <c r="H16" s="158"/>
    </row>
    <row r="17" spans="1:8">
      <c r="A17" s="155"/>
      <c r="B17" s="156"/>
      <c r="C17" s="156"/>
      <c r="D17" s="156"/>
      <c r="E17" s="156"/>
      <c r="F17" s="157"/>
      <c r="G17" s="158"/>
    </row>
    <row r="18" spans="1:8">
      <c r="A18" s="155" t="s">
        <v>40</v>
      </c>
      <c r="B18" s="156">
        <v>0</v>
      </c>
      <c r="C18" s="156">
        <v>0</v>
      </c>
      <c r="D18" s="156">
        <v>0</v>
      </c>
      <c r="E18" s="156">
        <v>55</v>
      </c>
      <c r="F18" s="157">
        <v>55</v>
      </c>
      <c r="G18" s="158"/>
      <c r="H18" s="158"/>
    </row>
    <row r="19" spans="1:8">
      <c r="A19" s="155"/>
      <c r="B19" s="156"/>
      <c r="C19" s="156"/>
      <c r="D19" s="156"/>
      <c r="E19" s="156"/>
      <c r="F19" s="157"/>
      <c r="G19" s="158"/>
    </row>
    <row r="20" spans="1:8">
      <c r="A20" s="155" t="s">
        <v>41</v>
      </c>
      <c r="B20" s="156">
        <v>0</v>
      </c>
      <c r="C20" s="156">
        <v>0</v>
      </c>
      <c r="D20" s="156">
        <v>0</v>
      </c>
      <c r="E20" s="156">
        <v>6790</v>
      </c>
      <c r="F20" s="157">
        <v>6790</v>
      </c>
      <c r="G20" s="158"/>
      <c r="H20" s="158"/>
    </row>
    <row r="21" spans="1:8">
      <c r="A21" s="155"/>
      <c r="B21" s="156"/>
      <c r="C21" s="156"/>
      <c r="D21" s="156"/>
      <c r="E21" s="156"/>
      <c r="F21" s="157"/>
      <c r="G21" s="158"/>
    </row>
    <row r="22" spans="1:8">
      <c r="A22" s="155" t="s">
        <v>17</v>
      </c>
      <c r="B22" s="156">
        <v>117</v>
      </c>
      <c r="C22" s="156">
        <v>82</v>
      </c>
      <c r="D22" s="156">
        <v>0</v>
      </c>
      <c r="E22" s="156">
        <v>0</v>
      </c>
      <c r="F22" s="157">
        <v>199</v>
      </c>
      <c r="G22" s="158"/>
      <c r="H22" s="158"/>
    </row>
    <row r="23" spans="1:8">
      <c r="A23" s="155"/>
      <c r="B23" s="156"/>
      <c r="C23" s="156"/>
      <c r="D23" s="156"/>
      <c r="E23" s="156"/>
      <c r="F23" s="157"/>
      <c r="G23" s="158"/>
      <c r="H23" s="158"/>
    </row>
    <row r="24" spans="1:8">
      <c r="A24" s="155" t="s">
        <v>7</v>
      </c>
      <c r="B24" s="156">
        <v>111</v>
      </c>
      <c r="C24" s="156">
        <v>0</v>
      </c>
      <c r="D24" s="156">
        <v>0</v>
      </c>
      <c r="E24" s="156">
        <v>0</v>
      </c>
      <c r="F24" s="157">
        <v>111</v>
      </c>
      <c r="G24" s="158"/>
      <c r="H24" s="158"/>
    </row>
    <row r="25" spans="1:8">
      <c r="A25" s="155"/>
      <c r="B25" s="156"/>
      <c r="C25" s="156"/>
      <c r="D25" s="156"/>
      <c r="E25" s="156"/>
      <c r="F25" s="157"/>
    </row>
    <row r="26" spans="1:8">
      <c r="A26" s="155" t="s">
        <v>8</v>
      </c>
      <c r="B26" s="156">
        <v>0</v>
      </c>
      <c r="C26" s="156">
        <v>0</v>
      </c>
      <c r="D26" s="156">
        <v>0</v>
      </c>
      <c r="E26" s="156">
        <v>0</v>
      </c>
      <c r="F26" s="157">
        <v>0</v>
      </c>
      <c r="G26" s="158"/>
      <c r="H26" s="158"/>
    </row>
    <row r="27" spans="1:8">
      <c r="A27" s="155"/>
      <c r="B27" s="156"/>
      <c r="C27" s="156"/>
      <c r="D27" s="156"/>
      <c r="E27" s="156"/>
      <c r="F27" s="157"/>
    </row>
    <row r="28" spans="1:8">
      <c r="A28" s="155"/>
      <c r="B28" s="156"/>
      <c r="C28" s="156"/>
      <c r="D28" s="156"/>
      <c r="E28" s="156"/>
      <c r="F28" s="157"/>
      <c r="G28" s="158"/>
    </row>
    <row r="29" spans="1:8" ht="13.5" thickBot="1">
      <c r="A29" s="159" t="s">
        <v>12</v>
      </c>
      <c r="B29" s="777">
        <f>SUM(B9:B25)</f>
        <v>50042</v>
      </c>
      <c r="C29" s="777">
        <f>SUM(C9:C25)</f>
        <v>268</v>
      </c>
      <c r="D29" s="777">
        <f>SUM(D9:D25)</f>
        <v>10165</v>
      </c>
      <c r="E29" s="777">
        <f>SUM(E9:E25)</f>
        <v>6845</v>
      </c>
      <c r="F29" s="776">
        <f>SUM(F9:F25)</f>
        <v>67320</v>
      </c>
      <c r="G29" s="158"/>
      <c r="H29" s="158"/>
    </row>
    <row r="30" spans="1:8" ht="13.5" thickBot="1">
      <c r="A30" s="160"/>
      <c r="B30" s="777"/>
      <c r="C30" s="777"/>
      <c r="D30" s="777"/>
      <c r="E30" s="777"/>
      <c r="F30" s="776"/>
      <c r="G30" s="158"/>
    </row>
    <row r="32" spans="1:8">
      <c r="B32" s="243"/>
      <c r="C32" s="243"/>
      <c r="D32" s="243"/>
      <c r="E32" s="243"/>
      <c r="F32" s="243"/>
      <c r="G32"/>
      <c r="H32"/>
    </row>
    <row r="33" spans="2:8">
      <c r="B33"/>
      <c r="C33"/>
      <c r="D33"/>
      <c r="E33"/>
      <c r="F33"/>
      <c r="G33"/>
      <c r="H33"/>
    </row>
    <row r="34" spans="2:8">
      <c r="B34"/>
      <c r="C34"/>
      <c r="D34"/>
      <c r="E34"/>
      <c r="F34"/>
      <c r="G34"/>
      <c r="H34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Nº6
&amp;R6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1:M55"/>
  <sheetViews>
    <sheetView tabSelected="1" topLeftCell="A5" workbookViewId="0">
      <pane ySplit="885" activePane="bottomLeft"/>
      <selection activeCell="A5" sqref="A1:A65536"/>
      <selection pane="bottomLeft"/>
    </sheetView>
  </sheetViews>
  <sheetFormatPr baseColWidth="10" defaultColWidth="9.140625" defaultRowHeight="12.75"/>
  <cols>
    <col min="1" max="1" width="9.140625" style="113"/>
    <col min="2" max="2" width="29" style="113" bestFit="1" customWidth="1"/>
    <col min="3" max="3" width="8.28515625" style="113" bestFit="1" customWidth="1"/>
    <col min="4" max="4" width="8" style="113" bestFit="1" customWidth="1"/>
    <col min="5" max="5" width="31" style="113" bestFit="1" customWidth="1"/>
    <col min="6" max="6" width="7.42578125" style="113" bestFit="1" customWidth="1"/>
    <col min="7" max="7" width="8.28515625" style="113" bestFit="1" customWidth="1"/>
    <col min="8" max="8" width="7.7109375" style="113" bestFit="1" customWidth="1"/>
    <col min="9" max="9" width="2" style="113" customWidth="1"/>
    <col min="10" max="10" width="7.85546875" style="113" customWidth="1"/>
    <col min="11" max="16384" width="9.140625" style="113"/>
  </cols>
  <sheetData>
    <row r="1" spans="2:13" ht="15.75">
      <c r="B1" s="108"/>
      <c r="C1" s="109"/>
      <c r="D1" s="109"/>
      <c r="E1" s="110" t="s">
        <v>52</v>
      </c>
      <c r="F1" s="109"/>
      <c r="G1" s="109"/>
      <c r="H1" s="109"/>
      <c r="I1" s="111"/>
      <c r="J1" s="112"/>
    </row>
    <row r="2" spans="2:13" ht="15.75">
      <c r="B2" s="114"/>
      <c r="C2" s="115"/>
      <c r="D2" s="115"/>
      <c r="E2" s="116" t="s">
        <v>53</v>
      </c>
      <c r="F2" s="115"/>
      <c r="G2" s="115"/>
      <c r="H2" s="115"/>
      <c r="I2" s="117"/>
      <c r="J2" s="112"/>
    </row>
    <row r="3" spans="2:13" ht="15.75">
      <c r="B3" s="114"/>
      <c r="C3" s="115"/>
      <c r="D3" s="115"/>
      <c r="E3" s="116" t="s">
        <v>552</v>
      </c>
      <c r="F3" s="115"/>
      <c r="G3" s="115"/>
      <c r="H3" s="115"/>
      <c r="I3" s="117"/>
      <c r="J3" s="112"/>
    </row>
    <row r="4" spans="2:13" ht="15.75">
      <c r="B4" s="114"/>
      <c r="C4" s="115"/>
      <c r="D4" s="115"/>
      <c r="E4" s="115"/>
      <c r="F4" s="115"/>
      <c r="G4" s="115"/>
      <c r="H4" s="115"/>
      <c r="I4" s="117"/>
      <c r="J4" s="112"/>
    </row>
    <row r="5" spans="2:13" ht="15.75">
      <c r="B5" s="114" t="s">
        <v>4</v>
      </c>
      <c r="C5" s="116" t="s">
        <v>54</v>
      </c>
      <c r="D5" s="116" t="s">
        <v>54</v>
      </c>
      <c r="E5" s="116" t="s">
        <v>54</v>
      </c>
      <c r="F5" s="116" t="s">
        <v>55</v>
      </c>
      <c r="G5" s="116" t="s">
        <v>56</v>
      </c>
      <c r="H5" s="116" t="s">
        <v>57</v>
      </c>
      <c r="I5" s="118"/>
      <c r="J5" s="112"/>
      <c r="K5"/>
    </row>
    <row r="6" spans="2:13" ht="15.75">
      <c r="B6" s="119"/>
      <c r="C6" s="120" t="s">
        <v>58</v>
      </c>
      <c r="D6" s="120" t="s">
        <v>59</v>
      </c>
      <c r="E6" s="120" t="s">
        <v>60</v>
      </c>
      <c r="F6" s="120" t="s">
        <v>61</v>
      </c>
      <c r="G6" s="120" t="s">
        <v>62</v>
      </c>
      <c r="H6" s="120" t="s">
        <v>63</v>
      </c>
      <c r="I6" s="121"/>
      <c r="K6"/>
    </row>
    <row r="7" spans="2:13">
      <c r="B7" s="122"/>
      <c r="C7" s="123"/>
      <c r="D7" s="123"/>
      <c r="E7" s="123"/>
      <c r="F7" s="123"/>
      <c r="G7" s="123"/>
      <c r="H7" s="123"/>
      <c r="I7" s="124"/>
      <c r="K7"/>
    </row>
    <row r="8" spans="2:13">
      <c r="B8" s="125" t="s">
        <v>35</v>
      </c>
      <c r="C8" s="126">
        <v>6928</v>
      </c>
      <c r="D8" s="126">
        <v>7239</v>
      </c>
      <c r="E8" s="126">
        <v>76</v>
      </c>
      <c r="F8" s="126">
        <v>14243</v>
      </c>
      <c r="G8" s="126">
        <v>1608</v>
      </c>
      <c r="H8" s="126">
        <v>15851</v>
      </c>
      <c r="I8" s="127"/>
      <c r="J8" s="128"/>
      <c r="K8" s="243"/>
      <c r="L8" s="128"/>
      <c r="M8" s="128"/>
    </row>
    <row r="9" spans="2:13">
      <c r="B9" s="125"/>
      <c r="C9" s="126"/>
      <c r="D9" s="126"/>
      <c r="E9" s="126"/>
      <c r="F9" s="126"/>
      <c r="G9" s="126"/>
      <c r="H9" s="126"/>
      <c r="I9" s="129"/>
      <c r="K9"/>
    </row>
    <row r="10" spans="2:13">
      <c r="B10" s="125" t="s">
        <v>36</v>
      </c>
      <c r="C10" s="130">
        <v>28853</v>
      </c>
      <c r="D10" s="130">
        <v>14315</v>
      </c>
      <c r="E10" s="130">
        <v>540</v>
      </c>
      <c r="F10" s="126">
        <v>43708</v>
      </c>
      <c r="G10" s="126">
        <v>855</v>
      </c>
      <c r="H10" s="126">
        <v>44563</v>
      </c>
      <c r="I10" s="127"/>
      <c r="J10" s="128"/>
      <c r="K10" s="243"/>
      <c r="L10" s="128"/>
      <c r="M10" s="128"/>
    </row>
    <row r="11" spans="2:13">
      <c r="B11" s="125"/>
      <c r="C11" s="126"/>
      <c r="D11" s="126"/>
      <c r="E11" s="126"/>
      <c r="F11" s="126"/>
      <c r="G11" s="126"/>
      <c r="H11" s="126"/>
      <c r="I11" s="129"/>
      <c r="K11"/>
    </row>
    <row r="12" spans="2:13">
      <c r="B12" s="125" t="s">
        <v>64</v>
      </c>
      <c r="C12" s="126">
        <v>22706</v>
      </c>
      <c r="D12" s="126">
        <v>0</v>
      </c>
      <c r="E12" s="126">
        <v>0</v>
      </c>
      <c r="F12" s="126">
        <v>22706</v>
      </c>
      <c r="G12" s="126">
        <v>0</v>
      </c>
      <c r="H12" s="126">
        <v>22706</v>
      </c>
      <c r="I12" s="127"/>
      <c r="J12" s="128"/>
      <c r="K12" s="243"/>
      <c r="L12" s="128"/>
      <c r="M12" s="128"/>
    </row>
    <row r="13" spans="2:13">
      <c r="B13" s="125"/>
      <c r="C13" s="126"/>
      <c r="D13" s="126"/>
      <c r="E13" s="126"/>
      <c r="F13" s="126"/>
      <c r="G13" s="126"/>
      <c r="H13" s="126"/>
      <c r="I13" s="129"/>
      <c r="K13"/>
    </row>
    <row r="14" spans="2:13">
      <c r="B14" s="125" t="s">
        <v>73</v>
      </c>
      <c r="C14" s="126">
        <v>1678</v>
      </c>
      <c r="D14" s="126">
        <v>0</v>
      </c>
      <c r="E14" s="126">
        <v>0</v>
      </c>
      <c r="F14" s="126">
        <v>1678</v>
      </c>
      <c r="G14" s="126">
        <v>0</v>
      </c>
      <c r="H14" s="126">
        <v>1678</v>
      </c>
      <c r="I14" s="127"/>
      <c r="J14" s="128"/>
      <c r="K14" s="243"/>
      <c r="L14" s="128"/>
      <c r="M14" s="128"/>
    </row>
    <row r="15" spans="2:13">
      <c r="B15" s="125"/>
      <c r="C15" s="126"/>
      <c r="D15" s="126"/>
      <c r="E15" s="126"/>
      <c r="F15" s="126"/>
      <c r="G15" s="126"/>
      <c r="H15" s="126"/>
      <c r="I15" s="129"/>
      <c r="K15"/>
    </row>
    <row r="16" spans="2:13">
      <c r="B16" s="125" t="s">
        <v>38</v>
      </c>
      <c r="C16" s="126">
        <v>0</v>
      </c>
      <c r="D16" s="126">
        <v>494</v>
      </c>
      <c r="E16" s="126">
        <v>1493</v>
      </c>
      <c r="F16" s="126">
        <v>1987</v>
      </c>
      <c r="G16" s="126">
        <v>0</v>
      </c>
      <c r="H16" s="126">
        <v>1987</v>
      </c>
      <c r="I16" s="127"/>
      <c r="J16" s="128"/>
      <c r="K16" s="243"/>
      <c r="L16" s="128"/>
      <c r="M16" s="128"/>
    </row>
    <row r="17" spans="2:13">
      <c r="B17" s="125"/>
      <c r="C17" s="126"/>
      <c r="D17" s="126"/>
      <c r="E17" s="126"/>
      <c r="F17" s="126"/>
      <c r="G17" s="126"/>
      <c r="H17" s="126"/>
      <c r="I17" s="129"/>
      <c r="K17"/>
    </row>
    <row r="18" spans="2:13">
      <c r="B18" s="125" t="s">
        <v>39</v>
      </c>
      <c r="C18" s="126">
        <v>0</v>
      </c>
      <c r="D18" s="126">
        <v>1239</v>
      </c>
      <c r="E18" s="126">
        <v>10800</v>
      </c>
      <c r="F18" s="126">
        <v>12039</v>
      </c>
      <c r="G18" s="126">
        <v>12</v>
      </c>
      <c r="H18" s="126">
        <v>12051</v>
      </c>
      <c r="I18" s="127"/>
      <c r="J18" s="128"/>
      <c r="K18" s="243"/>
      <c r="L18" s="128"/>
      <c r="M18" s="128"/>
    </row>
    <row r="19" spans="2:13">
      <c r="B19" s="125"/>
      <c r="C19" s="126"/>
      <c r="D19" s="126"/>
      <c r="E19" s="126"/>
      <c r="F19" s="126"/>
      <c r="G19" s="126"/>
      <c r="H19" s="126"/>
      <c r="I19" s="129"/>
      <c r="K19"/>
    </row>
    <row r="20" spans="2:13">
      <c r="B20" s="125" t="s">
        <v>40</v>
      </c>
      <c r="C20" s="126">
        <v>55</v>
      </c>
      <c r="D20" s="126">
        <v>0</v>
      </c>
      <c r="E20" s="126">
        <v>0</v>
      </c>
      <c r="F20" s="126">
        <v>55</v>
      </c>
      <c r="G20" s="126">
        <v>0</v>
      </c>
      <c r="H20" s="126">
        <v>55</v>
      </c>
      <c r="I20" s="127"/>
      <c r="J20" s="128"/>
      <c r="K20" s="243"/>
      <c r="L20" s="128"/>
      <c r="M20" s="128"/>
    </row>
    <row r="21" spans="2:13">
      <c r="B21" s="125"/>
      <c r="C21" s="126"/>
      <c r="D21" s="126"/>
      <c r="E21" s="126"/>
      <c r="F21" s="126"/>
      <c r="G21" s="126"/>
      <c r="H21" s="126"/>
      <c r="I21" s="129"/>
      <c r="K21"/>
    </row>
    <row r="22" spans="2:13">
      <c r="B22" s="125" t="s">
        <v>41</v>
      </c>
      <c r="C22" s="126">
        <v>6790</v>
      </c>
      <c r="D22" s="126">
        <v>0</v>
      </c>
      <c r="E22" s="126">
        <v>0</v>
      </c>
      <c r="F22" s="126">
        <v>6790</v>
      </c>
      <c r="G22" s="126">
        <v>0</v>
      </c>
      <c r="H22" s="126">
        <v>6790</v>
      </c>
      <c r="I22" s="127"/>
      <c r="J22" s="128"/>
      <c r="K22" s="243"/>
      <c r="L22" s="128"/>
      <c r="M22" s="128"/>
    </row>
    <row r="23" spans="2:13">
      <c r="B23" s="125"/>
      <c r="C23" s="126"/>
      <c r="D23" s="126"/>
      <c r="E23" s="126"/>
      <c r="F23" s="126"/>
      <c r="G23" s="126"/>
      <c r="H23" s="126"/>
      <c r="I23" s="129"/>
      <c r="K23"/>
    </row>
    <row r="24" spans="2:13">
      <c r="B24" s="125" t="s">
        <v>42</v>
      </c>
      <c r="C24" s="126">
        <v>0</v>
      </c>
      <c r="D24" s="126">
        <v>62</v>
      </c>
      <c r="E24" s="126">
        <v>0</v>
      </c>
      <c r="F24" s="126">
        <v>62</v>
      </c>
      <c r="G24" s="126">
        <v>963</v>
      </c>
      <c r="H24" s="126">
        <v>1025</v>
      </c>
      <c r="I24" s="127"/>
      <c r="J24" s="128"/>
      <c r="K24" s="243"/>
      <c r="L24" s="128"/>
      <c r="M24" s="128"/>
    </row>
    <row r="25" spans="2:13">
      <c r="B25" s="125"/>
      <c r="C25" s="126"/>
      <c r="D25" s="126"/>
      <c r="E25" s="126"/>
      <c r="F25" s="126"/>
      <c r="G25" s="126"/>
      <c r="H25" s="126"/>
      <c r="I25" s="129"/>
      <c r="K25"/>
    </row>
    <row r="26" spans="2:13">
      <c r="B26" s="125" t="s">
        <v>43</v>
      </c>
      <c r="C26" s="126">
        <v>0</v>
      </c>
      <c r="D26" s="126">
        <v>6</v>
      </c>
      <c r="E26" s="126">
        <v>0</v>
      </c>
      <c r="F26" s="126">
        <v>6</v>
      </c>
      <c r="G26" s="126">
        <v>2298</v>
      </c>
      <c r="H26" s="126">
        <v>2304</v>
      </c>
      <c r="I26" s="127"/>
      <c r="J26" s="128"/>
      <c r="K26" s="243"/>
      <c r="L26" s="128"/>
      <c r="M26" s="128"/>
    </row>
    <row r="27" spans="2:13">
      <c r="B27" s="125"/>
      <c r="C27" s="126"/>
      <c r="D27" s="126"/>
      <c r="E27" s="126"/>
      <c r="F27" s="126"/>
      <c r="G27" s="126"/>
      <c r="H27" s="126"/>
      <c r="I27" s="129"/>
      <c r="K27"/>
    </row>
    <row r="28" spans="2:13">
      <c r="B28" s="125" t="s">
        <v>17</v>
      </c>
      <c r="C28" s="126">
        <v>199</v>
      </c>
      <c r="D28" s="126">
        <v>23396</v>
      </c>
      <c r="E28" s="126">
        <v>10271</v>
      </c>
      <c r="F28" s="126">
        <v>33866</v>
      </c>
      <c r="G28" s="126">
        <v>1211</v>
      </c>
      <c r="H28" s="126">
        <v>35077</v>
      </c>
      <c r="I28" s="127"/>
      <c r="J28" s="128"/>
      <c r="K28" s="243"/>
      <c r="L28" s="128"/>
      <c r="M28" s="128"/>
    </row>
    <row r="29" spans="2:13">
      <c r="B29" s="125"/>
      <c r="C29" s="126"/>
      <c r="D29" s="126"/>
      <c r="E29" s="126"/>
      <c r="F29" s="126"/>
      <c r="G29" s="126"/>
      <c r="H29" s="126"/>
      <c r="I29" s="129"/>
      <c r="K29"/>
    </row>
    <row r="30" spans="2:13">
      <c r="B30" s="125" t="s">
        <v>8</v>
      </c>
      <c r="C30" s="126">
        <v>0</v>
      </c>
      <c r="D30" s="126">
        <v>6841</v>
      </c>
      <c r="E30" s="126">
        <v>7</v>
      </c>
      <c r="F30" s="126">
        <v>6848</v>
      </c>
      <c r="G30" s="126">
        <v>18358</v>
      </c>
      <c r="H30" s="126">
        <v>25206</v>
      </c>
      <c r="I30" s="127"/>
      <c r="J30" s="128"/>
      <c r="K30" s="243"/>
      <c r="L30" s="128"/>
      <c r="M30" s="128"/>
    </row>
    <row r="31" spans="2:13">
      <c r="B31" s="125"/>
      <c r="C31" s="126"/>
      <c r="D31" s="126"/>
      <c r="E31" s="126"/>
      <c r="F31" s="126"/>
      <c r="G31" s="126"/>
      <c r="H31" s="126"/>
      <c r="I31" s="129"/>
      <c r="K31"/>
    </row>
    <row r="32" spans="2:13">
      <c r="B32" s="125" t="s">
        <v>46</v>
      </c>
      <c r="C32" s="126">
        <v>0</v>
      </c>
      <c r="D32" s="126">
        <v>2334</v>
      </c>
      <c r="E32" s="126">
        <v>0</v>
      </c>
      <c r="F32" s="126">
        <v>2334</v>
      </c>
      <c r="G32" s="126">
        <v>2727</v>
      </c>
      <c r="H32" s="126">
        <v>5061</v>
      </c>
      <c r="I32" s="127"/>
      <c r="J32" s="128"/>
      <c r="K32" s="243"/>
      <c r="L32" s="128"/>
      <c r="M32" s="128"/>
    </row>
    <row r="33" spans="2:13">
      <c r="B33" s="125"/>
      <c r="C33" s="126"/>
      <c r="D33" s="126"/>
      <c r="E33" s="126"/>
      <c r="F33" s="126"/>
      <c r="G33" s="126"/>
      <c r="H33" s="126"/>
      <c r="I33" s="129"/>
      <c r="K33"/>
    </row>
    <row r="34" spans="2:13">
      <c r="B34" s="125" t="s">
        <v>47</v>
      </c>
      <c r="C34" s="126">
        <v>0</v>
      </c>
      <c r="D34" s="126">
        <v>171</v>
      </c>
      <c r="E34" s="126">
        <v>0</v>
      </c>
      <c r="F34" s="126">
        <v>171</v>
      </c>
      <c r="G34" s="126">
        <v>0</v>
      </c>
      <c r="H34" s="126">
        <v>171</v>
      </c>
      <c r="I34" s="127"/>
      <c r="J34" s="128"/>
      <c r="K34" s="243"/>
      <c r="L34" s="128"/>
      <c r="M34" s="128"/>
    </row>
    <row r="35" spans="2:13">
      <c r="B35" s="125"/>
      <c r="C35" s="126"/>
      <c r="D35" s="126"/>
      <c r="E35" s="126"/>
      <c r="F35" s="126"/>
      <c r="G35" s="126"/>
      <c r="H35" s="126"/>
      <c r="I35" s="129"/>
      <c r="K35"/>
    </row>
    <row r="36" spans="2:13">
      <c r="B36" s="125" t="s">
        <v>19</v>
      </c>
      <c r="C36" s="126">
        <v>0</v>
      </c>
      <c r="D36" s="126">
        <v>972</v>
      </c>
      <c r="E36" s="126">
        <v>419</v>
      </c>
      <c r="F36" s="126">
        <v>1391</v>
      </c>
      <c r="G36" s="126">
        <v>66</v>
      </c>
      <c r="H36" s="126">
        <v>1457</v>
      </c>
      <c r="I36" s="127"/>
      <c r="J36" s="128"/>
      <c r="K36" s="243"/>
      <c r="L36" s="128"/>
      <c r="M36" s="128"/>
    </row>
    <row r="37" spans="2:13">
      <c r="B37" s="125"/>
      <c r="C37" s="126"/>
      <c r="D37" s="126"/>
      <c r="E37" s="126"/>
      <c r="F37" s="126"/>
      <c r="G37" s="126"/>
      <c r="H37" s="126"/>
      <c r="I37" s="129"/>
      <c r="K37"/>
    </row>
    <row r="38" spans="2:13">
      <c r="B38" s="125" t="s">
        <v>49</v>
      </c>
      <c r="C38" s="126">
        <v>0</v>
      </c>
      <c r="D38" s="126">
        <v>695</v>
      </c>
      <c r="E38" s="126">
        <v>0</v>
      </c>
      <c r="F38" s="126">
        <v>695</v>
      </c>
      <c r="G38" s="126">
        <v>418</v>
      </c>
      <c r="H38" s="126">
        <v>1113</v>
      </c>
      <c r="I38" s="127"/>
      <c r="J38" s="128"/>
      <c r="K38" s="243"/>
      <c r="L38" s="128"/>
      <c r="M38" s="128"/>
    </row>
    <row r="39" spans="2:13">
      <c r="B39" s="125"/>
      <c r="C39" s="126"/>
      <c r="D39" s="126"/>
      <c r="E39" s="126"/>
      <c r="F39" s="126"/>
      <c r="G39" s="126"/>
      <c r="H39" s="126"/>
      <c r="I39" s="129"/>
      <c r="K39"/>
    </row>
    <row r="40" spans="2:13">
      <c r="B40" s="125" t="s">
        <v>65</v>
      </c>
      <c r="C40" s="126">
        <v>111</v>
      </c>
      <c r="D40" s="126">
        <f>7625+520</f>
        <v>8145</v>
      </c>
      <c r="E40" s="126">
        <v>4189</v>
      </c>
      <c r="F40" s="126">
        <v>12445</v>
      </c>
      <c r="G40" s="126">
        <v>55218</v>
      </c>
      <c r="H40" s="126">
        <v>67663</v>
      </c>
      <c r="I40" s="127"/>
      <c r="J40" s="128"/>
      <c r="K40" s="243"/>
      <c r="L40" s="128"/>
      <c r="M40" s="128"/>
    </row>
    <row r="41" spans="2:13">
      <c r="B41" s="125"/>
      <c r="C41" s="126"/>
      <c r="D41" s="126"/>
      <c r="E41" s="126"/>
      <c r="F41" s="126"/>
      <c r="G41" s="126"/>
      <c r="H41" s="126"/>
      <c r="I41" s="129"/>
      <c r="K41"/>
    </row>
    <row r="42" spans="2:13">
      <c r="B42" s="125" t="s">
        <v>21</v>
      </c>
      <c r="C42" s="126">
        <v>0</v>
      </c>
      <c r="D42" s="126">
        <v>303</v>
      </c>
      <c r="E42" s="126">
        <v>0</v>
      </c>
      <c r="F42" s="126">
        <v>303</v>
      </c>
      <c r="G42" s="126">
        <v>0</v>
      </c>
      <c r="H42" s="126">
        <v>303</v>
      </c>
      <c r="I42" s="127"/>
      <c r="J42" s="128"/>
      <c r="K42" s="243"/>
      <c r="L42" s="128"/>
      <c r="M42" s="128"/>
    </row>
    <row r="43" spans="2:13">
      <c r="B43" s="125"/>
      <c r="C43" s="126"/>
      <c r="D43" s="126"/>
      <c r="E43" s="126"/>
      <c r="F43" s="126"/>
      <c r="G43" s="126"/>
      <c r="H43" s="126"/>
      <c r="I43" s="129"/>
      <c r="K43"/>
    </row>
    <row r="44" spans="2:13">
      <c r="B44" s="125" t="s">
        <v>10</v>
      </c>
      <c r="C44" s="126">
        <v>0</v>
      </c>
      <c r="D44" s="126">
        <v>9077</v>
      </c>
      <c r="E44" s="126">
        <v>28487</v>
      </c>
      <c r="F44" s="126">
        <v>37564</v>
      </c>
      <c r="G44" s="126">
        <v>4898</v>
      </c>
      <c r="H44" s="126">
        <v>42462</v>
      </c>
      <c r="I44" s="127"/>
      <c r="J44" s="128"/>
      <c r="K44" s="243"/>
      <c r="L44" s="128"/>
      <c r="M44" s="128"/>
    </row>
    <row r="45" spans="2:13">
      <c r="B45" s="125"/>
      <c r="C45" s="126"/>
      <c r="D45" s="126"/>
      <c r="E45" s="126"/>
      <c r="F45" s="126"/>
      <c r="G45" s="126"/>
      <c r="H45" s="126"/>
      <c r="I45" s="129"/>
      <c r="K45"/>
    </row>
    <row r="46" spans="2:13">
      <c r="B46" s="125" t="s">
        <v>11</v>
      </c>
      <c r="C46" s="126">
        <v>0</v>
      </c>
      <c r="D46" s="126">
        <v>0</v>
      </c>
      <c r="E46" s="126">
        <v>0</v>
      </c>
      <c r="F46" s="126">
        <v>0</v>
      </c>
      <c r="G46" s="126">
        <v>27</v>
      </c>
      <c r="H46" s="126">
        <v>27</v>
      </c>
      <c r="I46" s="127"/>
      <c r="J46" s="128"/>
      <c r="K46" s="243"/>
      <c r="L46" s="128"/>
      <c r="M46" s="128"/>
    </row>
    <row r="47" spans="2:13">
      <c r="B47" s="125"/>
      <c r="C47" s="126"/>
      <c r="D47" s="126"/>
      <c r="E47" s="126"/>
      <c r="F47" s="126"/>
      <c r="G47" s="126"/>
      <c r="H47" s="126"/>
      <c r="I47" s="129"/>
      <c r="K47"/>
    </row>
    <row r="48" spans="2:13">
      <c r="B48" s="131" t="s">
        <v>12</v>
      </c>
      <c r="C48" s="132">
        <v>67320</v>
      </c>
      <c r="D48" s="132">
        <f>74769+520</f>
        <v>75289</v>
      </c>
      <c r="E48" s="132">
        <v>56282</v>
      </c>
      <c r="F48" s="132">
        <v>198891</v>
      </c>
      <c r="G48" s="132">
        <v>88659</v>
      </c>
      <c r="H48" s="132">
        <v>287550</v>
      </c>
      <c r="I48" s="133"/>
      <c r="J48" s="128"/>
      <c r="K48" s="243"/>
    </row>
    <row r="49" spans="2:11" ht="13.5" thickBot="1">
      <c r="B49" s="134"/>
      <c r="C49" s="775"/>
      <c r="D49" s="775"/>
      <c r="E49" s="775"/>
      <c r="F49" s="775"/>
      <c r="G49" s="775"/>
      <c r="H49" s="775"/>
      <c r="I49" s="135"/>
      <c r="J49" s="128"/>
      <c r="K49"/>
    </row>
    <row r="50" spans="2:11">
      <c r="E50" s="128"/>
      <c r="F50" s="136"/>
      <c r="H50" s="128"/>
    </row>
    <row r="51" spans="2:11">
      <c r="C51" s="128"/>
      <c r="D51" s="128"/>
      <c r="E51" s="128"/>
      <c r="F51" s="128"/>
      <c r="G51" s="128"/>
      <c r="H51" s="128"/>
      <c r="I51" s="128"/>
      <c r="J51" s="128"/>
      <c r="K51" s="128"/>
    </row>
    <row r="52" spans="2:11">
      <c r="B52" s="137"/>
    </row>
    <row r="54" spans="2:11">
      <c r="I54" s="128"/>
    </row>
    <row r="55" spans="2:11">
      <c r="I55" s="128"/>
    </row>
  </sheetData>
  <printOptions horizontalCentered="1"/>
  <pageMargins left="0.31496062992126" right="0.196850393700787" top="1.45" bottom="0.98425196850393704" header="0.34" footer="0"/>
  <pageSetup scale="80" orientation="portrait" horizontalDpi="300" verticalDpi="4294967292" r:id="rId1"/>
  <headerFooter alignWithMargins="0">
    <oddHeader>&amp;CCuadro5&amp;R5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R59"/>
  <sheetViews>
    <sheetView topLeftCell="A5" zoomScale="75" workbookViewId="0">
      <pane ySplit="690" topLeftCell="A34" activePane="bottomLeft"/>
      <selection activeCell="H51" sqref="H51"/>
      <selection pane="bottomLeft" activeCell="K24" sqref="K24"/>
    </sheetView>
  </sheetViews>
  <sheetFormatPr baseColWidth="10" defaultColWidth="9.140625" defaultRowHeight="12.75"/>
  <cols>
    <col min="1" max="1" width="28.28515625" style="85" customWidth="1"/>
    <col min="2" max="2" width="12.42578125" style="85" customWidth="1"/>
    <col min="3" max="4" width="13.140625" style="85" customWidth="1"/>
    <col min="5" max="5" width="10.85546875" style="85" customWidth="1"/>
    <col min="6" max="6" width="11.85546875" style="85" customWidth="1"/>
    <col min="7" max="7" width="12.5703125" style="85" customWidth="1"/>
    <col min="8" max="8" width="12.28515625" style="85" customWidth="1"/>
    <col min="9" max="9" width="9.140625" style="85" customWidth="1"/>
    <col min="10" max="10" width="7.5703125" style="84" customWidth="1"/>
    <col min="11" max="16384" width="9.140625" style="85"/>
  </cols>
  <sheetData>
    <row r="1" spans="1:11" ht="15.75">
      <c r="A1" s="78"/>
      <c r="B1" s="79"/>
      <c r="C1" s="79"/>
      <c r="D1" s="80" t="s">
        <v>32</v>
      </c>
      <c r="E1" s="79"/>
      <c r="F1" s="81"/>
      <c r="G1" s="81"/>
      <c r="H1" s="82"/>
      <c r="I1" s="83"/>
      <c r="J1"/>
    </row>
    <row r="2" spans="1:11" ht="15.75">
      <c r="A2" s="86"/>
      <c r="B2" s="87"/>
      <c r="C2" s="87"/>
      <c r="D2" s="88" t="s">
        <v>33</v>
      </c>
      <c r="E2" s="87"/>
      <c r="F2" s="89"/>
      <c r="G2" s="89"/>
      <c r="H2" s="90"/>
      <c r="I2" s="83"/>
      <c r="J2"/>
    </row>
    <row r="3" spans="1:11" ht="15.75">
      <c r="A3" s="86"/>
      <c r="B3" s="87"/>
      <c r="C3" s="87"/>
      <c r="D3" s="88" t="s">
        <v>551</v>
      </c>
      <c r="E3" s="87"/>
      <c r="F3" s="89"/>
      <c r="G3" s="89"/>
      <c r="H3" s="90"/>
      <c r="I3" s="83"/>
      <c r="J3"/>
    </row>
    <row r="4" spans="1:11" ht="15.75">
      <c r="A4" s="86"/>
      <c r="B4" s="87"/>
      <c r="C4" s="87"/>
      <c r="D4" s="87"/>
      <c r="E4" s="87"/>
      <c r="F4" s="89"/>
      <c r="G4" s="89"/>
      <c r="H4" s="90"/>
      <c r="I4" s="83"/>
      <c r="J4"/>
    </row>
    <row r="5" spans="1:11" ht="15.75">
      <c r="A5" s="86" t="s">
        <v>4</v>
      </c>
      <c r="B5" s="87" t="s">
        <v>24</v>
      </c>
      <c r="C5" s="87" t="s">
        <v>25</v>
      </c>
      <c r="D5" s="87" t="s">
        <v>26</v>
      </c>
      <c r="E5" s="88" t="s">
        <v>27</v>
      </c>
      <c r="F5" s="657" t="s">
        <v>28</v>
      </c>
      <c r="G5" s="657" t="s">
        <v>28</v>
      </c>
      <c r="H5" s="657" t="s">
        <v>28</v>
      </c>
      <c r="I5" s="83"/>
      <c r="J5"/>
    </row>
    <row r="6" spans="1:11" ht="15.75">
      <c r="A6" s="91"/>
      <c r="B6" s="92" t="s">
        <v>29</v>
      </c>
      <c r="C6" s="93"/>
      <c r="D6" s="93"/>
      <c r="E6" s="92" t="s">
        <v>34</v>
      </c>
      <c r="F6" s="658" t="s">
        <v>375</v>
      </c>
      <c r="G6" s="658" t="s">
        <v>377</v>
      </c>
      <c r="H6" s="659" t="s">
        <v>376</v>
      </c>
      <c r="J6"/>
    </row>
    <row r="7" spans="1:11">
      <c r="A7" s="94"/>
      <c r="B7" s="95"/>
      <c r="C7" s="95"/>
      <c r="D7" s="95"/>
      <c r="E7" s="95"/>
      <c r="F7" s="95"/>
      <c r="G7" s="95"/>
      <c r="H7" s="96"/>
      <c r="J7"/>
    </row>
    <row r="8" spans="1:11">
      <c r="A8" s="97" t="s">
        <v>35</v>
      </c>
      <c r="B8" s="98">
        <v>16530</v>
      </c>
      <c r="C8" s="98">
        <v>0</v>
      </c>
      <c r="D8" s="98">
        <v>2567</v>
      </c>
      <c r="E8" s="98">
        <v>-1888</v>
      </c>
      <c r="F8" s="98">
        <v>14243</v>
      </c>
      <c r="G8" s="98">
        <v>1608</v>
      </c>
      <c r="H8" s="99">
        <v>15851</v>
      </c>
      <c r="I8" s="100"/>
      <c r="J8" s="243"/>
      <c r="K8" s="100"/>
    </row>
    <row r="9" spans="1:11">
      <c r="A9" s="97"/>
      <c r="B9" s="98"/>
      <c r="C9" s="98"/>
      <c r="D9" s="98"/>
      <c r="E9" s="98"/>
      <c r="F9" s="98"/>
      <c r="G9" s="98"/>
      <c r="H9" s="99"/>
      <c r="J9"/>
    </row>
    <row r="10" spans="1:11">
      <c r="A10" s="97" t="s">
        <v>36</v>
      </c>
      <c r="B10" s="98">
        <v>41387</v>
      </c>
      <c r="C10" s="98">
        <v>5775</v>
      </c>
      <c r="D10" s="98">
        <v>2208</v>
      </c>
      <c r="E10" s="98">
        <v>391</v>
      </c>
      <c r="F10" s="98">
        <v>43708</v>
      </c>
      <c r="G10" s="98">
        <v>855</v>
      </c>
      <c r="H10" s="99">
        <v>44563</v>
      </c>
      <c r="I10" s="100"/>
      <c r="J10" s="243"/>
      <c r="K10" s="100"/>
    </row>
    <row r="11" spans="1:11">
      <c r="A11" s="97"/>
      <c r="B11" s="98"/>
      <c r="C11" s="98"/>
      <c r="D11" s="98"/>
      <c r="E11" s="98"/>
      <c r="F11" s="98"/>
      <c r="G11" s="98"/>
      <c r="H11" s="99"/>
      <c r="J11"/>
    </row>
    <row r="12" spans="1:11">
      <c r="A12" s="97" t="s">
        <v>37</v>
      </c>
      <c r="B12" s="98">
        <v>21532</v>
      </c>
      <c r="C12" s="98">
        <v>3852</v>
      </c>
      <c r="D12" s="98">
        <v>3640</v>
      </c>
      <c r="E12" s="98">
        <v>-962</v>
      </c>
      <c r="F12" s="98">
        <v>22706</v>
      </c>
      <c r="G12" s="98">
        <v>0</v>
      </c>
      <c r="H12" s="99">
        <v>22706</v>
      </c>
      <c r="I12" s="100"/>
      <c r="J12" s="243"/>
      <c r="K12" s="100"/>
    </row>
    <row r="13" spans="1:11">
      <c r="A13" s="97"/>
      <c r="B13" s="98"/>
      <c r="C13" s="98"/>
      <c r="D13" s="98"/>
      <c r="E13" s="98"/>
      <c r="F13" s="98"/>
      <c r="G13" s="98"/>
      <c r="H13" s="99"/>
      <c r="J13"/>
    </row>
    <row r="14" spans="1:11">
      <c r="A14" s="97" t="s">
        <v>550</v>
      </c>
      <c r="B14" s="98">
        <v>1258</v>
      </c>
      <c r="C14" s="98">
        <v>0</v>
      </c>
      <c r="D14" s="98">
        <v>0</v>
      </c>
      <c r="E14" s="98">
        <v>-420</v>
      </c>
      <c r="F14" s="98">
        <v>1678</v>
      </c>
      <c r="G14" s="98">
        <v>0</v>
      </c>
      <c r="H14" s="99">
        <v>1678</v>
      </c>
      <c r="I14" s="100"/>
      <c r="J14" s="243"/>
      <c r="K14" s="100"/>
    </row>
    <row r="15" spans="1:11">
      <c r="A15" s="97"/>
      <c r="B15" s="98"/>
      <c r="C15" s="98"/>
      <c r="D15" s="98"/>
      <c r="E15" s="98"/>
      <c r="F15" s="98"/>
      <c r="G15" s="98"/>
      <c r="H15" s="99"/>
      <c r="J15"/>
    </row>
    <row r="16" spans="1:11">
      <c r="A16" s="97" t="s">
        <v>38</v>
      </c>
      <c r="B16" s="98">
        <v>1858</v>
      </c>
      <c r="C16" s="98">
        <v>77</v>
      </c>
      <c r="D16" s="98">
        <v>0</v>
      </c>
      <c r="E16" s="98">
        <v>-52</v>
      </c>
      <c r="F16" s="98">
        <v>1987</v>
      </c>
      <c r="G16" s="98">
        <v>0</v>
      </c>
      <c r="H16" s="99">
        <v>1987</v>
      </c>
      <c r="I16" s="100"/>
      <c r="J16" s="243"/>
      <c r="K16" s="100"/>
    </row>
    <row r="17" spans="1:11">
      <c r="A17" s="97"/>
      <c r="B17" s="98"/>
      <c r="C17" s="98"/>
      <c r="D17" s="98"/>
      <c r="E17" s="98"/>
      <c r="F17" s="98"/>
      <c r="G17" s="98"/>
      <c r="H17" s="99"/>
      <c r="J17"/>
    </row>
    <row r="18" spans="1:11">
      <c r="A18" s="97" t="s">
        <v>39</v>
      </c>
      <c r="B18" s="98">
        <v>6745</v>
      </c>
      <c r="C18" s="98">
        <v>6239</v>
      </c>
      <c r="D18" s="98">
        <v>1493</v>
      </c>
      <c r="E18" s="98">
        <v>-560</v>
      </c>
      <c r="F18" s="98">
        <v>12039</v>
      </c>
      <c r="G18" s="98">
        <v>12</v>
      </c>
      <c r="H18" s="99">
        <v>12051</v>
      </c>
      <c r="I18" s="100"/>
      <c r="J18" s="243"/>
      <c r="K18" s="100"/>
    </row>
    <row r="19" spans="1:11">
      <c r="A19" s="97"/>
      <c r="B19" s="98"/>
      <c r="C19" s="98"/>
      <c r="D19" s="98"/>
      <c r="E19" s="98"/>
      <c r="F19" s="98"/>
      <c r="G19" s="98"/>
      <c r="H19" s="99"/>
      <c r="J19"/>
    </row>
    <row r="20" spans="1:11">
      <c r="A20" s="97" t="s">
        <v>40</v>
      </c>
      <c r="B20" s="98">
        <v>78</v>
      </c>
      <c r="C20" s="98">
        <v>0</v>
      </c>
      <c r="D20" s="98">
        <v>5</v>
      </c>
      <c r="E20" s="716">
        <v>18</v>
      </c>
      <c r="F20" s="98">
        <v>55</v>
      </c>
      <c r="G20" s="98">
        <v>0</v>
      </c>
      <c r="H20" s="99">
        <v>55</v>
      </c>
      <c r="I20" s="100"/>
      <c r="J20" s="243"/>
      <c r="K20" s="100"/>
    </row>
    <row r="21" spans="1:11">
      <c r="A21" s="97"/>
      <c r="B21" s="98"/>
      <c r="C21" s="98"/>
      <c r="D21" s="98"/>
      <c r="E21" s="98"/>
      <c r="F21" s="98"/>
      <c r="G21" s="98"/>
      <c r="H21" s="99"/>
      <c r="J21"/>
    </row>
    <row r="22" spans="1:11">
      <c r="A22" s="97" t="s">
        <v>41</v>
      </c>
      <c r="B22" s="98">
        <v>7699</v>
      </c>
      <c r="C22" s="98">
        <v>41</v>
      </c>
      <c r="D22" s="98">
        <v>608</v>
      </c>
      <c r="E22" s="98">
        <v>342</v>
      </c>
      <c r="F22" s="98">
        <v>6790</v>
      </c>
      <c r="G22" s="98">
        <v>0</v>
      </c>
      <c r="H22" s="99">
        <v>6790</v>
      </c>
      <c r="I22" s="100"/>
      <c r="J22" s="243"/>
      <c r="K22" s="100"/>
    </row>
    <row r="23" spans="1:11">
      <c r="A23" s="97"/>
      <c r="B23" s="98"/>
      <c r="C23" s="98"/>
      <c r="D23" s="98"/>
      <c r="E23" s="98"/>
      <c r="F23" s="98"/>
      <c r="G23" s="98"/>
      <c r="H23" s="99"/>
      <c r="J23"/>
    </row>
    <row r="24" spans="1:11">
      <c r="A24" s="97" t="s">
        <v>42</v>
      </c>
      <c r="B24" s="98">
        <v>5142</v>
      </c>
      <c r="C24" s="98">
        <v>0</v>
      </c>
      <c r="D24" s="98">
        <v>3081</v>
      </c>
      <c r="E24" s="98">
        <v>1036</v>
      </c>
      <c r="F24" s="98">
        <v>62</v>
      </c>
      <c r="G24" s="98">
        <v>963</v>
      </c>
      <c r="H24" s="99">
        <v>1025</v>
      </c>
      <c r="I24" s="100"/>
      <c r="J24" s="243"/>
      <c r="K24" s="100"/>
    </row>
    <row r="25" spans="1:11">
      <c r="A25" s="97"/>
      <c r="B25" s="98"/>
      <c r="C25" s="98"/>
      <c r="D25" s="98"/>
      <c r="E25" s="98"/>
      <c r="F25" s="98"/>
      <c r="G25" s="98"/>
      <c r="H25" s="99"/>
      <c r="J25"/>
    </row>
    <row r="26" spans="1:11">
      <c r="A26" s="97" t="s">
        <v>43</v>
      </c>
      <c r="B26" s="98">
        <v>2301</v>
      </c>
      <c r="C26" s="98">
        <v>0</v>
      </c>
      <c r="D26" s="98">
        <v>0</v>
      </c>
      <c r="E26" s="98">
        <v>-3</v>
      </c>
      <c r="F26" s="98">
        <v>6</v>
      </c>
      <c r="G26" s="98">
        <v>2298</v>
      </c>
      <c r="H26" s="99">
        <v>2304</v>
      </c>
      <c r="I26" s="100"/>
      <c r="J26" s="243"/>
      <c r="K26" s="100"/>
    </row>
    <row r="27" spans="1:11">
      <c r="A27" s="97"/>
      <c r="B27" s="98">
        <f t="shared" ref="B27:G27" si="0">SUM(B8:B26)</f>
        <v>104530</v>
      </c>
      <c r="C27" s="98">
        <f t="shared" si="0"/>
        <v>15984</v>
      </c>
      <c r="D27" s="98">
        <f t="shared" si="0"/>
        <v>13602</v>
      </c>
      <c r="E27" s="98">
        <f t="shared" si="0"/>
        <v>-2098</v>
      </c>
      <c r="F27" s="98">
        <f t="shared" si="0"/>
        <v>103274</v>
      </c>
      <c r="G27" s="98">
        <f t="shared" si="0"/>
        <v>5736</v>
      </c>
      <c r="H27" s="99"/>
      <c r="I27" s="100"/>
      <c r="J27" s="243"/>
      <c r="K27" s="100"/>
    </row>
    <row r="28" spans="1:11" s="101" customFormat="1">
      <c r="A28" s="97" t="s">
        <v>44</v>
      </c>
      <c r="B28" s="98">
        <v>104530</v>
      </c>
      <c r="C28" s="98">
        <v>15984</v>
      </c>
      <c r="D28" s="98">
        <v>13602</v>
      </c>
      <c r="E28" s="98">
        <v>-2098</v>
      </c>
      <c r="F28" s="98">
        <v>103274</v>
      </c>
      <c r="G28" s="98">
        <v>5736</v>
      </c>
      <c r="H28" s="99">
        <v>109010</v>
      </c>
      <c r="I28" s="100"/>
      <c r="J28" s="243"/>
      <c r="K28" s="100"/>
    </row>
    <row r="29" spans="1:11">
      <c r="A29" s="97"/>
      <c r="B29" s="98"/>
      <c r="C29" s="98"/>
      <c r="D29" s="98"/>
      <c r="E29" s="98"/>
      <c r="F29" s="98"/>
      <c r="G29" s="98"/>
      <c r="H29" s="99"/>
      <c r="J29"/>
    </row>
    <row r="30" spans="1:11">
      <c r="A30" s="97" t="s">
        <v>17</v>
      </c>
      <c r="B30" s="98">
        <v>36577</v>
      </c>
      <c r="C30" s="98">
        <v>1192</v>
      </c>
      <c r="D30" s="98">
        <v>0</v>
      </c>
      <c r="E30" s="98">
        <v>2692</v>
      </c>
      <c r="F30" s="98">
        <v>33866</v>
      </c>
      <c r="G30" s="98">
        <v>1211</v>
      </c>
      <c r="H30" s="99">
        <v>35077</v>
      </c>
      <c r="I30" s="100"/>
      <c r="J30" s="243"/>
      <c r="K30" s="100"/>
    </row>
    <row r="31" spans="1:11">
      <c r="A31" s="97"/>
      <c r="B31" s="98"/>
      <c r="C31" s="98"/>
      <c r="D31" s="98"/>
      <c r="E31" s="98"/>
      <c r="F31" s="98"/>
      <c r="G31" s="98"/>
      <c r="H31" s="99"/>
      <c r="J31"/>
    </row>
    <row r="32" spans="1:11">
      <c r="A32" s="97" t="s">
        <v>45</v>
      </c>
      <c r="B32" s="98">
        <v>25206</v>
      </c>
      <c r="C32" s="98">
        <v>0</v>
      </c>
      <c r="D32" s="98">
        <v>0</v>
      </c>
      <c r="E32" s="98">
        <v>0</v>
      </c>
      <c r="F32" s="98">
        <v>6848</v>
      </c>
      <c r="G32" s="98">
        <v>18358</v>
      </c>
      <c r="H32" s="99">
        <v>25206</v>
      </c>
      <c r="I32" s="100"/>
      <c r="J32" s="243"/>
      <c r="K32" s="100"/>
    </row>
    <row r="33" spans="1:11">
      <c r="A33" s="97"/>
      <c r="B33" s="98"/>
      <c r="C33" s="98"/>
      <c r="D33" s="98"/>
      <c r="E33" s="98"/>
      <c r="F33" s="98"/>
      <c r="G33" s="98"/>
      <c r="H33" s="99"/>
      <c r="J33"/>
    </row>
    <row r="34" spans="1:11">
      <c r="A34" s="97" t="s">
        <v>46</v>
      </c>
      <c r="B34" s="98">
        <v>5049</v>
      </c>
      <c r="C34" s="98">
        <v>256</v>
      </c>
      <c r="D34" s="98">
        <v>0</v>
      </c>
      <c r="E34" s="98">
        <v>244</v>
      </c>
      <c r="F34" s="98">
        <v>2334</v>
      </c>
      <c r="G34" s="98">
        <v>2727</v>
      </c>
      <c r="H34" s="99">
        <v>5061</v>
      </c>
      <c r="I34" s="100"/>
      <c r="J34" s="243"/>
      <c r="K34" s="100"/>
    </row>
    <row r="35" spans="1:11">
      <c r="A35" s="97"/>
      <c r="B35" s="98"/>
      <c r="C35" s="98"/>
      <c r="D35" s="98"/>
      <c r="E35" s="98"/>
      <c r="F35" s="98"/>
      <c r="G35" s="98"/>
      <c r="H35" s="99"/>
      <c r="I35" s="100"/>
      <c r="J35"/>
    </row>
    <row r="36" spans="1:11">
      <c r="A36" s="97" t="s">
        <v>47</v>
      </c>
      <c r="B36" s="98">
        <v>198</v>
      </c>
      <c r="C36" s="98">
        <v>0</v>
      </c>
      <c r="D36" s="98">
        <v>0</v>
      </c>
      <c r="E36" s="98">
        <v>27</v>
      </c>
      <c r="F36" s="98">
        <v>171</v>
      </c>
      <c r="G36" s="98">
        <v>0</v>
      </c>
      <c r="H36" s="99">
        <v>171</v>
      </c>
      <c r="I36" s="100"/>
      <c r="J36" s="243"/>
      <c r="K36" s="100"/>
    </row>
    <row r="37" spans="1:11">
      <c r="A37" s="97"/>
      <c r="B37" s="98"/>
      <c r="C37" s="98"/>
      <c r="D37" s="98"/>
      <c r="E37" s="98"/>
      <c r="F37" s="98"/>
      <c r="G37" s="98"/>
      <c r="H37" s="99"/>
      <c r="J37"/>
    </row>
    <row r="38" spans="1:11">
      <c r="A38" s="97" t="s">
        <v>48</v>
      </c>
      <c r="B38" s="98">
        <v>1538</v>
      </c>
      <c r="C38" s="98">
        <v>0</v>
      </c>
      <c r="D38" s="98">
        <v>0</v>
      </c>
      <c r="E38" s="98">
        <v>81</v>
      </c>
      <c r="F38" s="98">
        <v>1391</v>
      </c>
      <c r="G38" s="98">
        <v>66</v>
      </c>
      <c r="H38" s="99">
        <v>1457</v>
      </c>
      <c r="I38" s="100"/>
      <c r="J38" s="243"/>
      <c r="K38" s="100"/>
    </row>
    <row r="39" spans="1:11">
      <c r="A39" s="97"/>
      <c r="B39" s="98"/>
      <c r="C39" s="98"/>
      <c r="D39" s="98"/>
      <c r="E39" s="98"/>
      <c r="F39" s="98"/>
      <c r="G39" s="98"/>
      <c r="H39" s="99"/>
      <c r="J39"/>
    </row>
    <row r="40" spans="1:11">
      <c r="A40" s="97" t="s">
        <v>49</v>
      </c>
      <c r="B40" s="98">
        <v>1357</v>
      </c>
      <c r="C40" s="98">
        <v>0</v>
      </c>
      <c r="D40" s="98">
        <v>0</v>
      </c>
      <c r="E40" s="98">
        <v>244</v>
      </c>
      <c r="F40" s="98">
        <v>695</v>
      </c>
      <c r="G40" s="98">
        <v>418</v>
      </c>
      <c r="H40" s="99">
        <v>1113</v>
      </c>
      <c r="I40" s="100"/>
      <c r="J40" s="243"/>
      <c r="K40" s="100"/>
    </row>
    <row r="41" spans="1:11">
      <c r="A41" s="97"/>
      <c r="B41" s="98"/>
      <c r="C41" s="98"/>
      <c r="D41" s="98"/>
      <c r="E41" s="98"/>
      <c r="F41" s="98"/>
      <c r="G41" s="98"/>
      <c r="H41" s="99"/>
      <c r="J41"/>
    </row>
    <row r="42" spans="1:11">
      <c r="A42" s="97" t="s">
        <v>50</v>
      </c>
      <c r="B42" s="98">
        <v>67663</v>
      </c>
      <c r="C42" s="98">
        <v>0</v>
      </c>
      <c r="D42" s="98">
        <v>0</v>
      </c>
      <c r="E42" s="98">
        <v>0</v>
      </c>
      <c r="F42" s="98">
        <v>12445</v>
      </c>
      <c r="G42" s="98">
        <v>55218</v>
      </c>
      <c r="H42" s="99">
        <v>67663</v>
      </c>
      <c r="I42" s="100"/>
      <c r="J42" s="243"/>
      <c r="K42" s="100"/>
    </row>
    <row r="43" spans="1:11">
      <c r="A43" s="97"/>
      <c r="B43" s="98"/>
      <c r="C43" s="98"/>
      <c r="D43" s="98"/>
      <c r="E43" s="98"/>
      <c r="F43" s="98"/>
      <c r="G43" s="98"/>
      <c r="H43" s="99"/>
      <c r="J43"/>
    </row>
    <row r="44" spans="1:11">
      <c r="A44" s="97" t="s">
        <v>21</v>
      </c>
      <c r="B44" s="98">
        <v>15070</v>
      </c>
      <c r="C44" s="98">
        <v>0</v>
      </c>
      <c r="D44" s="98">
        <v>14685</v>
      </c>
      <c r="E44" s="98">
        <v>82</v>
      </c>
      <c r="F44" s="98">
        <v>303</v>
      </c>
      <c r="G44" s="98">
        <v>0</v>
      </c>
      <c r="H44" s="99">
        <v>303</v>
      </c>
      <c r="I44" s="100"/>
      <c r="J44" s="243"/>
      <c r="K44" s="100"/>
    </row>
    <row r="45" spans="1:11">
      <c r="A45" s="97"/>
      <c r="B45" s="98"/>
      <c r="C45" s="98"/>
      <c r="D45" s="98"/>
      <c r="E45" s="98"/>
      <c r="F45" s="98"/>
      <c r="G45" s="98"/>
      <c r="H45" s="99"/>
      <c r="J45" s="243"/>
    </row>
    <row r="46" spans="1:11">
      <c r="A46" s="97" t="s">
        <v>10</v>
      </c>
      <c r="B46" s="98">
        <v>42462</v>
      </c>
      <c r="C46" s="98">
        <v>0</v>
      </c>
      <c r="D46" s="98">
        <v>0</v>
      </c>
      <c r="E46" s="98">
        <v>0</v>
      </c>
      <c r="F46" s="98">
        <v>37564</v>
      </c>
      <c r="G46" s="98">
        <v>4898</v>
      </c>
      <c r="H46" s="99">
        <v>42462</v>
      </c>
      <c r="I46" s="100"/>
      <c r="J46" s="243"/>
      <c r="K46" s="100"/>
    </row>
    <row r="47" spans="1:11">
      <c r="A47" s="97"/>
      <c r="B47" s="98"/>
      <c r="C47" s="98"/>
      <c r="D47" s="98"/>
      <c r="E47" s="98"/>
      <c r="F47" s="98"/>
      <c r="G47" s="98"/>
      <c r="H47" s="99"/>
      <c r="J47"/>
    </row>
    <row r="48" spans="1:11">
      <c r="A48" s="97" t="s">
        <v>11</v>
      </c>
      <c r="B48" s="98">
        <v>27</v>
      </c>
      <c r="C48" s="98">
        <v>0</v>
      </c>
      <c r="D48" s="98">
        <v>0</v>
      </c>
      <c r="E48" s="98">
        <v>0</v>
      </c>
      <c r="F48" s="98">
        <v>0</v>
      </c>
      <c r="G48" s="98">
        <v>27</v>
      </c>
      <c r="H48" s="99">
        <v>27</v>
      </c>
      <c r="I48" s="100"/>
      <c r="J48" s="243"/>
      <c r="K48" s="100"/>
    </row>
    <row r="49" spans="1:18">
      <c r="A49" s="94"/>
      <c r="B49" s="98"/>
      <c r="C49" s="98"/>
      <c r="D49" s="98"/>
      <c r="E49" s="98"/>
      <c r="F49" s="98"/>
      <c r="G49" s="98"/>
      <c r="H49" s="99"/>
      <c r="J49"/>
    </row>
    <row r="50" spans="1:18">
      <c r="A50" s="102" t="s">
        <v>12</v>
      </c>
      <c r="B50" s="103">
        <v>299677</v>
      </c>
      <c r="C50" s="103">
        <v>17432</v>
      </c>
      <c r="D50" s="103">
        <v>28287</v>
      </c>
      <c r="E50" s="103">
        <v>1272</v>
      </c>
      <c r="F50" s="103">
        <v>198891</v>
      </c>
      <c r="G50" s="103">
        <v>88659</v>
      </c>
      <c r="H50" s="104">
        <v>287550</v>
      </c>
      <c r="I50" s="100"/>
      <c r="J50" s="243"/>
      <c r="K50" s="100"/>
    </row>
    <row r="51" spans="1:18">
      <c r="A51" s="632"/>
      <c r="B51" s="103"/>
      <c r="C51" s="103"/>
      <c r="D51" s="103"/>
      <c r="E51" s="103"/>
      <c r="F51" s="103"/>
      <c r="G51" s="103"/>
      <c r="H51" s="104"/>
      <c r="J51"/>
    </row>
    <row r="52" spans="1:18">
      <c r="A52" s="630" t="s">
        <v>544</v>
      </c>
      <c r="B52" s="95"/>
      <c r="C52" s="95"/>
      <c r="D52" s="95"/>
      <c r="E52" s="105"/>
      <c r="G52" s="98"/>
      <c r="H52" s="96"/>
      <c r="I52" s="100"/>
      <c r="J52"/>
    </row>
    <row r="53" spans="1:18" ht="13.5" thickBot="1">
      <c r="A53" s="631" t="s">
        <v>51</v>
      </c>
      <c r="B53" s="106"/>
      <c r="C53" s="106"/>
      <c r="D53" s="106"/>
      <c r="E53" s="106"/>
      <c r="F53" s="106"/>
      <c r="G53" s="106"/>
      <c r="H53" s="107"/>
      <c r="J53"/>
    </row>
    <row r="54" spans="1:18">
      <c r="H54" s="100"/>
      <c r="J54"/>
    </row>
    <row r="55" spans="1:18"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/>
      <c r="O55"/>
      <c r="P55"/>
      <c r="Q55"/>
      <c r="R55"/>
    </row>
    <row r="56" spans="1:18">
      <c r="H56" s="100"/>
    </row>
    <row r="57" spans="1:18">
      <c r="B57" s="100"/>
      <c r="F57" s="100"/>
    </row>
    <row r="59" spans="1:18">
      <c r="F59" s="98"/>
    </row>
  </sheetData>
  <printOptions horizontalCentered="1"/>
  <pageMargins left="0.4" right="0.75" top="1.8110236220472442" bottom="0.98425196850393704" header="0" footer="0"/>
  <pageSetup scale="86" orientation="portrait" horizontalDpi="300" verticalDpi="4294967292" r:id="rId1"/>
  <headerFooter alignWithMargins="0">
    <oddHeader>&amp;CCuadro4&amp;R4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F28"/>
  <sheetViews>
    <sheetView zoomScale="90" workbookViewId="0"/>
  </sheetViews>
  <sheetFormatPr baseColWidth="10" defaultColWidth="9.140625" defaultRowHeight="12.75"/>
  <cols>
    <col min="1" max="1" width="23.7109375" style="56" customWidth="1"/>
    <col min="2" max="2" width="14.85546875" style="56" customWidth="1"/>
    <col min="3" max="3" width="14.42578125" style="56" customWidth="1"/>
    <col min="4" max="4" width="15.85546875" style="56" customWidth="1"/>
    <col min="5" max="5" width="16.28515625" style="56" customWidth="1"/>
    <col min="6" max="6" width="10.28515625" style="56" customWidth="1"/>
    <col min="7" max="7" width="12" style="56" customWidth="1"/>
    <col min="8" max="16384" width="9.140625" style="56"/>
  </cols>
  <sheetData>
    <row r="1" spans="1:6" ht="15.75">
      <c r="A1" s="52"/>
      <c r="B1" s="53"/>
      <c r="C1" s="54" t="s">
        <v>23</v>
      </c>
      <c r="D1" s="53"/>
      <c r="E1" s="53"/>
      <c r="F1" s="55"/>
    </row>
    <row r="2" spans="1:6" ht="15.75">
      <c r="A2" s="57"/>
      <c r="B2" s="58"/>
      <c r="C2" s="59" t="s">
        <v>1</v>
      </c>
      <c r="D2" s="58"/>
      <c r="E2" s="58"/>
      <c r="F2" s="60"/>
    </row>
    <row r="3" spans="1:6" ht="15.75">
      <c r="A3" s="57"/>
      <c r="B3" s="58"/>
      <c r="C3" s="59" t="s">
        <v>549</v>
      </c>
      <c r="D3" s="58"/>
      <c r="E3" s="58"/>
      <c r="F3" s="60"/>
    </row>
    <row r="4" spans="1:6" ht="15.75">
      <c r="A4" s="57"/>
      <c r="B4" s="58"/>
      <c r="C4" s="58"/>
      <c r="D4" s="58"/>
      <c r="E4" s="58"/>
      <c r="F4" s="60"/>
    </row>
    <row r="5" spans="1:6" ht="15.75">
      <c r="A5" s="57"/>
      <c r="B5" s="58" t="s">
        <v>24</v>
      </c>
      <c r="C5" s="58" t="s">
        <v>25</v>
      </c>
      <c r="D5" s="58" t="s">
        <v>26</v>
      </c>
      <c r="E5" s="58" t="s">
        <v>27</v>
      </c>
      <c r="F5" s="60" t="s">
        <v>28</v>
      </c>
    </row>
    <row r="6" spans="1:6" ht="15.75">
      <c r="A6" s="61" t="s">
        <v>4</v>
      </c>
      <c r="B6" s="62" t="s">
        <v>29</v>
      </c>
      <c r="C6" s="62"/>
      <c r="D6" s="62"/>
      <c r="E6" s="62" t="s">
        <v>30</v>
      </c>
      <c r="F6" s="63" t="s">
        <v>31</v>
      </c>
    </row>
    <row r="7" spans="1:6">
      <c r="A7" s="64"/>
      <c r="B7" s="65"/>
      <c r="C7" s="65"/>
      <c r="D7" s="65"/>
      <c r="E7" s="65"/>
      <c r="F7" s="66"/>
    </row>
    <row r="8" spans="1:6">
      <c r="A8" s="67" t="s">
        <v>6</v>
      </c>
      <c r="B8" s="68">
        <v>2817</v>
      </c>
      <c r="C8" s="68">
        <v>105156</v>
      </c>
      <c r="D8" s="68">
        <v>0</v>
      </c>
      <c r="E8" s="68">
        <v>2400</v>
      </c>
      <c r="F8" s="69">
        <v>105573</v>
      </c>
    </row>
    <row r="9" spans="1:6">
      <c r="A9" s="67"/>
      <c r="B9" s="68"/>
      <c r="C9" s="68"/>
      <c r="D9" s="68"/>
      <c r="E9" s="68"/>
      <c r="F9" s="69"/>
    </row>
    <row r="10" spans="1:6">
      <c r="A10" s="67" t="s">
        <v>7</v>
      </c>
      <c r="B10" s="68">
        <v>24121</v>
      </c>
      <c r="C10" s="68">
        <v>48825</v>
      </c>
      <c r="D10" s="68">
        <v>0</v>
      </c>
      <c r="E10" s="68">
        <v>4587</v>
      </c>
      <c r="F10" s="69">
        <v>68359</v>
      </c>
    </row>
    <row r="11" spans="1:6">
      <c r="A11" s="67"/>
      <c r="B11" s="68"/>
      <c r="C11" s="68"/>
      <c r="D11" s="68"/>
      <c r="E11" s="68"/>
      <c r="F11" s="69"/>
    </row>
    <row r="12" spans="1:6">
      <c r="A12" s="67" t="s">
        <v>8</v>
      </c>
      <c r="B12" s="68">
        <v>4034</v>
      </c>
      <c r="C12" s="68">
        <v>19838</v>
      </c>
      <c r="D12" s="68">
        <v>0</v>
      </c>
      <c r="E12" s="68">
        <v>-1334</v>
      </c>
      <c r="F12" s="69">
        <v>25206</v>
      </c>
    </row>
    <row r="13" spans="1:6">
      <c r="A13" s="67"/>
      <c r="B13" s="68"/>
      <c r="C13" s="68"/>
      <c r="D13" s="68"/>
      <c r="E13" s="68"/>
      <c r="F13" s="69"/>
    </row>
    <row r="14" spans="1:6">
      <c r="A14" s="67" t="s">
        <v>9</v>
      </c>
      <c r="B14" s="68">
        <v>20650</v>
      </c>
      <c r="C14" s="68">
        <v>0</v>
      </c>
      <c r="D14" s="68">
        <v>0</v>
      </c>
      <c r="E14" s="68">
        <v>2005</v>
      </c>
      <c r="F14" s="69">
        <v>18645</v>
      </c>
    </row>
    <row r="15" spans="1:6">
      <c r="A15" s="67"/>
      <c r="B15" s="68"/>
      <c r="C15" s="68"/>
      <c r="D15" s="68"/>
      <c r="E15" s="68"/>
      <c r="F15" s="69"/>
    </row>
    <row r="16" spans="1:6">
      <c r="A16" s="67" t="s">
        <v>22</v>
      </c>
      <c r="B16" s="68">
        <v>42462</v>
      </c>
      <c r="C16" s="68">
        <v>0</v>
      </c>
      <c r="D16" s="68">
        <v>0</v>
      </c>
      <c r="E16" s="68">
        <v>0</v>
      </c>
      <c r="F16" s="69">
        <v>42462</v>
      </c>
    </row>
    <row r="17" spans="1:6">
      <c r="A17" s="67"/>
      <c r="B17" s="68"/>
      <c r="C17" s="68"/>
      <c r="D17" s="68"/>
      <c r="E17" s="68"/>
      <c r="F17" s="69"/>
    </row>
    <row r="18" spans="1:6">
      <c r="A18" s="67" t="s">
        <v>11</v>
      </c>
      <c r="B18" s="68">
        <v>27</v>
      </c>
      <c r="C18" s="68">
        <v>0</v>
      </c>
      <c r="D18" s="68">
        <v>0</v>
      </c>
      <c r="E18" s="68">
        <v>0</v>
      </c>
      <c r="F18" s="69">
        <v>27</v>
      </c>
    </row>
    <row r="19" spans="1:6">
      <c r="A19" s="67"/>
      <c r="B19" s="68"/>
      <c r="C19" s="68"/>
      <c r="D19" s="68"/>
      <c r="E19" s="68"/>
      <c r="F19" s="69"/>
    </row>
    <row r="20" spans="1:6">
      <c r="A20" s="67"/>
      <c r="B20" s="68"/>
      <c r="C20" s="68"/>
      <c r="D20" s="68"/>
      <c r="E20" s="68"/>
      <c r="F20" s="69"/>
    </row>
    <row r="21" spans="1:6">
      <c r="A21" s="70" t="s">
        <v>12</v>
      </c>
      <c r="B21" s="71">
        <v>94111</v>
      </c>
      <c r="C21" s="71">
        <v>173819</v>
      </c>
      <c r="D21" s="71">
        <v>0</v>
      </c>
      <c r="E21" s="71">
        <v>7658</v>
      </c>
      <c r="F21" s="72">
        <v>260272</v>
      </c>
    </row>
    <row r="22" spans="1:6" ht="13.5" thickBot="1">
      <c r="A22" s="73"/>
      <c r="B22" s="74"/>
      <c r="C22" s="74"/>
      <c r="D22" s="74"/>
      <c r="E22" s="74"/>
      <c r="F22" s="75"/>
    </row>
    <row r="24" spans="1:6">
      <c r="B24" s="243"/>
      <c r="C24" s="243"/>
      <c r="D24" s="243"/>
      <c r="E24" s="243"/>
      <c r="F24" s="243"/>
    </row>
    <row r="25" spans="1:6">
      <c r="F25" s="76"/>
    </row>
    <row r="28" spans="1:6">
      <c r="E28" s="77"/>
    </row>
  </sheetData>
  <printOptions horizontalCentered="1"/>
  <pageMargins left="0.31496062992125984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&amp;CCUEDRO Nº3&amp;R3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F32"/>
  <sheetViews>
    <sheetView workbookViewId="0"/>
  </sheetViews>
  <sheetFormatPr baseColWidth="10" defaultColWidth="9.140625" defaultRowHeight="12.75"/>
  <cols>
    <col min="1" max="1" width="26.140625" style="32" customWidth="1"/>
    <col min="2" max="2" width="14" style="32" customWidth="1"/>
    <col min="3" max="3" width="14.140625" style="32" customWidth="1"/>
    <col min="4" max="4" width="13.85546875" style="32" customWidth="1"/>
    <col min="5" max="5" width="9.140625" style="32" customWidth="1"/>
    <col min="6" max="6" width="9.140625" style="661" customWidth="1"/>
    <col min="7" max="16384" width="9.140625" style="32"/>
  </cols>
  <sheetData>
    <row r="1" spans="1:5">
      <c r="A1" s="28"/>
      <c r="B1" s="29" t="s">
        <v>13</v>
      </c>
      <c r="C1" s="30"/>
      <c r="D1" s="31"/>
    </row>
    <row r="2" spans="1:5">
      <c r="A2" s="33"/>
      <c r="B2" s="34" t="s">
        <v>14</v>
      </c>
      <c r="C2" s="35"/>
      <c r="D2" s="36"/>
    </row>
    <row r="3" spans="1:5">
      <c r="A3" s="33"/>
      <c r="B3" s="35"/>
      <c r="C3" s="35"/>
      <c r="D3" s="36"/>
    </row>
    <row r="4" spans="1:5">
      <c r="A4" s="33"/>
      <c r="B4" s="37" t="s">
        <v>2</v>
      </c>
      <c r="C4" s="37"/>
      <c r="D4" s="38" t="s">
        <v>3</v>
      </c>
    </row>
    <row r="5" spans="1:5" ht="15.75">
      <c r="A5" s="39" t="s">
        <v>4</v>
      </c>
      <c r="B5" s="34">
        <v>2000</v>
      </c>
      <c r="C5" s="34">
        <v>2001</v>
      </c>
      <c r="D5" s="38" t="s">
        <v>5</v>
      </c>
    </row>
    <row r="6" spans="1:5">
      <c r="A6" s="40"/>
      <c r="B6" s="41"/>
      <c r="C6" s="41"/>
      <c r="D6" s="42"/>
    </row>
    <row r="7" spans="1:5">
      <c r="A7" s="40" t="s">
        <v>15</v>
      </c>
      <c r="B7" s="41"/>
      <c r="C7" s="41"/>
      <c r="D7" s="42"/>
    </row>
    <row r="8" spans="1:5">
      <c r="A8" s="40" t="s">
        <v>16</v>
      </c>
      <c r="B8" s="43">
        <v>112898</v>
      </c>
      <c r="C8" s="43">
        <v>109010</v>
      </c>
      <c r="D8" s="44">
        <v>-3.4438165423656741</v>
      </c>
      <c r="E8" s="661"/>
    </row>
    <row r="9" spans="1:5">
      <c r="A9" s="45"/>
      <c r="B9" s="43"/>
      <c r="C9" s="43"/>
      <c r="D9" s="44"/>
    </row>
    <row r="10" spans="1:5">
      <c r="A10" s="40" t="s">
        <v>17</v>
      </c>
      <c r="B10" s="43">
        <v>32976</v>
      </c>
      <c r="C10" s="43">
        <v>35077</v>
      </c>
      <c r="D10" s="44">
        <v>6.3713003396409507</v>
      </c>
      <c r="E10" s="661"/>
    </row>
    <row r="11" spans="1:5">
      <c r="A11" s="40"/>
      <c r="B11" s="43"/>
      <c r="C11" s="43"/>
      <c r="D11" s="44"/>
    </row>
    <row r="12" spans="1:5">
      <c r="A12" s="40" t="s">
        <v>8</v>
      </c>
      <c r="B12" s="43">
        <v>32127</v>
      </c>
      <c r="C12" s="43">
        <v>25206</v>
      </c>
      <c r="D12" s="44">
        <v>-21.542627696330186</v>
      </c>
      <c r="E12" s="661"/>
    </row>
    <row r="13" spans="1:5">
      <c r="A13" s="40"/>
      <c r="B13" s="43"/>
      <c r="C13" s="43"/>
      <c r="D13" s="44"/>
    </row>
    <row r="14" spans="1:5">
      <c r="A14" s="40" t="s">
        <v>18</v>
      </c>
      <c r="B14" s="43">
        <v>5327</v>
      </c>
      <c r="C14" s="43">
        <v>5232</v>
      </c>
      <c r="D14" s="44">
        <v>-1.7833677492021804</v>
      </c>
      <c r="E14" s="661"/>
    </row>
    <row r="15" spans="1:5">
      <c r="A15" s="40"/>
      <c r="B15" s="43"/>
      <c r="C15" s="43"/>
      <c r="D15" s="44"/>
    </row>
    <row r="16" spans="1:5">
      <c r="A16" s="40" t="s">
        <v>19</v>
      </c>
      <c r="B16" s="43">
        <v>1493</v>
      </c>
      <c r="C16" s="43">
        <v>1457</v>
      </c>
      <c r="D16" s="44">
        <v>-2.4112525117213623</v>
      </c>
      <c r="E16" s="661"/>
    </row>
    <row r="17" spans="1:5">
      <c r="A17" s="40"/>
      <c r="B17" s="43"/>
      <c r="C17" s="43"/>
      <c r="D17" s="44"/>
    </row>
    <row r="18" spans="1:5">
      <c r="A18" s="40" t="s">
        <v>20</v>
      </c>
      <c r="B18" s="43">
        <v>1093</v>
      </c>
      <c r="C18" s="43">
        <v>1113</v>
      </c>
      <c r="D18" s="44">
        <v>1.8298261665141702</v>
      </c>
      <c r="E18" s="661"/>
    </row>
    <row r="19" spans="1:5">
      <c r="A19" s="40"/>
      <c r="B19" s="43"/>
      <c r="C19" s="43"/>
      <c r="D19" s="44"/>
    </row>
    <row r="20" spans="1:5">
      <c r="A20" s="40" t="s">
        <v>7</v>
      </c>
      <c r="B20" s="43">
        <v>59620</v>
      </c>
      <c r="C20" s="43">
        <v>67663</v>
      </c>
      <c r="D20" s="44">
        <v>13.5</v>
      </c>
      <c r="E20" s="784"/>
    </row>
    <row r="21" spans="1:5">
      <c r="A21" s="40"/>
      <c r="B21" s="43"/>
      <c r="C21" s="43"/>
      <c r="D21" s="44"/>
    </row>
    <row r="22" spans="1:5">
      <c r="A22" s="40" t="s">
        <v>21</v>
      </c>
      <c r="B22" s="43">
        <v>352</v>
      </c>
      <c r="C22" s="43">
        <v>303</v>
      </c>
      <c r="D22" s="44">
        <v>-13.920454545454541</v>
      </c>
      <c r="E22" s="661"/>
    </row>
    <row r="23" spans="1:5">
      <c r="A23" s="40"/>
      <c r="B23" s="43"/>
      <c r="C23" s="43"/>
      <c r="D23" s="44"/>
    </row>
    <row r="24" spans="1:5">
      <c r="A24" s="40" t="s">
        <v>22</v>
      </c>
      <c r="B24" s="43">
        <v>42544</v>
      </c>
      <c r="C24" s="43">
        <v>42462</v>
      </c>
      <c r="D24" s="44">
        <v>-0.19274163219255014</v>
      </c>
      <c r="E24" s="661"/>
    </row>
    <row r="25" spans="1:5">
      <c r="A25" s="40"/>
      <c r="B25" s="43"/>
      <c r="C25" s="43"/>
      <c r="D25" s="44"/>
    </row>
    <row r="26" spans="1:5">
      <c r="A26" s="40" t="s">
        <v>11</v>
      </c>
      <c r="B26" s="43">
        <v>51</v>
      </c>
      <c r="C26" s="43">
        <v>27</v>
      </c>
      <c r="D26" s="46">
        <v>-47.058823529411761</v>
      </c>
      <c r="E26" s="661"/>
    </row>
    <row r="27" spans="1:5">
      <c r="A27" s="40"/>
      <c r="B27" s="43"/>
      <c r="C27" s="43"/>
      <c r="D27" s="44"/>
    </row>
    <row r="28" spans="1:5">
      <c r="A28" s="40"/>
      <c r="B28" s="43"/>
      <c r="C28" s="43"/>
      <c r="D28" s="44"/>
    </row>
    <row r="29" spans="1:5">
      <c r="A29" s="40" t="s">
        <v>12</v>
      </c>
      <c r="B29" s="47">
        <v>288481</v>
      </c>
      <c r="C29" s="47">
        <v>287550</v>
      </c>
      <c r="D29" s="48">
        <v>-0.3</v>
      </c>
      <c r="E29" s="784"/>
    </row>
    <row r="30" spans="1:5" ht="13.5" thickBot="1">
      <c r="A30" s="49"/>
      <c r="B30" s="50"/>
      <c r="C30" s="50"/>
      <c r="D30" s="51"/>
    </row>
    <row r="32" spans="1:5">
      <c r="B32" s="660"/>
      <c r="C32" s="660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Nº2&amp;R2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2.75"/>
  <cols>
    <col min="1" max="1" width="27.28515625" customWidth="1"/>
  </cols>
  <sheetData>
    <row r="1" spans="1:4" ht="15.75">
      <c r="A1" s="1"/>
      <c r="B1" s="2" t="s">
        <v>0</v>
      </c>
      <c r="C1" s="3"/>
      <c r="D1" s="4"/>
    </row>
    <row r="2" spans="1:4" ht="15.75">
      <c r="A2" s="6"/>
      <c r="B2" s="7" t="s">
        <v>1</v>
      </c>
      <c r="C2" s="7"/>
      <c r="D2" s="8"/>
    </row>
    <row r="3" spans="1:4" ht="15.75">
      <c r="A3" s="6"/>
      <c r="B3" s="7"/>
      <c r="C3" s="7"/>
      <c r="D3" s="8"/>
    </row>
    <row r="4" spans="1:4" ht="15.75">
      <c r="A4" s="6"/>
      <c r="B4" s="7"/>
      <c r="C4" s="7"/>
      <c r="D4" s="8"/>
    </row>
    <row r="5" spans="1:4" ht="15.75">
      <c r="A5" s="6"/>
      <c r="B5" s="7"/>
      <c r="C5" s="9" t="s">
        <v>2</v>
      </c>
      <c r="D5" s="8" t="s">
        <v>3</v>
      </c>
    </row>
    <row r="6" spans="1:4" ht="15.75">
      <c r="A6" s="10" t="s">
        <v>4</v>
      </c>
      <c r="B6" s="11">
        <v>2000</v>
      </c>
      <c r="C6" s="11">
        <v>2001</v>
      </c>
      <c r="D6" s="12" t="s">
        <v>5</v>
      </c>
    </row>
    <row r="7" spans="1:4">
      <c r="A7" s="13"/>
      <c r="B7" s="14"/>
      <c r="C7" s="14"/>
      <c r="D7" s="15"/>
    </row>
    <row r="8" spans="1:4">
      <c r="A8" s="16" t="s">
        <v>6</v>
      </c>
      <c r="B8" s="17">
        <v>105288</v>
      </c>
      <c r="C8" s="17">
        <v>105573</v>
      </c>
      <c r="D8" s="18">
        <v>0.26973634222322573</v>
      </c>
    </row>
    <row r="9" spans="1:4">
      <c r="A9" s="16"/>
      <c r="B9" s="17"/>
      <c r="C9" s="17"/>
      <c r="D9" s="19"/>
    </row>
    <row r="10" spans="1:4">
      <c r="A10" s="16" t="s">
        <v>7</v>
      </c>
      <c r="B10" s="17">
        <v>60310</v>
      </c>
      <c r="C10" s="17">
        <v>68359</v>
      </c>
      <c r="D10" s="18">
        <v>13.3</v>
      </c>
    </row>
    <row r="11" spans="1:4">
      <c r="A11" s="16"/>
      <c r="B11" s="17"/>
      <c r="C11" s="17"/>
      <c r="D11" s="19"/>
    </row>
    <row r="12" spans="1:4">
      <c r="A12" s="16" t="s">
        <v>8</v>
      </c>
      <c r="B12" s="17">
        <v>32127</v>
      </c>
      <c r="C12" s="17">
        <v>25206</v>
      </c>
      <c r="D12" s="18">
        <v>-21.542627696330186</v>
      </c>
    </row>
    <row r="13" spans="1:4">
      <c r="A13" s="16"/>
      <c r="B13" s="17"/>
      <c r="C13" s="17"/>
      <c r="D13" s="19"/>
    </row>
    <row r="14" spans="1:4">
      <c r="A14" s="16" t="s">
        <v>9</v>
      </c>
      <c r="B14" s="17">
        <v>16410</v>
      </c>
      <c r="C14" s="17">
        <v>18645</v>
      </c>
      <c r="D14" s="18">
        <v>14.149908592321747</v>
      </c>
    </row>
    <row r="15" spans="1:4">
      <c r="A15" s="16"/>
      <c r="B15" s="17"/>
      <c r="C15" s="17"/>
      <c r="D15" s="19"/>
    </row>
    <row r="16" spans="1:4">
      <c r="A16" s="16" t="s">
        <v>10</v>
      </c>
      <c r="B16" s="17">
        <v>42544</v>
      </c>
      <c r="C16" s="17">
        <v>42462</v>
      </c>
      <c r="D16" s="18">
        <v>-0.19274163219255014</v>
      </c>
    </row>
    <row r="17" spans="1:4">
      <c r="A17" s="16"/>
      <c r="B17" s="17"/>
      <c r="C17" s="17"/>
      <c r="D17" s="19"/>
    </row>
    <row r="18" spans="1:4">
      <c r="A18" s="16" t="s">
        <v>11</v>
      </c>
      <c r="B18" s="17">
        <v>51</v>
      </c>
      <c r="C18" s="17">
        <v>27</v>
      </c>
      <c r="D18" s="18">
        <v>-47.058823529411761</v>
      </c>
    </row>
    <row r="19" spans="1:4">
      <c r="A19" s="16"/>
      <c r="B19" s="17"/>
      <c r="C19" s="17"/>
      <c r="D19" s="19"/>
    </row>
    <row r="20" spans="1:4">
      <c r="A20" s="16"/>
      <c r="B20" s="17"/>
      <c r="C20" s="17"/>
      <c r="D20" s="18"/>
    </row>
    <row r="21" spans="1:4">
      <c r="A21" s="20" t="s">
        <v>12</v>
      </c>
      <c r="B21" s="21">
        <v>256730</v>
      </c>
      <c r="C21" s="21">
        <v>260272</v>
      </c>
      <c r="D21" s="22">
        <v>1.4</v>
      </c>
    </row>
    <row r="22" spans="1:4" ht="13.5" thickBot="1">
      <c r="A22" s="23"/>
      <c r="B22" s="24"/>
      <c r="C22" s="25"/>
      <c r="D22" s="26"/>
    </row>
  </sheetData>
  <pageMargins left="1.3779527559055118" right="0.75" top="1.5748031496062993" bottom="1" header="0" footer="0"/>
  <pageSetup orientation="portrait" r:id="rId1"/>
  <headerFooter alignWithMargins="0">
    <oddHeader>&amp;C&amp;A&amp;R1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42"/>
  <sheetViews>
    <sheetView workbookViewId="0"/>
  </sheetViews>
  <sheetFormatPr baseColWidth="10" defaultColWidth="9.140625" defaultRowHeight="10.5"/>
  <cols>
    <col min="1" max="1" width="14" style="568" customWidth="1"/>
    <col min="2" max="3" width="9" style="568" customWidth="1"/>
    <col min="4" max="4" width="10.5703125" style="568" customWidth="1"/>
    <col min="5" max="8" width="9.7109375" style="568" customWidth="1"/>
    <col min="9" max="9" width="12.42578125" style="568" customWidth="1"/>
    <col min="10" max="10" width="14.7109375" style="568" customWidth="1"/>
    <col min="11" max="11" width="16.140625" style="568" customWidth="1"/>
    <col min="12" max="16384" width="9.140625" style="568"/>
  </cols>
  <sheetData>
    <row r="1" spans="1:10">
      <c r="A1" s="564"/>
      <c r="B1" s="565"/>
      <c r="C1" s="566" t="s">
        <v>311</v>
      </c>
      <c r="D1" s="565"/>
      <c r="E1" s="565"/>
      <c r="F1" s="565"/>
      <c r="G1" s="565"/>
      <c r="H1" s="565"/>
      <c r="I1" s="565"/>
      <c r="J1" s="567"/>
    </row>
    <row r="2" spans="1:10">
      <c r="A2" s="569"/>
      <c r="B2" s="570"/>
      <c r="C2" s="570"/>
      <c r="D2" s="570" t="s">
        <v>312</v>
      </c>
      <c r="E2" s="570"/>
      <c r="F2" s="571" t="s">
        <v>313</v>
      </c>
      <c r="G2" s="570"/>
      <c r="H2" s="570"/>
      <c r="I2" s="570"/>
      <c r="J2" s="572"/>
    </row>
    <row r="3" spans="1:10">
      <c r="A3" s="573"/>
      <c r="B3" s="570"/>
      <c r="C3" s="570"/>
      <c r="D3" s="570"/>
      <c r="E3" s="570"/>
      <c r="F3" s="570"/>
      <c r="G3" s="570"/>
      <c r="H3" s="570"/>
      <c r="I3" s="570"/>
      <c r="J3" s="572"/>
    </row>
    <row r="4" spans="1:10">
      <c r="A4" s="574"/>
      <c r="B4" s="570" t="s">
        <v>314</v>
      </c>
      <c r="C4" s="570" t="s">
        <v>315</v>
      </c>
      <c r="D4" s="570" t="s">
        <v>316</v>
      </c>
      <c r="E4" s="570" t="s">
        <v>317</v>
      </c>
      <c r="F4" s="570" t="s">
        <v>318</v>
      </c>
      <c r="G4" s="570" t="s">
        <v>319</v>
      </c>
      <c r="H4" s="570" t="s">
        <v>320</v>
      </c>
      <c r="I4" s="570" t="s">
        <v>321</v>
      </c>
      <c r="J4" s="575" t="s">
        <v>322</v>
      </c>
    </row>
    <row r="5" spans="1:10">
      <c r="A5" s="576" t="s">
        <v>314</v>
      </c>
      <c r="B5" s="577">
        <v>1</v>
      </c>
      <c r="C5" s="577">
        <v>0.13780000000000001</v>
      </c>
      <c r="D5" s="577">
        <v>1.39E-3</v>
      </c>
      <c r="E5" s="577">
        <v>5.8100000000000001E-3</v>
      </c>
      <c r="F5" s="577">
        <v>5524.86</v>
      </c>
      <c r="G5" s="577">
        <v>1.613944</v>
      </c>
      <c r="H5" s="577">
        <v>131.0615</v>
      </c>
      <c r="I5" s="577">
        <v>167.2073</v>
      </c>
      <c r="J5" s="578">
        <v>5917.1597000000002</v>
      </c>
    </row>
    <row r="6" spans="1:10">
      <c r="A6" s="579"/>
      <c r="B6" s="580"/>
      <c r="C6" s="580"/>
      <c r="D6" s="580"/>
      <c r="E6" s="580"/>
      <c r="F6" s="580"/>
      <c r="G6" s="580"/>
      <c r="H6" s="580"/>
      <c r="I6" s="580"/>
      <c r="J6" s="581"/>
    </row>
    <row r="7" spans="1:10">
      <c r="A7" s="576" t="s">
        <v>315</v>
      </c>
      <c r="B7" s="577">
        <v>7.2056490000000002</v>
      </c>
      <c r="C7" s="577">
        <v>1</v>
      </c>
      <c r="D7" s="577">
        <v>0.01</v>
      </c>
      <c r="E7" s="577">
        <v>4.1840000000000002E-2</v>
      </c>
      <c r="F7" s="577">
        <v>39810.22</v>
      </c>
      <c r="G7" s="577">
        <v>11.62951</v>
      </c>
      <c r="H7" s="577">
        <v>944.38379999999995</v>
      </c>
      <c r="I7" s="577">
        <v>1204.837</v>
      </c>
      <c r="J7" s="578">
        <v>42636.976000000002</v>
      </c>
    </row>
    <row r="8" spans="1:10">
      <c r="A8" s="579"/>
      <c r="B8" s="580"/>
      <c r="C8" s="580"/>
      <c r="D8" s="580"/>
      <c r="E8" s="580"/>
      <c r="F8" s="580"/>
      <c r="G8" s="580"/>
      <c r="H8" s="580"/>
      <c r="I8" s="580"/>
      <c r="J8" s="581"/>
    </row>
    <row r="9" spans="1:10">
      <c r="A9" s="576" t="s">
        <v>316</v>
      </c>
      <c r="B9" s="577">
        <v>720.56489999999997</v>
      </c>
      <c r="C9" s="577">
        <v>100</v>
      </c>
      <c r="D9" s="577">
        <v>1</v>
      </c>
      <c r="E9" s="577">
        <v>4.1840000000000002</v>
      </c>
      <c r="F9" s="577">
        <v>3981022</v>
      </c>
      <c r="G9" s="577">
        <v>1162.952</v>
      </c>
      <c r="H9" s="577">
        <v>94438.38</v>
      </c>
      <c r="I9" s="577">
        <v>120483.7</v>
      </c>
      <c r="J9" s="578">
        <v>4263697.5999999996</v>
      </c>
    </row>
    <row r="10" spans="1:10">
      <c r="A10" s="579"/>
      <c r="B10" s="580"/>
      <c r="C10" s="580"/>
      <c r="D10" s="580"/>
      <c r="E10" s="580"/>
      <c r="F10" s="580"/>
      <c r="G10" s="580"/>
      <c r="H10" s="580"/>
      <c r="I10" s="580"/>
      <c r="J10" s="581"/>
    </row>
    <row r="11" spans="1:10">
      <c r="A11" s="576" t="s">
        <v>317</v>
      </c>
      <c r="B11" s="577">
        <v>172.2191</v>
      </c>
      <c r="C11" s="577">
        <v>23.900569999999998</v>
      </c>
      <c r="D11" s="577">
        <v>0.239005</v>
      </c>
      <c r="E11" s="577">
        <v>1</v>
      </c>
      <c r="F11" s="577">
        <v>952380.95238095243</v>
      </c>
      <c r="G11" s="577">
        <v>277.95209999999997</v>
      </c>
      <c r="H11" s="577">
        <v>22571.31</v>
      </c>
      <c r="I11" s="577">
        <v>28796.29</v>
      </c>
      <c r="J11" s="578">
        <v>1019048.1</v>
      </c>
    </row>
    <row r="12" spans="1:10">
      <c r="A12" s="579"/>
      <c r="B12" s="580"/>
      <c r="C12" s="580"/>
      <c r="D12" s="580"/>
      <c r="E12" s="580"/>
      <c r="F12" s="580"/>
      <c r="G12" s="580"/>
      <c r="H12" s="580"/>
      <c r="I12" s="580"/>
      <c r="J12" s="581"/>
    </row>
    <row r="13" spans="1:10">
      <c r="A13" s="576" t="s">
        <v>318</v>
      </c>
      <c r="B13" s="577">
        <v>1.8000000000000001E-4</v>
      </c>
      <c r="C13" s="577">
        <v>2.51E-5</v>
      </c>
      <c r="D13" s="577">
        <v>2.4999999999999999E-7</v>
      </c>
      <c r="E13" s="577">
        <v>1.0499999999999999E-6</v>
      </c>
      <c r="F13" s="577">
        <v>1</v>
      </c>
      <c r="G13" s="577">
        <v>2.9E-4</v>
      </c>
      <c r="H13" s="577">
        <v>2.3720000000000001E-2</v>
      </c>
      <c r="I13" s="577">
        <v>3.0265E-2</v>
      </c>
      <c r="J13" s="578">
        <v>1.07101</v>
      </c>
    </row>
    <row r="14" spans="1:10">
      <c r="A14" s="579"/>
      <c r="B14" s="580"/>
      <c r="C14" s="580"/>
      <c r="D14" s="580"/>
      <c r="E14" s="580"/>
      <c r="F14" s="580"/>
      <c r="G14" s="580"/>
      <c r="H14" s="580"/>
      <c r="I14" s="580"/>
      <c r="J14" s="581"/>
    </row>
    <row r="15" spans="1:10">
      <c r="A15" s="576" t="s">
        <v>319</v>
      </c>
      <c r="B15" s="577">
        <v>0.61960000000000004</v>
      </c>
      <c r="C15" s="577">
        <v>8.5989999999999997E-2</v>
      </c>
      <c r="D15" s="577">
        <v>8.5999999999999998E-4</v>
      </c>
      <c r="E15" s="577">
        <v>3.5999999999999999E-3</v>
      </c>
      <c r="F15" s="577">
        <v>3423.2</v>
      </c>
      <c r="G15" s="577">
        <v>1</v>
      </c>
      <c r="H15" s="577">
        <v>81.205770000000001</v>
      </c>
      <c r="I15" s="577">
        <v>103.6016</v>
      </c>
      <c r="J15" s="578">
        <v>3666.2721000000001</v>
      </c>
    </row>
    <row r="16" spans="1:10">
      <c r="A16" s="579"/>
      <c r="B16" s="580"/>
      <c r="C16" s="580"/>
      <c r="D16" s="580"/>
      <c r="E16" s="580"/>
      <c r="F16" s="580"/>
      <c r="G16" s="580"/>
      <c r="H16" s="580"/>
      <c r="I16" s="580"/>
      <c r="J16" s="581"/>
    </row>
    <row r="17" spans="1:10">
      <c r="A17" s="576" t="s">
        <v>320</v>
      </c>
      <c r="B17" s="577">
        <v>7.6299999999999996E-3</v>
      </c>
      <c r="C17" s="577">
        <v>1.06E-3</v>
      </c>
      <c r="D17" s="577">
        <v>1.06E-5</v>
      </c>
      <c r="E17" s="577">
        <v>4.4299999999999999E-5</v>
      </c>
      <c r="F17" s="577">
        <v>42.154690000000002</v>
      </c>
      <c r="G17" s="577">
        <v>1.2314E-2</v>
      </c>
      <c r="H17" s="577">
        <v>1</v>
      </c>
      <c r="I17" s="577">
        <v>1.2757909999999999</v>
      </c>
      <c r="J17" s="578">
        <v>45.147928</v>
      </c>
    </row>
    <row r="18" spans="1:10">
      <c r="A18" s="579"/>
      <c r="B18" s="580"/>
      <c r="C18" s="580"/>
      <c r="D18" s="580"/>
      <c r="E18" s="580"/>
      <c r="F18" s="580"/>
      <c r="G18" s="580"/>
      <c r="H18" s="580"/>
      <c r="I18" s="580"/>
      <c r="J18" s="581"/>
    </row>
    <row r="19" spans="1:10">
      <c r="A19" s="576" t="s">
        <v>323</v>
      </c>
      <c r="B19" s="577">
        <v>5.9800000000000001E-3</v>
      </c>
      <c r="C19" s="577">
        <v>8.3000000000000001E-4</v>
      </c>
      <c r="D19" s="577">
        <v>8.3000000000000002E-6</v>
      </c>
      <c r="E19" s="577">
        <v>3.4700000000000003E-5</v>
      </c>
      <c r="F19" s="577">
        <v>33.041980000000002</v>
      </c>
      <c r="G19" s="577">
        <v>9.6520000000000009E-3</v>
      </c>
      <c r="H19" s="577">
        <v>0.78382600000000002</v>
      </c>
      <c r="I19" s="577">
        <v>1</v>
      </c>
      <c r="J19" s="578">
        <v>35.388165000000001</v>
      </c>
    </row>
    <row r="20" spans="1:10">
      <c r="A20" s="579"/>
      <c r="B20" s="580"/>
      <c r="C20" s="580"/>
      <c r="D20" s="580"/>
      <c r="E20" s="580"/>
      <c r="F20" s="580"/>
      <c r="G20" s="580"/>
      <c r="H20" s="580"/>
      <c r="I20" s="580"/>
      <c r="J20" s="581"/>
    </row>
    <row r="21" spans="1:10">
      <c r="A21" s="582" t="s">
        <v>322</v>
      </c>
      <c r="B21" s="583">
        <v>1.7000000000000001E-4</v>
      </c>
      <c r="C21" s="583">
        <v>2.3499999999999999E-5</v>
      </c>
      <c r="D21" s="583">
        <v>2.35E-7</v>
      </c>
      <c r="E21" s="583">
        <v>9.8100000000000001E-7</v>
      </c>
      <c r="F21" s="583">
        <v>0.933701</v>
      </c>
      <c r="G21" s="583">
        <v>2.72E-4</v>
      </c>
      <c r="H21" s="583">
        <v>2.2148999999999999E-2</v>
      </c>
      <c r="I21" s="583">
        <v>2.8257999999999998E-2</v>
      </c>
      <c r="J21" s="584">
        <v>1</v>
      </c>
    </row>
    <row r="22" spans="1:10">
      <c r="A22" s="585" t="s">
        <v>324</v>
      </c>
      <c r="B22" s="585"/>
      <c r="C22" s="585"/>
      <c r="D22" s="585"/>
      <c r="E22" s="585"/>
      <c r="F22" s="585"/>
      <c r="G22" s="585"/>
      <c r="H22" s="585"/>
      <c r="I22" s="585"/>
      <c r="J22" s="585"/>
    </row>
    <row r="23" spans="1:10">
      <c r="A23" s="585"/>
      <c r="B23" s="585"/>
      <c r="C23" s="585"/>
      <c r="D23" s="585"/>
      <c r="E23" s="585"/>
      <c r="F23" s="585"/>
      <c r="G23" s="585"/>
      <c r="H23" s="585"/>
      <c r="I23" s="585"/>
      <c r="J23" s="585"/>
    </row>
    <row r="24" spans="1:10">
      <c r="A24" s="585"/>
      <c r="B24" s="585"/>
      <c r="C24" s="585"/>
      <c r="D24" s="585"/>
      <c r="E24" s="585"/>
      <c r="F24" s="585"/>
      <c r="G24" s="585"/>
      <c r="H24" s="585"/>
      <c r="I24" s="585"/>
      <c r="J24" s="585"/>
    </row>
    <row r="25" spans="1:10">
      <c r="A25" s="586" t="s">
        <v>325</v>
      </c>
      <c r="B25" s="587"/>
      <c r="C25" s="588"/>
      <c r="D25" s="585"/>
      <c r="E25" s="589" t="s">
        <v>326</v>
      </c>
      <c r="F25" s="588"/>
      <c r="G25" s="585"/>
      <c r="H25" s="589" t="s">
        <v>327</v>
      </c>
      <c r="I25" s="587"/>
      <c r="J25" s="588"/>
    </row>
    <row r="26" spans="1:10">
      <c r="A26" s="590" t="s">
        <v>328</v>
      </c>
      <c r="B26" s="591"/>
      <c r="C26" s="592" t="s">
        <v>329</v>
      </c>
      <c r="D26" s="585"/>
      <c r="E26" s="593" t="s">
        <v>330</v>
      </c>
      <c r="F26" s="594" t="s">
        <v>331</v>
      </c>
      <c r="G26" s="585"/>
      <c r="H26" s="595" t="s">
        <v>332</v>
      </c>
      <c r="I26" s="596" t="s">
        <v>333</v>
      </c>
      <c r="J26" s="597"/>
    </row>
    <row r="27" spans="1:10">
      <c r="A27" s="598" t="s">
        <v>334</v>
      </c>
      <c r="B27" s="599"/>
      <c r="C27" s="600" t="s">
        <v>314</v>
      </c>
      <c r="D27" s="585"/>
      <c r="E27" s="601" t="s">
        <v>335</v>
      </c>
      <c r="F27" s="602" t="s">
        <v>336</v>
      </c>
      <c r="G27" s="585"/>
      <c r="H27" s="603" t="s">
        <v>337</v>
      </c>
      <c r="I27" s="604"/>
      <c r="J27" s="605"/>
    </row>
    <row r="28" spans="1:10">
      <c r="A28" s="606" t="s">
        <v>338</v>
      </c>
      <c r="B28" s="607"/>
      <c r="C28" s="608" t="s">
        <v>315</v>
      </c>
      <c r="D28" s="585"/>
      <c r="E28" s="593" t="s">
        <v>339</v>
      </c>
      <c r="F28" s="594" t="s">
        <v>340</v>
      </c>
      <c r="G28" s="585"/>
      <c r="H28" s="585" t="s">
        <v>341</v>
      </c>
      <c r="I28" s="585"/>
      <c r="J28" s="585"/>
    </row>
    <row r="29" spans="1:10">
      <c r="A29" s="598" t="s">
        <v>342</v>
      </c>
      <c r="B29" s="609"/>
      <c r="C29" s="610" t="s">
        <v>343</v>
      </c>
      <c r="D29" s="585"/>
      <c r="E29" s="603" t="s">
        <v>344</v>
      </c>
      <c r="F29" s="605" t="s">
        <v>345</v>
      </c>
      <c r="G29" s="585"/>
      <c r="H29" s="585"/>
      <c r="I29" s="585"/>
      <c r="J29" s="585"/>
    </row>
    <row r="30" spans="1:10">
      <c r="A30" s="606" t="s">
        <v>346</v>
      </c>
      <c r="B30" s="611"/>
      <c r="C30" s="612" t="s">
        <v>347</v>
      </c>
      <c r="D30" s="585"/>
      <c r="E30" s="585"/>
      <c r="F30" s="585"/>
      <c r="G30" s="585"/>
      <c r="H30" s="585"/>
      <c r="I30" s="585"/>
      <c r="J30" s="585"/>
    </row>
    <row r="31" spans="1:10">
      <c r="A31" s="598" t="s">
        <v>348</v>
      </c>
      <c r="B31" s="599"/>
      <c r="C31" s="600" t="s">
        <v>316</v>
      </c>
      <c r="D31" s="613"/>
      <c r="E31" s="586" t="s">
        <v>349</v>
      </c>
      <c r="F31" s="614"/>
      <c r="G31" s="615"/>
      <c r="H31" s="585"/>
      <c r="I31" s="585"/>
      <c r="J31" s="585"/>
    </row>
    <row r="32" spans="1:10">
      <c r="A32" s="606" t="s">
        <v>350</v>
      </c>
      <c r="B32" s="607"/>
      <c r="C32" s="608" t="s">
        <v>351</v>
      </c>
      <c r="D32" s="585"/>
      <c r="E32" s="616" t="s">
        <v>329</v>
      </c>
      <c r="F32" s="617" t="s">
        <v>352</v>
      </c>
      <c r="G32" s="618" t="s">
        <v>353</v>
      </c>
      <c r="H32" s="585"/>
      <c r="I32" s="585"/>
      <c r="J32" s="585"/>
    </row>
    <row r="33" spans="1:10">
      <c r="A33" s="598" t="s">
        <v>354</v>
      </c>
      <c r="B33" s="599"/>
      <c r="C33" s="600" t="s">
        <v>355</v>
      </c>
      <c r="D33" s="585"/>
      <c r="E33" s="619" t="s">
        <v>356</v>
      </c>
      <c r="F33" s="620" t="s">
        <v>357</v>
      </c>
      <c r="G33" s="578">
        <v>1000</v>
      </c>
      <c r="H33" s="585"/>
      <c r="I33" s="585"/>
      <c r="J33" s="585"/>
    </row>
    <row r="34" spans="1:10">
      <c r="A34" s="606" t="s">
        <v>358</v>
      </c>
      <c r="B34" s="621"/>
      <c r="C34" s="608" t="s">
        <v>359</v>
      </c>
      <c r="D34" s="585"/>
      <c r="E34" s="622" t="s">
        <v>360</v>
      </c>
      <c r="F34" s="623" t="s">
        <v>361</v>
      </c>
      <c r="G34" s="581">
        <v>1000000</v>
      </c>
      <c r="H34" s="585"/>
      <c r="I34" s="585"/>
      <c r="J34" s="585"/>
    </row>
    <row r="35" spans="1:10">
      <c r="A35" s="598" t="s">
        <v>362</v>
      </c>
      <c r="B35" s="599"/>
      <c r="C35" s="600" t="s">
        <v>363</v>
      </c>
      <c r="D35" s="624"/>
      <c r="E35" s="619" t="s">
        <v>364</v>
      </c>
      <c r="F35" s="620" t="s">
        <v>365</v>
      </c>
      <c r="G35" s="578">
        <v>1000000000</v>
      </c>
      <c r="H35" s="585"/>
      <c r="I35" s="585"/>
      <c r="J35" s="585"/>
    </row>
    <row r="36" spans="1:10">
      <c r="A36" s="606" t="s">
        <v>366</v>
      </c>
      <c r="B36" s="621"/>
      <c r="C36" s="608" t="s">
        <v>367</v>
      </c>
      <c r="D36" s="585"/>
      <c r="E36" s="622" t="s">
        <v>368</v>
      </c>
      <c r="F36" s="623" t="s">
        <v>369</v>
      </c>
      <c r="G36" s="581">
        <v>1000000000000</v>
      </c>
      <c r="H36" s="585"/>
      <c r="I36" s="585"/>
      <c r="J36" s="585"/>
    </row>
    <row r="37" spans="1:10">
      <c r="A37" s="625" t="s">
        <v>370</v>
      </c>
      <c r="B37" s="626"/>
      <c r="C37" s="627" t="s">
        <v>319</v>
      </c>
      <c r="D37" s="585"/>
      <c r="E37" s="628" t="s">
        <v>371</v>
      </c>
      <c r="F37" s="629" t="s">
        <v>372</v>
      </c>
      <c r="G37" s="584">
        <v>1000000000000000</v>
      </c>
      <c r="H37" s="585"/>
      <c r="I37" s="585"/>
      <c r="J37" s="585"/>
    </row>
    <row r="41" spans="1:10">
      <c r="A41" s="568" t="s">
        <v>373</v>
      </c>
    </row>
    <row r="42" spans="1:10">
      <c r="A42" s="568" t="s">
        <v>374</v>
      </c>
    </row>
  </sheetData>
  <printOptions horizontalCentered="1" verticalCentered="1"/>
  <pageMargins left="0.51181102362204722" right="0.51181102362204722" top="1.1811023622047245" bottom="0.98425196850393704" header="0" footer="0"/>
  <pageSetup orientation="landscape" horizontalDpi="300" verticalDpi="4294967292" r:id="rId1"/>
  <headerFooter alignWithMargins="0">
    <oddHeader>&amp;RAnexo A3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5" right="0.75" top="1" bottom="1" header="0" footer="0"/>
  <pageSetup orientation="portrait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/>
  </sheetViews>
  <sheetFormatPr baseColWidth="10" defaultRowHeight="12.75"/>
  <sheetData>
    <row r="1" spans="1:8">
      <c r="A1" s="836"/>
      <c r="B1" s="836"/>
      <c r="C1" s="836"/>
      <c r="D1" s="836"/>
      <c r="E1" s="836"/>
      <c r="F1" s="836"/>
      <c r="G1" s="836"/>
      <c r="H1" s="836"/>
    </row>
    <row r="2" spans="1:8">
      <c r="A2" s="836"/>
      <c r="B2" s="836"/>
      <c r="C2" s="836"/>
      <c r="D2" s="836"/>
      <c r="E2" s="836"/>
      <c r="F2" s="836"/>
      <c r="G2" s="836"/>
      <c r="H2" s="836"/>
    </row>
    <row r="3" spans="1:8">
      <c r="A3" s="836"/>
      <c r="B3" s="836"/>
      <c r="C3" s="836"/>
      <c r="D3" s="836"/>
      <c r="E3" s="836"/>
      <c r="F3" s="836"/>
      <c r="G3" s="836"/>
      <c r="H3" s="836"/>
    </row>
    <row r="4" spans="1:8">
      <c r="A4" s="836"/>
      <c r="B4" s="836"/>
      <c r="C4" s="836"/>
      <c r="D4" s="836"/>
      <c r="E4" s="836"/>
      <c r="F4" s="836"/>
      <c r="G4" s="836"/>
      <c r="H4" s="836"/>
    </row>
    <row r="5" spans="1:8">
      <c r="A5" s="836"/>
      <c r="B5" s="836"/>
      <c r="C5" s="836"/>
      <c r="D5" s="836"/>
      <c r="E5" s="836"/>
      <c r="F5" s="836"/>
      <c r="G5" s="836"/>
      <c r="H5" s="836"/>
    </row>
    <row r="6" spans="1:8">
      <c r="A6" s="836"/>
      <c r="B6" s="836"/>
      <c r="C6" s="836"/>
      <c r="D6" s="836"/>
      <c r="E6" s="836"/>
      <c r="F6" s="836"/>
      <c r="G6" s="836"/>
      <c r="H6" s="836"/>
    </row>
    <row r="7" spans="1:8">
      <c r="A7" s="836"/>
      <c r="B7" s="836"/>
      <c r="C7" s="836"/>
      <c r="D7" s="836"/>
      <c r="E7" s="836"/>
      <c r="F7" s="836"/>
      <c r="G7" s="836"/>
      <c r="H7" s="836"/>
    </row>
    <row r="8" spans="1:8">
      <c r="A8" s="836"/>
      <c r="B8" s="836"/>
      <c r="C8" s="836"/>
      <c r="D8" s="836"/>
      <c r="E8" s="836"/>
      <c r="F8" s="836"/>
      <c r="G8" s="836"/>
      <c r="H8" s="836"/>
    </row>
    <row r="9" spans="1:8">
      <c r="A9" s="836"/>
      <c r="B9" s="836"/>
      <c r="C9" s="836"/>
      <c r="D9" s="836"/>
      <c r="E9" s="836"/>
      <c r="F9" s="836"/>
      <c r="G9" s="836"/>
      <c r="H9" s="836"/>
    </row>
    <row r="10" spans="1:8">
      <c r="A10" s="836"/>
      <c r="B10" s="836"/>
      <c r="C10" s="836"/>
      <c r="D10" s="836"/>
      <c r="E10" s="836"/>
      <c r="F10" s="836"/>
      <c r="G10" s="836"/>
      <c r="H10" s="836"/>
    </row>
    <row r="11" spans="1:8">
      <c r="A11" s="836"/>
      <c r="B11" s="836"/>
      <c r="C11" s="836"/>
      <c r="D11" s="836"/>
      <c r="E11" s="836"/>
      <c r="F11" s="836"/>
      <c r="G11" s="836"/>
      <c r="H11" s="836"/>
    </row>
    <row r="12" spans="1:8">
      <c r="A12" s="836"/>
      <c r="B12" s="836"/>
      <c r="C12" s="836"/>
      <c r="D12" s="836"/>
      <c r="E12" s="836"/>
      <c r="F12" s="836"/>
      <c r="G12" s="836"/>
      <c r="H12" s="836"/>
    </row>
    <row r="13" spans="1:8">
      <c r="A13" s="836"/>
      <c r="B13" s="836"/>
      <c r="C13" s="836"/>
      <c r="D13" s="836"/>
      <c r="E13" s="836"/>
      <c r="F13" s="836"/>
      <c r="G13" s="836"/>
      <c r="H13" s="836"/>
    </row>
    <row r="14" spans="1:8">
      <c r="A14" s="836"/>
      <c r="B14" s="836"/>
      <c r="C14" s="836"/>
      <c r="D14" s="836"/>
      <c r="E14" s="836"/>
      <c r="F14" s="836"/>
      <c r="G14" s="836"/>
      <c r="H14" s="836"/>
    </row>
    <row r="15" spans="1:8">
      <c r="A15" s="836"/>
      <c r="B15" s="836"/>
      <c r="C15" s="836"/>
      <c r="D15" s="836"/>
      <c r="E15" s="836"/>
      <c r="F15" s="836"/>
      <c r="G15" s="836"/>
      <c r="H15" s="836"/>
    </row>
    <row r="16" spans="1:8">
      <c r="A16" s="836"/>
      <c r="B16" s="836"/>
      <c r="C16" s="836"/>
      <c r="D16" s="836"/>
      <c r="E16" s="836"/>
      <c r="F16" s="836"/>
      <c r="G16" s="836"/>
      <c r="H16" s="836"/>
    </row>
    <row r="17" spans="1:8">
      <c r="A17" s="836"/>
      <c r="B17" s="836"/>
      <c r="C17" s="836"/>
      <c r="D17" s="836"/>
      <c r="E17" s="836"/>
      <c r="F17" s="836"/>
      <c r="G17" s="836"/>
      <c r="H17" s="836"/>
    </row>
    <row r="18" spans="1:8">
      <c r="A18" s="836"/>
      <c r="B18" s="836"/>
      <c r="C18" s="836"/>
      <c r="D18" s="836"/>
      <c r="E18" s="836"/>
      <c r="F18" s="836"/>
      <c r="G18" s="836"/>
      <c r="H18" s="836"/>
    </row>
    <row r="19" spans="1:8">
      <c r="A19" s="836"/>
      <c r="B19" s="836"/>
      <c r="C19" s="836"/>
      <c r="D19" s="836"/>
      <c r="E19" s="836"/>
      <c r="F19" s="836"/>
      <c r="G19" s="836"/>
      <c r="H19" s="836"/>
    </row>
    <row r="20" spans="1:8">
      <c r="A20" s="836"/>
      <c r="B20" s="836"/>
      <c r="C20" s="836"/>
      <c r="D20" s="836"/>
      <c r="E20" s="836"/>
      <c r="F20" s="836"/>
      <c r="G20" s="836"/>
      <c r="H20" s="836"/>
    </row>
    <row r="21" spans="1:8">
      <c r="A21" s="836"/>
      <c r="B21" s="836"/>
      <c r="C21" s="836"/>
      <c r="D21" s="836"/>
      <c r="E21" s="836"/>
      <c r="F21" s="836"/>
      <c r="G21" s="836"/>
      <c r="H21" s="836"/>
    </row>
    <row r="22" spans="1:8">
      <c r="A22" s="836"/>
      <c r="B22" s="836"/>
      <c r="C22" s="836"/>
      <c r="D22" s="836"/>
      <c r="E22" s="836"/>
      <c r="F22" s="836"/>
      <c r="G22" s="836"/>
      <c r="H22" s="836"/>
    </row>
    <row r="23" spans="1:8">
      <c r="A23" s="836"/>
      <c r="B23" s="836"/>
      <c r="C23" s="836"/>
      <c r="D23" s="836"/>
      <c r="E23" s="836"/>
      <c r="F23" s="836"/>
      <c r="G23" s="836"/>
      <c r="H23" s="836"/>
    </row>
    <row r="24" spans="1:8">
      <c r="A24" s="836"/>
      <c r="B24" s="836"/>
      <c r="C24" s="836"/>
      <c r="D24" s="836"/>
      <c r="E24" s="836"/>
      <c r="F24" s="836"/>
      <c r="G24" s="836"/>
      <c r="H24" s="836"/>
    </row>
    <row r="25" spans="1:8">
      <c r="A25" s="836"/>
      <c r="B25" s="836"/>
      <c r="C25" s="836"/>
      <c r="D25" s="836"/>
      <c r="E25" s="836"/>
      <c r="F25" s="836"/>
      <c r="G25" s="836"/>
      <c r="H25" s="836"/>
    </row>
    <row r="26" spans="1:8">
      <c r="A26" s="836"/>
      <c r="B26" s="836"/>
      <c r="C26" s="836"/>
      <c r="D26" s="836"/>
      <c r="E26" s="836"/>
      <c r="F26" s="836"/>
      <c r="G26" s="836"/>
      <c r="H26" s="836"/>
    </row>
    <row r="27" spans="1:8">
      <c r="A27" s="836"/>
      <c r="B27" s="836"/>
      <c r="C27" s="836"/>
      <c r="D27" s="836"/>
      <c r="E27" s="836"/>
      <c r="F27" s="836"/>
      <c r="G27" s="836"/>
      <c r="H27" s="836"/>
    </row>
    <row r="28" spans="1:8">
      <c r="A28" s="836"/>
      <c r="B28" s="836"/>
      <c r="C28" s="836"/>
      <c r="D28" s="836"/>
      <c r="E28" s="836"/>
      <c r="F28" s="836"/>
      <c r="G28" s="836"/>
      <c r="H28" s="836"/>
    </row>
    <row r="29" spans="1:8">
      <c r="A29" s="836"/>
      <c r="B29" s="836"/>
      <c r="C29" s="836"/>
      <c r="D29" s="836"/>
      <c r="E29" s="836"/>
      <c r="F29" s="836"/>
      <c r="G29" s="836"/>
      <c r="H29" s="836"/>
    </row>
    <row r="30" spans="1:8">
      <c r="A30" s="836"/>
      <c r="B30" s="836"/>
      <c r="C30" s="836"/>
      <c r="D30" s="836"/>
      <c r="E30" s="836"/>
      <c r="F30" s="836"/>
      <c r="G30" s="836"/>
      <c r="H30" s="836"/>
    </row>
    <row r="31" spans="1:8">
      <c r="A31" s="836"/>
      <c r="B31" s="836"/>
      <c r="C31" s="836"/>
      <c r="D31" s="836"/>
      <c r="E31" s="836"/>
      <c r="F31" s="836"/>
      <c r="G31" s="836"/>
      <c r="H31" s="836"/>
    </row>
    <row r="32" spans="1:8">
      <c r="A32" s="836"/>
      <c r="B32" s="836"/>
      <c r="C32" s="836"/>
      <c r="D32" s="836"/>
      <c r="E32" s="836"/>
      <c r="F32" s="836"/>
      <c r="G32" s="836"/>
      <c r="H32" s="836"/>
    </row>
    <row r="33" spans="1:8">
      <c r="A33" s="836"/>
      <c r="B33" s="836"/>
      <c r="C33" s="836"/>
      <c r="D33" s="836"/>
      <c r="E33" s="836"/>
      <c r="F33" s="836"/>
      <c r="G33" s="836"/>
      <c r="H33" s="836"/>
    </row>
    <row r="34" spans="1:8">
      <c r="A34" s="836"/>
      <c r="B34" s="836"/>
      <c r="C34" s="836"/>
      <c r="D34" s="836"/>
      <c r="E34" s="836"/>
      <c r="F34" s="836"/>
      <c r="G34" s="836"/>
      <c r="H34" s="836"/>
    </row>
    <row r="35" spans="1:8">
      <c r="A35" s="836"/>
      <c r="B35" s="836"/>
      <c r="C35" s="836"/>
      <c r="D35" s="836"/>
      <c r="E35" s="836"/>
      <c r="F35" s="836"/>
      <c r="G35" s="836"/>
      <c r="H35" s="836"/>
    </row>
    <row r="36" spans="1:8">
      <c r="A36" s="836"/>
      <c r="B36" s="836"/>
      <c r="C36" s="836"/>
      <c r="D36" s="836"/>
      <c r="E36" s="836"/>
      <c r="F36" s="836"/>
      <c r="G36" s="836"/>
      <c r="H36" s="836"/>
    </row>
    <row r="37" spans="1:8">
      <c r="A37" s="836"/>
      <c r="B37" s="836"/>
      <c r="C37" s="836"/>
      <c r="D37" s="836"/>
      <c r="E37" s="836"/>
      <c r="F37" s="836"/>
      <c r="G37" s="836"/>
      <c r="H37" s="836"/>
    </row>
    <row r="38" spans="1:8">
      <c r="A38" s="836"/>
      <c r="B38" s="836"/>
      <c r="C38" s="836"/>
      <c r="D38" s="836"/>
      <c r="E38" s="836"/>
      <c r="F38" s="836"/>
      <c r="G38" s="836"/>
      <c r="H38" s="836"/>
    </row>
    <row r="39" spans="1:8">
      <c r="A39" s="836"/>
      <c r="B39" s="836"/>
      <c r="C39" s="836"/>
      <c r="D39" s="836"/>
      <c r="E39" s="836"/>
      <c r="F39" s="836"/>
      <c r="G39" s="836"/>
      <c r="H39" s="836"/>
    </row>
    <row r="40" spans="1:8">
      <c r="A40" s="836"/>
      <c r="B40" s="836"/>
      <c r="C40" s="836"/>
      <c r="D40" s="836"/>
      <c r="E40" s="836"/>
      <c r="F40" s="836"/>
      <c r="G40" s="836"/>
      <c r="H40" s="836"/>
    </row>
    <row r="41" spans="1:8">
      <c r="A41" s="836"/>
      <c r="B41" s="836"/>
      <c r="C41" s="836"/>
      <c r="D41" s="836"/>
      <c r="E41" s="836"/>
      <c r="F41" s="836"/>
      <c r="G41" s="836"/>
      <c r="H41" s="836"/>
    </row>
    <row r="42" spans="1:8">
      <c r="A42" s="836"/>
      <c r="B42" s="836"/>
      <c r="C42" s="836"/>
      <c r="D42" s="836"/>
      <c r="E42" s="836"/>
      <c r="F42" s="836"/>
      <c r="G42" s="836"/>
      <c r="H42" s="836"/>
    </row>
    <row r="43" spans="1:8">
      <c r="A43" s="836"/>
      <c r="B43" s="836"/>
      <c r="C43" s="836"/>
      <c r="D43" s="836"/>
      <c r="E43" s="836"/>
      <c r="F43" s="836"/>
      <c r="G43" s="836"/>
      <c r="H43" s="836"/>
    </row>
    <row r="44" spans="1:8">
      <c r="A44" s="836"/>
      <c r="B44" s="836"/>
      <c r="C44" s="836"/>
      <c r="D44" s="836"/>
      <c r="E44" s="836"/>
      <c r="F44" s="836"/>
      <c r="G44" s="836"/>
      <c r="H44" s="836"/>
    </row>
    <row r="45" spans="1:8">
      <c r="A45" s="836"/>
      <c r="B45" s="836"/>
      <c r="C45" s="836"/>
      <c r="D45" s="836"/>
      <c r="E45" s="836"/>
      <c r="F45" s="836"/>
      <c r="G45" s="836"/>
      <c r="H45" s="836"/>
    </row>
    <row r="46" spans="1:8">
      <c r="A46" s="836"/>
      <c r="B46" s="836"/>
      <c r="C46" s="836"/>
      <c r="D46" s="836"/>
      <c r="E46" s="836"/>
      <c r="F46" s="836"/>
      <c r="G46" s="836"/>
      <c r="H46" s="836"/>
    </row>
    <row r="47" spans="1:8">
      <c r="A47" s="836"/>
      <c r="B47" s="836"/>
      <c r="C47" s="836"/>
      <c r="D47" s="836"/>
      <c r="E47" s="836"/>
      <c r="F47" s="836"/>
      <c r="G47" s="836"/>
      <c r="H47" s="836"/>
    </row>
    <row r="48" spans="1:8">
      <c r="A48" s="836"/>
      <c r="B48" s="836"/>
      <c r="C48" s="836"/>
      <c r="D48" s="836"/>
      <c r="E48" s="836"/>
      <c r="F48" s="836"/>
      <c r="G48" s="836"/>
      <c r="H48" s="836"/>
    </row>
    <row r="49" spans="1:8">
      <c r="A49" s="836"/>
      <c r="B49" s="836"/>
      <c r="C49" s="836"/>
      <c r="D49" s="836"/>
      <c r="E49" s="836"/>
      <c r="F49" s="836"/>
      <c r="G49" s="836"/>
      <c r="H49" s="836"/>
    </row>
    <row r="50" spans="1:8">
      <c r="A50" s="836"/>
      <c r="B50" s="836"/>
      <c r="C50" s="836"/>
      <c r="D50" s="836"/>
      <c r="E50" s="836"/>
      <c r="F50" s="836"/>
      <c r="G50" s="836"/>
      <c r="H50" s="836"/>
    </row>
    <row r="51" spans="1:8">
      <c r="A51" s="836"/>
      <c r="B51" s="836"/>
      <c r="C51" s="836"/>
      <c r="D51" s="836"/>
      <c r="E51" s="836"/>
      <c r="F51" s="836"/>
      <c r="G51" s="836"/>
      <c r="H51" s="836"/>
    </row>
    <row r="52" spans="1:8">
      <c r="A52" s="836"/>
      <c r="B52" s="836"/>
      <c r="C52" s="836"/>
      <c r="D52" s="836"/>
      <c r="E52" s="836"/>
      <c r="F52" s="836"/>
      <c r="G52" s="836"/>
      <c r="H52" s="836"/>
    </row>
    <row r="53" spans="1:8">
      <c r="A53" s="836"/>
      <c r="B53" s="836"/>
      <c r="C53" s="836"/>
      <c r="D53" s="836"/>
      <c r="E53" s="836"/>
      <c r="F53" s="836"/>
      <c r="G53" s="836"/>
      <c r="H53" s="836"/>
    </row>
    <row r="54" spans="1:8">
      <c r="A54" s="836"/>
      <c r="B54" s="836"/>
      <c r="C54" s="836"/>
      <c r="D54" s="836"/>
      <c r="E54" s="836"/>
      <c r="F54" s="836"/>
      <c r="G54" s="836"/>
      <c r="H54" s="836"/>
    </row>
    <row r="55" spans="1:8">
      <c r="A55" s="836"/>
      <c r="B55" s="836"/>
      <c r="C55" s="836"/>
      <c r="D55" s="836"/>
      <c r="E55" s="836"/>
      <c r="F55" s="836"/>
      <c r="G55" s="836"/>
      <c r="H55" s="836"/>
    </row>
    <row r="56" spans="1:8">
      <c r="A56" s="836"/>
      <c r="B56" s="836"/>
      <c r="C56" s="836"/>
      <c r="D56" s="836"/>
      <c r="E56" s="836"/>
      <c r="F56" s="836"/>
      <c r="G56" s="836"/>
      <c r="H56" s="836"/>
    </row>
    <row r="57" spans="1:8">
      <c r="A57" s="836"/>
      <c r="B57" s="836"/>
      <c r="C57" s="836"/>
      <c r="D57" s="836"/>
      <c r="E57" s="836"/>
      <c r="F57" s="836"/>
      <c r="G57" s="836"/>
      <c r="H57" s="836"/>
    </row>
  </sheetData>
  <pageMargins left="0.75" right="0.75" top="1" bottom="1" header="0" footer="0"/>
  <pageSetup orientation="portrait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fitToPage="1"/>
  </sheetPr>
  <dimension ref="A1:I51"/>
  <sheetViews>
    <sheetView workbookViewId="0"/>
  </sheetViews>
  <sheetFormatPr baseColWidth="10" defaultColWidth="9.140625" defaultRowHeight="12.75"/>
  <cols>
    <col min="1" max="1" width="11.85546875" style="27" customWidth="1"/>
    <col min="2" max="2" width="17" style="5" customWidth="1"/>
    <col min="3" max="3" width="13.85546875" style="5" customWidth="1"/>
    <col min="4" max="4" width="13.7109375" style="5" customWidth="1"/>
    <col min="5" max="5" width="9.140625" style="5" customWidth="1"/>
    <col min="6" max="6" width="9.140625" style="665" customWidth="1"/>
    <col min="7" max="16384" width="9.140625" style="5"/>
  </cols>
  <sheetData>
    <row r="1" spans="1:9">
      <c r="A1" s="832"/>
      <c r="B1" s="833"/>
      <c r="C1" s="833"/>
      <c r="D1" s="833"/>
      <c r="E1" s="834"/>
      <c r="F1" s="835"/>
      <c r="G1" s="833"/>
      <c r="H1" s="833"/>
      <c r="I1" s="833"/>
    </row>
    <row r="2" spans="1:9">
      <c r="A2" s="832"/>
      <c r="B2" s="833"/>
      <c r="C2" s="833"/>
      <c r="D2" s="833"/>
      <c r="E2" s="834"/>
      <c r="F2" s="835"/>
      <c r="G2" s="833"/>
      <c r="H2" s="833"/>
      <c r="I2" s="833"/>
    </row>
    <row r="3" spans="1:9">
      <c r="A3" s="836"/>
      <c r="B3" s="836"/>
      <c r="C3" s="836"/>
      <c r="D3" s="836"/>
      <c r="E3" s="836"/>
      <c r="F3" s="836"/>
      <c r="G3" s="836"/>
      <c r="H3" s="836"/>
      <c r="I3" s="836"/>
    </row>
    <row r="4" spans="1:9">
      <c r="A4" s="836"/>
      <c r="B4" s="836"/>
      <c r="C4" s="836"/>
      <c r="D4" s="836"/>
      <c r="E4" s="836"/>
      <c r="F4" s="836"/>
      <c r="G4" s="836"/>
      <c r="H4" s="836"/>
      <c r="I4" s="836"/>
    </row>
    <row r="5" spans="1:9">
      <c r="A5" s="836"/>
      <c r="B5" s="836"/>
      <c r="C5" s="836"/>
      <c r="D5" s="836"/>
      <c r="E5" s="836"/>
      <c r="F5" s="836"/>
      <c r="G5" s="836"/>
      <c r="H5" s="836"/>
      <c r="I5" s="836"/>
    </row>
    <row r="6" spans="1:9">
      <c r="A6" s="836"/>
      <c r="B6" s="836"/>
      <c r="C6" s="836"/>
      <c r="D6" s="836"/>
      <c r="E6" s="836"/>
      <c r="F6" s="836"/>
      <c r="G6" s="836"/>
      <c r="H6" s="836"/>
      <c r="I6" s="836"/>
    </row>
    <row r="7" spans="1:9">
      <c r="A7" s="836"/>
      <c r="B7" s="836"/>
      <c r="C7" s="836"/>
      <c r="D7" s="836"/>
      <c r="E7" s="836"/>
      <c r="F7" s="836"/>
      <c r="G7" s="836"/>
      <c r="H7" s="836"/>
      <c r="I7" s="836"/>
    </row>
    <row r="8" spans="1:9">
      <c r="A8" s="836"/>
      <c r="B8" s="836"/>
      <c r="C8" s="836"/>
      <c r="D8" s="836"/>
      <c r="E8" s="836"/>
      <c r="F8" s="836"/>
      <c r="G8" s="836"/>
      <c r="H8" s="836"/>
      <c r="I8" s="836"/>
    </row>
    <row r="9" spans="1:9">
      <c r="A9" s="836"/>
      <c r="B9" s="836"/>
      <c r="C9" s="836"/>
      <c r="D9" s="836"/>
      <c r="E9" s="836"/>
      <c r="F9" s="836"/>
      <c r="G9" s="836"/>
      <c r="H9" s="836"/>
      <c r="I9" s="836"/>
    </row>
    <row r="10" spans="1:9">
      <c r="A10" s="836"/>
      <c r="B10" s="836"/>
      <c r="C10" s="836"/>
      <c r="D10" s="836"/>
      <c r="E10" s="836"/>
      <c r="F10" s="836"/>
      <c r="G10" s="836"/>
      <c r="H10" s="836"/>
      <c r="I10" s="836"/>
    </row>
    <row r="11" spans="1:9">
      <c r="A11" s="836"/>
      <c r="B11" s="836"/>
      <c r="C11" s="836"/>
      <c r="D11" s="836"/>
      <c r="E11" s="836"/>
      <c r="F11" s="836"/>
      <c r="G11" s="836"/>
      <c r="H11" s="836"/>
      <c r="I11" s="836"/>
    </row>
    <row r="12" spans="1:9">
      <c r="A12" s="836"/>
      <c r="B12" s="836"/>
      <c r="C12" s="836"/>
      <c r="D12" s="836"/>
      <c r="E12" s="836"/>
      <c r="F12" s="836"/>
      <c r="G12" s="836"/>
      <c r="H12" s="836"/>
      <c r="I12" s="836"/>
    </row>
    <row r="13" spans="1:9">
      <c r="A13" s="836"/>
      <c r="B13" s="836"/>
      <c r="C13" s="836"/>
      <c r="D13" s="836"/>
      <c r="E13" s="836"/>
      <c r="F13" s="836"/>
      <c r="G13" s="836"/>
      <c r="H13" s="836"/>
      <c r="I13" s="836"/>
    </row>
    <row r="14" spans="1:9">
      <c r="A14" s="836"/>
      <c r="B14" s="836"/>
      <c r="C14" s="836"/>
      <c r="D14" s="836"/>
      <c r="E14" s="836"/>
      <c r="F14" s="836"/>
      <c r="G14" s="836"/>
      <c r="H14" s="836"/>
      <c r="I14" s="836"/>
    </row>
    <row r="15" spans="1:9">
      <c r="A15" s="836"/>
      <c r="B15" s="836"/>
      <c r="C15" s="836"/>
      <c r="D15" s="836"/>
      <c r="E15" s="836"/>
      <c r="F15" s="836"/>
      <c r="G15" s="836"/>
      <c r="H15" s="836"/>
      <c r="I15" s="836"/>
    </row>
    <row r="16" spans="1:9">
      <c r="A16" s="836"/>
      <c r="B16" s="836"/>
      <c r="C16" s="836"/>
      <c r="D16" s="836"/>
      <c r="E16" s="836"/>
      <c r="F16" s="836"/>
      <c r="G16" s="836"/>
      <c r="H16" s="836"/>
      <c r="I16" s="836"/>
    </row>
    <row r="17" spans="1:9">
      <c r="A17" s="836"/>
      <c r="B17" s="836"/>
      <c r="C17" s="836"/>
      <c r="D17" s="836"/>
      <c r="E17" s="836"/>
      <c r="F17" s="836"/>
      <c r="G17" s="836"/>
      <c r="H17" s="836"/>
      <c r="I17" s="836"/>
    </row>
    <row r="18" spans="1:9">
      <c r="A18" s="836"/>
      <c r="B18" s="836"/>
      <c r="C18" s="836"/>
      <c r="D18" s="836"/>
      <c r="E18" s="836"/>
      <c r="F18" s="836"/>
      <c r="G18" s="836"/>
      <c r="H18" s="836"/>
      <c r="I18" s="836"/>
    </row>
    <row r="19" spans="1:9">
      <c r="A19" s="836"/>
      <c r="B19" s="836"/>
      <c r="C19" s="836"/>
      <c r="D19" s="836"/>
      <c r="E19" s="836"/>
      <c r="F19" s="836"/>
      <c r="G19" s="836"/>
      <c r="H19" s="836"/>
      <c r="I19" s="836"/>
    </row>
    <row r="20" spans="1:9">
      <c r="A20" s="836"/>
      <c r="B20" s="836"/>
      <c r="C20" s="836"/>
      <c r="D20" s="836"/>
      <c r="E20" s="836"/>
      <c r="F20" s="836"/>
      <c r="G20" s="836"/>
      <c r="H20" s="836"/>
      <c r="I20" s="836"/>
    </row>
    <row r="21" spans="1:9">
      <c r="A21" s="836"/>
      <c r="B21" s="836"/>
      <c r="C21" s="836"/>
      <c r="D21" s="836"/>
      <c r="E21" s="836"/>
      <c r="F21" s="836"/>
      <c r="G21" s="836"/>
      <c r="H21" s="836"/>
      <c r="I21" s="836"/>
    </row>
    <row r="22" spans="1:9">
      <c r="A22" s="836"/>
      <c r="B22" s="836"/>
      <c r="C22" s="836"/>
      <c r="D22" s="836"/>
      <c r="E22" s="836"/>
      <c r="F22" s="836"/>
      <c r="G22" s="836"/>
      <c r="H22" s="836"/>
      <c r="I22" s="836"/>
    </row>
    <row r="23" spans="1:9">
      <c r="A23" s="836"/>
      <c r="B23" s="836"/>
      <c r="C23" s="836"/>
      <c r="D23" s="836"/>
      <c r="E23" s="836"/>
      <c r="F23" s="836"/>
      <c r="G23" s="836"/>
      <c r="H23" s="836"/>
      <c r="I23" s="836"/>
    </row>
    <row r="24" spans="1:9">
      <c r="A24" s="836"/>
      <c r="B24" s="836"/>
      <c r="C24" s="836"/>
      <c r="D24" s="836"/>
      <c r="E24" s="836"/>
      <c r="F24" s="836"/>
      <c r="G24" s="836"/>
      <c r="H24" s="836"/>
      <c r="I24" s="836"/>
    </row>
    <row r="25" spans="1:9">
      <c r="A25" s="836"/>
      <c r="B25" s="836"/>
      <c r="C25" s="836"/>
      <c r="D25" s="836"/>
      <c r="E25" s="836"/>
      <c r="F25" s="836"/>
      <c r="G25" s="836"/>
      <c r="H25" s="836"/>
      <c r="I25" s="836"/>
    </row>
    <row r="26" spans="1:9">
      <c r="A26" s="836"/>
      <c r="B26" s="836"/>
      <c r="C26" s="836"/>
      <c r="D26" s="836"/>
      <c r="E26" s="836"/>
      <c r="F26" s="836"/>
      <c r="G26" s="836"/>
      <c r="H26" s="836"/>
      <c r="I26" s="836"/>
    </row>
    <row r="27" spans="1:9">
      <c r="A27" s="836"/>
      <c r="B27" s="836"/>
      <c r="C27" s="836"/>
      <c r="D27" s="836"/>
      <c r="E27" s="836"/>
      <c r="F27" s="836"/>
      <c r="G27" s="836"/>
      <c r="H27" s="836"/>
      <c r="I27" s="836"/>
    </row>
    <row r="28" spans="1:9">
      <c r="A28" s="836"/>
      <c r="B28" s="836"/>
      <c r="C28" s="836"/>
      <c r="D28" s="836"/>
      <c r="E28" s="836"/>
      <c r="F28" s="836"/>
      <c r="G28" s="836"/>
      <c r="H28" s="836"/>
      <c r="I28" s="836"/>
    </row>
    <row r="29" spans="1:9">
      <c r="A29" s="836"/>
      <c r="B29" s="836"/>
      <c r="C29" s="836"/>
      <c r="D29" s="836"/>
      <c r="E29" s="836"/>
      <c r="F29" s="836"/>
      <c r="G29" s="836"/>
      <c r="H29" s="836"/>
      <c r="I29" s="836"/>
    </row>
    <row r="30" spans="1:9">
      <c r="A30" s="836"/>
      <c r="B30" s="836"/>
      <c r="C30" s="836"/>
      <c r="D30" s="836"/>
      <c r="E30" s="836"/>
      <c r="F30" s="836"/>
      <c r="G30" s="836"/>
      <c r="H30" s="836"/>
      <c r="I30" s="836"/>
    </row>
    <row r="31" spans="1:9">
      <c r="A31" s="836"/>
      <c r="B31" s="836"/>
      <c r="C31" s="836"/>
      <c r="D31" s="836"/>
      <c r="E31" s="836"/>
      <c r="F31" s="836"/>
      <c r="G31" s="836"/>
      <c r="H31" s="836"/>
      <c r="I31" s="836"/>
    </row>
    <row r="32" spans="1:9">
      <c r="A32" s="836"/>
      <c r="B32" s="836"/>
      <c r="C32" s="836"/>
      <c r="D32" s="836"/>
      <c r="E32" s="836"/>
      <c r="F32" s="836"/>
      <c r="G32" s="836"/>
      <c r="H32" s="836"/>
      <c r="I32" s="836"/>
    </row>
    <row r="33" spans="1:9">
      <c r="A33" s="836"/>
      <c r="B33" s="836"/>
      <c r="C33" s="836"/>
      <c r="D33" s="836"/>
      <c r="E33" s="836"/>
      <c r="F33" s="836"/>
      <c r="G33" s="836"/>
      <c r="H33" s="836"/>
      <c r="I33" s="836"/>
    </row>
    <row r="34" spans="1:9">
      <c r="A34" s="836"/>
      <c r="B34" s="836"/>
      <c r="C34" s="836"/>
      <c r="D34" s="836"/>
      <c r="E34" s="836"/>
      <c r="F34" s="836"/>
      <c r="G34" s="836"/>
      <c r="H34" s="836"/>
      <c r="I34" s="836"/>
    </row>
    <row r="35" spans="1:9">
      <c r="A35" s="836"/>
      <c r="B35" s="836"/>
      <c r="C35" s="836"/>
      <c r="D35" s="836"/>
      <c r="E35" s="836"/>
      <c r="F35" s="836"/>
      <c r="G35" s="836"/>
      <c r="H35" s="836"/>
      <c r="I35" s="836"/>
    </row>
    <row r="36" spans="1:9">
      <c r="A36" s="836"/>
      <c r="B36" s="836"/>
      <c r="C36" s="836"/>
      <c r="D36" s="836"/>
      <c r="E36" s="836"/>
      <c r="F36" s="836"/>
      <c r="G36" s="836"/>
      <c r="H36" s="836"/>
      <c r="I36" s="836"/>
    </row>
    <row r="37" spans="1:9">
      <c r="A37" s="836"/>
      <c r="B37" s="836"/>
      <c r="C37" s="836"/>
      <c r="D37" s="836"/>
      <c r="E37" s="836"/>
      <c r="F37" s="836"/>
      <c r="G37" s="836"/>
      <c r="H37" s="836"/>
      <c r="I37" s="836"/>
    </row>
    <row r="38" spans="1:9">
      <c r="A38" s="836"/>
      <c r="B38" s="836"/>
      <c r="C38" s="836"/>
      <c r="D38" s="836"/>
      <c r="E38" s="836"/>
      <c r="F38" s="836"/>
      <c r="G38" s="836"/>
      <c r="H38" s="836"/>
      <c r="I38" s="836"/>
    </row>
    <row r="39" spans="1:9">
      <c r="A39" s="836"/>
      <c r="B39" s="836"/>
      <c r="C39" s="836"/>
      <c r="D39" s="836"/>
      <c r="E39" s="836"/>
      <c r="F39" s="836"/>
      <c r="G39" s="836"/>
      <c r="H39" s="836"/>
      <c r="I39" s="836"/>
    </row>
    <row r="40" spans="1:9">
      <c r="A40" s="836"/>
      <c r="B40" s="836"/>
      <c r="C40" s="836"/>
      <c r="D40" s="836"/>
      <c r="E40" s="836"/>
      <c r="F40" s="836"/>
      <c r="G40" s="836"/>
      <c r="H40" s="836"/>
      <c r="I40" s="836"/>
    </row>
    <row r="41" spans="1:9">
      <c r="A41" s="836"/>
      <c r="B41" s="836"/>
      <c r="C41" s="836"/>
      <c r="D41" s="836"/>
      <c r="E41" s="836"/>
      <c r="F41" s="836"/>
      <c r="G41" s="836"/>
      <c r="H41" s="836"/>
      <c r="I41" s="836"/>
    </row>
    <row r="42" spans="1:9">
      <c r="A42" s="836"/>
      <c r="B42" s="836"/>
      <c r="C42" s="836"/>
      <c r="D42" s="836"/>
      <c r="E42" s="836"/>
      <c r="F42" s="836"/>
      <c r="G42" s="836"/>
      <c r="H42" s="836"/>
      <c r="I42" s="836"/>
    </row>
    <row r="43" spans="1:9">
      <c r="A43" s="836"/>
      <c r="B43" s="836"/>
      <c r="C43" s="836"/>
      <c r="D43" s="836"/>
      <c r="E43" s="836"/>
      <c r="F43" s="836"/>
      <c r="G43" s="836"/>
      <c r="H43" s="836"/>
      <c r="I43" s="836"/>
    </row>
    <row r="44" spans="1:9">
      <c r="A44" s="836"/>
      <c r="B44" s="836"/>
      <c r="C44" s="836"/>
      <c r="D44" s="836"/>
      <c r="E44" s="836"/>
      <c r="F44" s="836"/>
      <c r="G44" s="836"/>
      <c r="H44" s="836"/>
      <c r="I44" s="836"/>
    </row>
    <row r="45" spans="1:9">
      <c r="A45" s="836"/>
      <c r="B45" s="836"/>
      <c r="C45" s="836"/>
      <c r="D45" s="836"/>
      <c r="E45" s="836"/>
      <c r="F45" s="836"/>
      <c r="G45" s="836"/>
      <c r="H45" s="836"/>
      <c r="I45" s="836"/>
    </row>
    <row r="46" spans="1:9">
      <c r="A46" s="836"/>
      <c r="B46" s="836"/>
      <c r="C46" s="836"/>
      <c r="D46" s="836"/>
      <c r="E46" s="836"/>
      <c r="F46" s="836"/>
      <c r="G46" s="836"/>
      <c r="H46" s="836"/>
      <c r="I46" s="836"/>
    </row>
    <row r="47" spans="1:9">
      <c r="A47" s="836"/>
      <c r="B47" s="836"/>
      <c r="C47" s="836"/>
      <c r="D47" s="836"/>
      <c r="E47" s="836"/>
      <c r="F47" s="836"/>
      <c r="G47" s="836"/>
      <c r="H47" s="836"/>
      <c r="I47" s="836"/>
    </row>
    <row r="48" spans="1:9">
      <c r="A48" s="836"/>
      <c r="B48" s="836"/>
      <c r="C48" s="836"/>
      <c r="D48" s="836"/>
      <c r="E48" s="836"/>
      <c r="F48" s="836"/>
      <c r="G48" s="836"/>
      <c r="H48" s="836"/>
      <c r="I48" s="836"/>
    </row>
    <row r="49" spans="1:9">
      <c r="A49" s="836"/>
      <c r="B49" s="836"/>
      <c r="C49" s="836"/>
      <c r="D49" s="836"/>
      <c r="E49" s="836"/>
      <c r="F49" s="836"/>
      <c r="G49" s="836"/>
      <c r="H49" s="836"/>
      <c r="I49" s="836"/>
    </row>
    <row r="50" spans="1:9">
      <c r="A50" s="836"/>
      <c r="B50" s="836"/>
      <c r="C50" s="836"/>
      <c r="D50" s="836"/>
      <c r="E50" s="836"/>
      <c r="F50" s="836"/>
      <c r="G50" s="836"/>
      <c r="H50" s="836"/>
      <c r="I50" s="836"/>
    </row>
    <row r="51" spans="1:9">
      <c r="A51"/>
      <c r="B51"/>
      <c r="C51"/>
      <c r="D51"/>
      <c r="E51"/>
      <c r="F51"/>
      <c r="G51"/>
      <c r="H51"/>
      <c r="I51"/>
    </row>
  </sheetData>
  <printOptions horizontalCentered="1"/>
  <pageMargins left="0.74803149606299202" right="0.74803149606299202" top="1.9685039370078701" bottom="0.98425196850393704" header="0.511811024" footer="0.511811024"/>
  <pageSetup scale="89" orientation="portrait" horizontalDpi="300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E30"/>
  <sheetViews>
    <sheetView workbookViewId="0">
      <selection activeCell="B1" sqref="B1"/>
    </sheetView>
  </sheetViews>
  <sheetFormatPr baseColWidth="10" defaultRowHeight="12.75"/>
  <cols>
    <col min="1" max="1" width="11.42578125" style="545"/>
    <col min="2" max="2" width="27.7109375" style="545" customWidth="1"/>
    <col min="3" max="3" width="11.42578125" style="545"/>
    <col min="4" max="4" width="16.5703125" style="545" customWidth="1"/>
    <col min="5" max="16384" width="11.42578125" style="545"/>
  </cols>
  <sheetData>
    <row r="1" spans="2:5">
      <c r="B1" s="546"/>
      <c r="C1" s="547" t="s">
        <v>288</v>
      </c>
      <c r="D1" s="548"/>
    </row>
    <row r="2" spans="2:5">
      <c r="B2" s="549"/>
      <c r="C2" s="550" t="s">
        <v>289</v>
      </c>
      <c r="D2" s="551"/>
    </row>
    <row r="3" spans="2:5">
      <c r="B3" s="549"/>
      <c r="C3" s="552"/>
      <c r="D3" s="551"/>
    </row>
    <row r="4" spans="2:5">
      <c r="B4" s="549"/>
      <c r="C4" s="552"/>
      <c r="D4" s="551"/>
    </row>
    <row r="5" spans="2:5">
      <c r="B5" s="553" t="s">
        <v>290</v>
      </c>
      <c r="C5" s="554" t="s">
        <v>291</v>
      </c>
      <c r="D5" s="555" t="s">
        <v>292</v>
      </c>
    </row>
    <row r="6" spans="2:5">
      <c r="B6" s="556"/>
      <c r="C6" s="554" t="s">
        <v>293</v>
      </c>
      <c r="D6" s="555" t="s">
        <v>294</v>
      </c>
    </row>
    <row r="7" spans="2:5">
      <c r="B7" s="557" t="s">
        <v>295</v>
      </c>
      <c r="C7" s="558">
        <v>0.82450000000000001</v>
      </c>
      <c r="D7" s="559">
        <v>10963</v>
      </c>
      <c r="E7" s="545" t="s">
        <v>296</v>
      </c>
    </row>
    <row r="8" spans="2:5">
      <c r="B8" s="557" t="s">
        <v>297</v>
      </c>
      <c r="C8" s="558">
        <v>0.85499999999999998</v>
      </c>
      <c r="D8" s="559">
        <v>10860</v>
      </c>
    </row>
    <row r="9" spans="2:5">
      <c r="B9" s="557" t="s">
        <v>298</v>
      </c>
      <c r="C9" s="558">
        <v>0.92700000000000005</v>
      </c>
      <c r="D9" s="559">
        <v>10500</v>
      </c>
    </row>
    <row r="10" spans="2:5">
      <c r="B10" s="557" t="s">
        <v>299</v>
      </c>
      <c r="C10" s="558">
        <v>0.93600000000000005</v>
      </c>
      <c r="D10" s="559">
        <v>10500</v>
      </c>
    </row>
    <row r="11" spans="2:5">
      <c r="B11" s="557" t="s">
        <v>300</v>
      </c>
      <c r="C11" s="558">
        <v>0.94499999999999995</v>
      </c>
      <c r="D11" s="559">
        <v>10500</v>
      </c>
    </row>
    <row r="12" spans="2:5">
      <c r="B12" s="557" t="s">
        <v>42</v>
      </c>
      <c r="C12" s="558">
        <v>0.7</v>
      </c>
      <c r="D12" s="559">
        <v>11500</v>
      </c>
    </row>
    <row r="13" spans="2:5">
      <c r="B13" s="557" t="s">
        <v>39</v>
      </c>
      <c r="C13" s="558">
        <v>0.55000000000000004</v>
      </c>
      <c r="D13" s="559">
        <v>12100</v>
      </c>
    </row>
    <row r="14" spans="2:5">
      <c r="B14" s="557" t="s">
        <v>301</v>
      </c>
      <c r="C14" s="558">
        <v>0.73</v>
      </c>
      <c r="D14" s="559">
        <v>11200</v>
      </c>
    </row>
    <row r="15" spans="2:5">
      <c r="B15" s="557" t="s">
        <v>152</v>
      </c>
      <c r="C15" s="558">
        <v>0.7</v>
      </c>
      <c r="D15" s="559">
        <v>11400</v>
      </c>
    </row>
    <row r="16" spans="2:5">
      <c r="B16" s="557" t="s">
        <v>41</v>
      </c>
      <c r="C16" s="558">
        <v>0.81</v>
      </c>
      <c r="D16" s="559">
        <v>11100</v>
      </c>
    </row>
    <row r="17" spans="2:5">
      <c r="B17" s="557" t="s">
        <v>38</v>
      </c>
      <c r="C17" s="558">
        <v>0.81</v>
      </c>
      <c r="D17" s="559">
        <v>11100</v>
      </c>
    </row>
    <row r="18" spans="2:5">
      <c r="B18" s="557" t="s">
        <v>36</v>
      </c>
      <c r="C18" s="558">
        <v>0.84</v>
      </c>
      <c r="D18" s="559">
        <v>10900</v>
      </c>
    </row>
    <row r="19" spans="2:5">
      <c r="B19" s="557" t="s">
        <v>302</v>
      </c>
      <c r="C19" s="560" t="s">
        <v>209</v>
      </c>
      <c r="D19" s="559">
        <v>9341</v>
      </c>
      <c r="E19" s="545" t="s">
        <v>303</v>
      </c>
    </row>
    <row r="20" spans="2:5">
      <c r="B20" s="557" t="s">
        <v>10</v>
      </c>
      <c r="C20" s="560" t="s">
        <v>209</v>
      </c>
      <c r="D20" s="559">
        <v>3500</v>
      </c>
    </row>
    <row r="21" spans="2:5">
      <c r="B21" s="557" t="s">
        <v>8</v>
      </c>
      <c r="C21" s="560" t="s">
        <v>209</v>
      </c>
      <c r="D21" s="559">
        <v>7000</v>
      </c>
    </row>
    <row r="22" spans="2:5">
      <c r="B22" s="557" t="s">
        <v>11</v>
      </c>
      <c r="C22" s="560" t="s">
        <v>209</v>
      </c>
      <c r="D22" s="559">
        <v>4000</v>
      </c>
      <c r="E22" s="545" t="s">
        <v>303</v>
      </c>
    </row>
    <row r="23" spans="2:5">
      <c r="B23" s="557" t="s">
        <v>304</v>
      </c>
      <c r="C23" s="560" t="s">
        <v>209</v>
      </c>
      <c r="D23" s="559">
        <v>4260</v>
      </c>
      <c r="E23" s="545" t="s">
        <v>305</v>
      </c>
    </row>
    <row r="24" spans="2:5">
      <c r="B24" s="557" t="s">
        <v>17</v>
      </c>
      <c r="C24" s="560" t="s">
        <v>209</v>
      </c>
      <c r="D24" s="559">
        <v>860</v>
      </c>
      <c r="E24" s="545" t="s">
        <v>306</v>
      </c>
    </row>
    <row r="25" spans="2:5">
      <c r="B25" s="561" t="s">
        <v>307</v>
      </c>
      <c r="C25" s="552"/>
      <c r="D25" s="551"/>
    </row>
    <row r="26" spans="2:5">
      <c r="B26" s="561" t="s">
        <v>308</v>
      </c>
      <c r="C26" s="552"/>
      <c r="D26" s="551"/>
    </row>
    <row r="27" spans="2:5">
      <c r="B27" s="561" t="s">
        <v>309</v>
      </c>
      <c r="C27" s="552"/>
      <c r="D27" s="551"/>
    </row>
    <row r="28" spans="2:5">
      <c r="B28" s="561" t="s">
        <v>310</v>
      </c>
      <c r="C28" s="552"/>
      <c r="D28" s="551"/>
    </row>
    <row r="29" spans="2:5">
      <c r="B29" s="670" t="s">
        <v>509</v>
      </c>
      <c r="C29" s="552"/>
      <c r="D29" s="551"/>
    </row>
    <row r="30" spans="2:5">
      <c r="B30" s="671" t="s">
        <v>510</v>
      </c>
      <c r="C30" s="562"/>
      <c r="D30" s="563"/>
    </row>
  </sheetData>
  <pageMargins left="0.78740157480314998" right="0.78740157480314998" top="1.9685039370078701" bottom="0.98425196850393704" header="0.511811024" footer="0.511811024"/>
  <pageSetup orientation="portrait" horizontalDpi="300" verticalDpi="4294967292" r:id="rId1"/>
  <headerFooter alignWithMargins="0">
    <oddHeader>&amp;RAnexo A2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workbookViewId="0"/>
  </sheetViews>
  <sheetFormatPr baseColWidth="10" defaultRowHeight="12.75"/>
  <sheetData>
    <row r="1" spans="1:8">
      <c r="A1" s="674" t="s">
        <v>607</v>
      </c>
    </row>
    <row r="2" spans="1:8">
      <c r="A2" s="674" t="s">
        <v>531</v>
      </c>
      <c r="B2" s="675"/>
      <c r="C2" s="675"/>
      <c r="D2" s="675"/>
      <c r="E2" s="675"/>
      <c r="F2" s="675"/>
      <c r="G2" s="675"/>
    </row>
    <row r="3" spans="1:8">
      <c r="A3" s="675"/>
      <c r="B3" s="675"/>
      <c r="C3" s="675"/>
      <c r="D3" s="675"/>
      <c r="E3" s="675"/>
      <c r="F3" s="675"/>
      <c r="G3" s="675"/>
    </row>
    <row r="4" spans="1:8">
      <c r="A4" s="674" t="s">
        <v>532</v>
      </c>
      <c r="B4" s="674"/>
      <c r="C4" s="674"/>
      <c r="D4" s="674"/>
      <c r="E4" s="675"/>
      <c r="F4" s="675"/>
      <c r="G4" s="675"/>
    </row>
    <row r="5" spans="1:8">
      <c r="A5" s="674" t="s">
        <v>533</v>
      </c>
      <c r="B5" s="674"/>
      <c r="C5" s="674"/>
      <c r="D5" s="674"/>
      <c r="E5" s="675"/>
      <c r="F5" s="675"/>
      <c r="G5" s="675"/>
    </row>
    <row r="6" spans="1:8" ht="13.5" thickBot="1">
      <c r="A6" s="675"/>
      <c r="B6" s="675"/>
      <c r="C6" s="675"/>
      <c r="D6" s="675"/>
      <c r="E6" s="675"/>
      <c r="F6" s="675"/>
      <c r="G6" s="675"/>
    </row>
    <row r="7" spans="1:8">
      <c r="A7" s="676"/>
      <c r="B7" s="677" t="s">
        <v>513</v>
      </c>
      <c r="C7" s="678" t="s">
        <v>514</v>
      </c>
      <c r="D7" s="677" t="s">
        <v>537</v>
      </c>
      <c r="E7" s="678" t="s">
        <v>538</v>
      </c>
      <c r="F7" s="677" t="s">
        <v>539</v>
      </c>
      <c r="G7" s="679" t="s">
        <v>517</v>
      </c>
    </row>
    <row r="8" spans="1:8" ht="13.5" thickBot="1">
      <c r="A8" s="680"/>
      <c r="B8" s="719"/>
      <c r="C8" s="720"/>
      <c r="D8" s="721" t="s">
        <v>540</v>
      </c>
      <c r="E8" s="722" t="s">
        <v>541</v>
      </c>
      <c r="F8" s="721" t="s">
        <v>542</v>
      </c>
      <c r="G8" s="683"/>
    </row>
    <row r="9" spans="1:8">
      <c r="A9" s="723" t="s">
        <v>518</v>
      </c>
      <c r="B9" s="724">
        <v>142</v>
      </c>
      <c r="C9" s="709">
        <v>13641</v>
      </c>
      <c r="D9" s="724">
        <v>36</v>
      </c>
      <c r="E9" s="709">
        <v>97</v>
      </c>
      <c r="F9" s="724">
        <v>4458</v>
      </c>
      <c r="G9" s="725">
        <v>18374</v>
      </c>
      <c r="H9" s="243"/>
    </row>
    <row r="10" spans="1:8">
      <c r="A10" s="723" t="s">
        <v>523</v>
      </c>
      <c r="B10" s="726">
        <v>0.78500000000000003</v>
      </c>
      <c r="C10" s="710">
        <v>0.4</v>
      </c>
      <c r="D10" s="726">
        <v>0.29299999999999998</v>
      </c>
      <c r="E10" s="710">
        <v>1</v>
      </c>
      <c r="F10" s="726">
        <v>0.84599999999999997</v>
      </c>
      <c r="G10" s="727">
        <v>0.51400000000000001</v>
      </c>
    </row>
    <row r="11" spans="1:8">
      <c r="A11" s="723" t="s">
        <v>524</v>
      </c>
      <c r="B11" s="726">
        <v>0.215</v>
      </c>
      <c r="C11" s="710">
        <v>0.6</v>
      </c>
      <c r="D11" s="726">
        <v>0.70699999999999996</v>
      </c>
      <c r="E11" s="710">
        <v>0</v>
      </c>
      <c r="F11" s="726">
        <v>0.154</v>
      </c>
      <c r="G11" s="727">
        <v>0.48599999999999999</v>
      </c>
    </row>
    <row r="12" spans="1:8">
      <c r="A12" s="728"/>
      <c r="B12" s="729"/>
      <c r="C12" s="730"/>
      <c r="D12" s="729"/>
      <c r="E12" s="730"/>
      <c r="F12" s="729"/>
      <c r="G12" s="731"/>
    </row>
    <row r="13" spans="1:8">
      <c r="A13" s="723" t="s">
        <v>522</v>
      </c>
      <c r="B13" s="724">
        <v>188</v>
      </c>
      <c r="C13" s="709">
        <v>14733</v>
      </c>
      <c r="D13" s="724">
        <v>37</v>
      </c>
      <c r="E13" s="709">
        <v>101</v>
      </c>
      <c r="F13" s="724">
        <v>4902</v>
      </c>
      <c r="G13" s="725">
        <v>19961</v>
      </c>
      <c r="H13" s="243"/>
    </row>
    <row r="14" spans="1:8">
      <c r="A14" s="723" t="s">
        <v>523</v>
      </c>
      <c r="B14" s="726">
        <v>0.44800000000000001</v>
      </c>
      <c r="C14" s="710">
        <v>0.16500000000000001</v>
      </c>
      <c r="D14" s="726">
        <v>0.29299999999999998</v>
      </c>
      <c r="E14" s="710">
        <v>1</v>
      </c>
      <c r="F14" s="726">
        <v>0.85799999999999998</v>
      </c>
      <c r="G14" s="727">
        <v>0.34200000000000003</v>
      </c>
    </row>
    <row r="15" spans="1:8">
      <c r="A15" s="723" t="s">
        <v>524</v>
      </c>
      <c r="B15" s="726">
        <v>0.55200000000000005</v>
      </c>
      <c r="C15" s="710">
        <v>0.83499999999999996</v>
      </c>
      <c r="D15" s="726">
        <v>0.70699999999999996</v>
      </c>
      <c r="E15" s="710" t="s">
        <v>521</v>
      </c>
      <c r="F15" s="726">
        <v>0.14199999999999999</v>
      </c>
      <c r="G15" s="727">
        <v>0.65800000000000003</v>
      </c>
    </row>
    <row r="16" spans="1:8">
      <c r="A16" s="723"/>
      <c r="B16" s="729"/>
      <c r="C16" s="730"/>
      <c r="D16" s="729"/>
      <c r="E16" s="730"/>
      <c r="F16" s="729"/>
      <c r="G16" s="731"/>
    </row>
    <row r="17" spans="1:8">
      <c r="A17" s="732">
        <v>1992</v>
      </c>
      <c r="B17" s="733">
        <v>178</v>
      </c>
      <c r="C17" s="708">
        <v>16302</v>
      </c>
      <c r="D17" s="733">
        <v>41</v>
      </c>
      <c r="E17" s="708">
        <v>108</v>
      </c>
      <c r="F17" s="733">
        <v>5692</v>
      </c>
      <c r="G17" s="734">
        <v>22321</v>
      </c>
      <c r="H17" s="243"/>
    </row>
    <row r="18" spans="1:8">
      <c r="A18" s="723" t="s">
        <v>523</v>
      </c>
      <c r="B18" s="726">
        <v>0.78500000000000003</v>
      </c>
      <c r="C18" s="710">
        <v>2.8000000000000001E-2</v>
      </c>
      <c r="D18" s="726">
        <v>0.29299999999999998</v>
      </c>
      <c r="E18" s="710">
        <v>1</v>
      </c>
      <c r="F18" s="726">
        <v>0.86199999999999999</v>
      </c>
      <c r="G18" s="727">
        <v>0.251</v>
      </c>
    </row>
    <row r="19" spans="1:8">
      <c r="A19" s="723" t="s">
        <v>524</v>
      </c>
      <c r="B19" s="726">
        <v>0.215</v>
      </c>
      <c r="C19" s="710">
        <v>0.97199999999999998</v>
      </c>
      <c r="D19" s="726">
        <v>0.70699999999999996</v>
      </c>
      <c r="E19" s="710" t="s">
        <v>521</v>
      </c>
      <c r="F19" s="726">
        <v>0.13800000000000001</v>
      </c>
      <c r="G19" s="727">
        <v>0.749</v>
      </c>
    </row>
    <row r="20" spans="1:8">
      <c r="A20" s="728"/>
      <c r="B20" s="729"/>
      <c r="C20" s="730"/>
      <c r="D20" s="729"/>
      <c r="E20" s="730"/>
      <c r="F20" s="729"/>
      <c r="G20" s="731"/>
    </row>
    <row r="21" spans="1:8">
      <c r="A21" s="723">
        <v>1993</v>
      </c>
      <c r="B21" s="724">
        <v>3350</v>
      </c>
      <c r="C21" s="709">
        <v>17661</v>
      </c>
      <c r="D21" s="724">
        <v>43</v>
      </c>
      <c r="E21" s="709">
        <v>116</v>
      </c>
      <c r="F21" s="724">
        <v>2750</v>
      </c>
      <c r="G21" s="725">
        <v>23920</v>
      </c>
      <c r="H21" s="243"/>
    </row>
    <row r="22" spans="1:8">
      <c r="A22" s="723" t="s">
        <v>523</v>
      </c>
      <c r="B22" s="726">
        <v>0.98599999999999999</v>
      </c>
      <c r="C22" s="710">
        <v>7.2999999999999995E-2</v>
      </c>
      <c r="D22" s="726">
        <v>0.28799999999999998</v>
      </c>
      <c r="E22" s="710">
        <v>1</v>
      </c>
      <c r="F22" s="726">
        <v>0.75</v>
      </c>
      <c r="G22" s="727">
        <v>0.28299999999999997</v>
      </c>
    </row>
    <row r="23" spans="1:8">
      <c r="A23" s="723" t="s">
        <v>524</v>
      </c>
      <c r="B23" s="726">
        <v>1.4E-2</v>
      </c>
      <c r="C23" s="710">
        <v>0.92700000000000005</v>
      </c>
      <c r="D23" s="726">
        <v>0.71199999999999997</v>
      </c>
      <c r="E23" s="710" t="s">
        <v>521</v>
      </c>
      <c r="F23" s="726">
        <v>0.25</v>
      </c>
      <c r="G23" s="727">
        <v>0.71699999999999997</v>
      </c>
    </row>
    <row r="24" spans="1:8">
      <c r="A24" s="723"/>
      <c r="B24" s="729"/>
      <c r="C24" s="730"/>
      <c r="D24" s="729"/>
      <c r="E24" s="730"/>
      <c r="F24" s="729"/>
      <c r="G24" s="731"/>
    </row>
    <row r="25" spans="1:8">
      <c r="A25" s="732">
        <v>1994</v>
      </c>
      <c r="B25" s="733">
        <v>3745</v>
      </c>
      <c r="C25" s="708">
        <v>18985</v>
      </c>
      <c r="D25" s="733">
        <v>49</v>
      </c>
      <c r="E25" s="708">
        <v>125</v>
      </c>
      <c r="F25" s="733">
        <v>2685</v>
      </c>
      <c r="G25" s="734">
        <v>25589</v>
      </c>
      <c r="H25" s="243"/>
    </row>
    <row r="26" spans="1:8">
      <c r="A26" s="723" t="s">
        <v>523</v>
      </c>
      <c r="B26" s="726">
        <v>0.98799999999999999</v>
      </c>
      <c r="C26" s="710">
        <v>0.13300000000000001</v>
      </c>
      <c r="D26" s="726">
        <v>0.34799999999999998</v>
      </c>
      <c r="E26" s="710">
        <v>1</v>
      </c>
      <c r="F26" s="726">
        <v>0.73499999999999999</v>
      </c>
      <c r="G26" s="727">
        <v>0.32800000000000001</v>
      </c>
    </row>
    <row r="27" spans="1:8">
      <c r="A27" s="723" t="s">
        <v>524</v>
      </c>
      <c r="B27" s="726">
        <v>1.2E-2</v>
      </c>
      <c r="C27" s="710">
        <v>0.86699999999999999</v>
      </c>
      <c r="D27" s="726">
        <v>0.65200000000000002</v>
      </c>
      <c r="E27" s="710" t="s">
        <v>521</v>
      </c>
      <c r="F27" s="726">
        <v>0.26500000000000001</v>
      </c>
      <c r="G27" s="727">
        <v>0.67200000000000004</v>
      </c>
    </row>
    <row r="28" spans="1:8">
      <c r="A28" s="728"/>
      <c r="B28" s="729"/>
      <c r="C28" s="730"/>
      <c r="D28" s="729"/>
      <c r="E28" s="730"/>
      <c r="F28" s="729"/>
      <c r="G28" s="731"/>
    </row>
    <row r="29" spans="1:8">
      <c r="A29" s="723">
        <v>1995</v>
      </c>
      <c r="B29" s="724">
        <v>4404</v>
      </c>
      <c r="C29" s="709">
        <v>20507</v>
      </c>
      <c r="D29" s="724">
        <v>60</v>
      </c>
      <c r="E29" s="709">
        <v>129</v>
      </c>
      <c r="F29" s="724">
        <v>2922</v>
      </c>
      <c r="G29" s="725">
        <v>28022</v>
      </c>
      <c r="H29" s="243"/>
    </row>
    <row r="30" spans="1:8">
      <c r="A30" s="723" t="s">
        <v>523</v>
      </c>
      <c r="B30" s="726">
        <v>0.99199999999999999</v>
      </c>
      <c r="C30" s="710">
        <v>0.14199999999999999</v>
      </c>
      <c r="D30" s="726">
        <v>0.41699999999999998</v>
      </c>
      <c r="E30" s="710">
        <v>1</v>
      </c>
      <c r="F30" s="726">
        <v>0.73899999999999999</v>
      </c>
      <c r="G30" s="727">
        <v>0.34300000000000003</v>
      </c>
    </row>
    <row r="31" spans="1:8">
      <c r="A31" s="723" t="s">
        <v>524</v>
      </c>
      <c r="B31" s="726">
        <v>8.0000000000000002E-3</v>
      </c>
      <c r="C31" s="710">
        <v>0.85799999999999998</v>
      </c>
      <c r="D31" s="726">
        <v>0.58299999999999996</v>
      </c>
      <c r="E31" s="710" t="s">
        <v>521</v>
      </c>
      <c r="F31" s="726">
        <v>0.26100000000000001</v>
      </c>
      <c r="G31" s="727">
        <v>0.65700000000000003</v>
      </c>
    </row>
    <row r="32" spans="1:8">
      <c r="A32" s="723"/>
      <c r="B32" s="729"/>
      <c r="C32" s="730"/>
      <c r="D32" s="729"/>
      <c r="E32" s="730"/>
      <c r="F32" s="729"/>
      <c r="G32" s="731"/>
    </row>
    <row r="33" spans="1:8">
      <c r="A33" s="732">
        <v>1996</v>
      </c>
      <c r="B33" s="733">
        <v>5544</v>
      </c>
      <c r="C33" s="708">
        <v>22424</v>
      </c>
      <c r="D33" s="733">
        <v>60</v>
      </c>
      <c r="E33" s="708">
        <v>139</v>
      </c>
      <c r="F33" s="733">
        <v>2614</v>
      </c>
      <c r="G33" s="734">
        <v>30781</v>
      </c>
      <c r="H33" s="243"/>
    </row>
    <row r="34" spans="1:8">
      <c r="A34" s="723" t="s">
        <v>523</v>
      </c>
      <c r="B34" s="726">
        <v>0.99399999999999999</v>
      </c>
      <c r="C34" s="710">
        <v>0.28199999999999997</v>
      </c>
      <c r="D34" s="726">
        <v>0.42599999999999999</v>
      </c>
      <c r="E34" s="710">
        <v>1</v>
      </c>
      <c r="F34" s="726">
        <v>0.73099999999999998</v>
      </c>
      <c r="G34" s="727">
        <v>0.45200000000000001</v>
      </c>
    </row>
    <row r="35" spans="1:8">
      <c r="A35" s="723" t="s">
        <v>524</v>
      </c>
      <c r="B35" s="726">
        <v>6.0000000000000001E-3</v>
      </c>
      <c r="C35" s="710">
        <v>0.71799999999999997</v>
      </c>
      <c r="D35" s="726">
        <v>0.57399999999999995</v>
      </c>
      <c r="E35" s="710" t="s">
        <v>521</v>
      </c>
      <c r="F35" s="726">
        <v>0.26900000000000002</v>
      </c>
      <c r="G35" s="727">
        <v>0.54800000000000004</v>
      </c>
    </row>
    <row r="36" spans="1:8">
      <c r="A36" s="728"/>
      <c r="B36" s="729"/>
      <c r="C36" s="730"/>
      <c r="D36" s="729"/>
      <c r="E36" s="730"/>
      <c r="F36" s="729"/>
      <c r="G36" s="731"/>
    </row>
    <row r="37" spans="1:8">
      <c r="A37" s="723">
        <v>1997</v>
      </c>
      <c r="B37" s="724">
        <v>6392</v>
      </c>
      <c r="C37" s="709">
        <v>23959</v>
      </c>
      <c r="D37" s="724">
        <v>69</v>
      </c>
      <c r="E37" s="709">
        <v>143</v>
      </c>
      <c r="F37" s="724">
        <v>2729</v>
      </c>
      <c r="G37" s="725">
        <v>33292</v>
      </c>
      <c r="H37" s="243"/>
    </row>
    <row r="38" spans="1:8">
      <c r="A38" s="723" t="s">
        <v>523</v>
      </c>
      <c r="B38" s="726">
        <v>0.99099999999999999</v>
      </c>
      <c r="C38" s="710">
        <v>0.245</v>
      </c>
      <c r="D38" s="726">
        <v>0.49299999999999999</v>
      </c>
      <c r="E38" s="710">
        <v>1</v>
      </c>
      <c r="F38" s="726">
        <v>0.71699999999999997</v>
      </c>
      <c r="G38" s="727">
        <v>0.43099999999999999</v>
      </c>
    </row>
    <row r="39" spans="1:8">
      <c r="A39" s="723" t="s">
        <v>524</v>
      </c>
      <c r="B39" s="726">
        <v>8.9999999999999993E-3</v>
      </c>
      <c r="C39" s="710">
        <v>0.755</v>
      </c>
      <c r="D39" s="726">
        <v>0.50700000000000001</v>
      </c>
      <c r="E39" s="710" t="s">
        <v>521</v>
      </c>
      <c r="F39" s="726">
        <v>0.28299999999999997</v>
      </c>
      <c r="G39" s="727">
        <v>0.56899999999999995</v>
      </c>
    </row>
    <row r="40" spans="1:8">
      <c r="A40" s="723"/>
      <c r="B40" s="729"/>
      <c r="C40" s="730"/>
      <c r="D40" s="729"/>
      <c r="E40" s="730"/>
      <c r="F40" s="729"/>
      <c r="G40" s="731"/>
    </row>
    <row r="41" spans="1:8">
      <c r="A41" s="732">
        <v>1998</v>
      </c>
      <c r="B41" s="733">
        <v>7358</v>
      </c>
      <c r="C41" s="708">
        <v>25658</v>
      </c>
      <c r="D41" s="733">
        <v>76</v>
      </c>
      <c r="E41" s="708">
        <v>152</v>
      </c>
      <c r="F41" s="733">
        <v>2259</v>
      </c>
      <c r="G41" s="734">
        <v>35503</v>
      </c>
      <c r="H41" s="243"/>
    </row>
    <row r="42" spans="1:8">
      <c r="A42" s="723" t="s">
        <v>523</v>
      </c>
      <c r="B42" s="726">
        <v>0.99299999999999999</v>
      </c>
      <c r="C42" s="710">
        <v>0.41</v>
      </c>
      <c r="D42" s="726">
        <v>0.434</v>
      </c>
      <c r="E42" s="710">
        <v>1</v>
      </c>
      <c r="F42" s="726">
        <v>0.68200000000000005</v>
      </c>
      <c r="G42" s="727">
        <v>0.55100000000000005</v>
      </c>
    </row>
    <row r="43" spans="1:8">
      <c r="A43" s="723" t="s">
        <v>524</v>
      </c>
      <c r="B43" s="726">
        <v>7.0000000000000001E-3</v>
      </c>
      <c r="C43" s="710">
        <v>0.59</v>
      </c>
      <c r="D43" s="726">
        <v>0.56599999999999995</v>
      </c>
      <c r="E43" s="710" t="s">
        <v>521</v>
      </c>
      <c r="F43" s="726">
        <v>0.318</v>
      </c>
      <c r="G43" s="727">
        <v>0.44900000000000001</v>
      </c>
    </row>
    <row r="44" spans="1:8">
      <c r="A44" s="728"/>
      <c r="B44" s="735"/>
      <c r="C44" s="711"/>
      <c r="D44" s="735"/>
      <c r="E44" s="711"/>
      <c r="F44" s="735"/>
      <c r="G44" s="736"/>
    </row>
    <row r="45" spans="1:8">
      <c r="A45" s="723">
        <v>1999</v>
      </c>
      <c r="B45" s="724">
        <v>9001</v>
      </c>
      <c r="C45" s="709">
        <v>26920</v>
      </c>
      <c r="D45" s="724">
        <v>82</v>
      </c>
      <c r="E45" s="709">
        <v>155</v>
      </c>
      <c r="F45" s="724">
        <v>2231</v>
      </c>
      <c r="G45" s="725">
        <v>38389</v>
      </c>
      <c r="H45" s="243"/>
    </row>
    <row r="46" spans="1:8">
      <c r="A46" s="723" t="s">
        <v>523</v>
      </c>
      <c r="B46" s="726">
        <v>0.99299999999999999</v>
      </c>
      <c r="C46" s="710">
        <v>0.52400000000000002</v>
      </c>
      <c r="D46" s="726">
        <v>0.48799999999999999</v>
      </c>
      <c r="E46" s="710">
        <v>1</v>
      </c>
      <c r="F46" s="726">
        <v>0.69799999999999995</v>
      </c>
      <c r="G46" s="727">
        <v>0.64600000000000002</v>
      </c>
    </row>
    <row r="47" spans="1:8">
      <c r="A47" s="723" t="s">
        <v>524</v>
      </c>
      <c r="B47" s="726">
        <v>7.0000000000000001E-3</v>
      </c>
      <c r="C47" s="710">
        <v>0.47599999999999998</v>
      </c>
      <c r="D47" s="726">
        <v>0.51200000000000001</v>
      </c>
      <c r="E47" s="710" t="s">
        <v>521</v>
      </c>
      <c r="F47" s="726">
        <v>0.30199999999999999</v>
      </c>
      <c r="G47" s="727">
        <v>0.35399999999999998</v>
      </c>
    </row>
    <row r="48" spans="1:8">
      <c r="A48" s="723"/>
      <c r="B48" s="726"/>
      <c r="C48" s="710"/>
      <c r="D48" s="726"/>
      <c r="E48" s="710"/>
      <c r="F48" s="726"/>
      <c r="G48" s="727"/>
    </row>
    <row r="49" spans="1:8">
      <c r="A49" s="732" t="s">
        <v>565</v>
      </c>
      <c r="B49" s="733">
        <v>9327</v>
      </c>
      <c r="C49" s="708">
        <v>29577</v>
      </c>
      <c r="D49" s="733">
        <v>86</v>
      </c>
      <c r="E49" s="708">
        <v>163</v>
      </c>
      <c r="F49" s="733">
        <v>2115</v>
      </c>
      <c r="G49" s="734">
        <v>41268</v>
      </c>
      <c r="H49" s="243"/>
    </row>
    <row r="50" spans="1:8">
      <c r="A50" s="723" t="s">
        <v>523</v>
      </c>
      <c r="B50" s="726">
        <v>0.99399999999999999</v>
      </c>
      <c r="C50" s="710">
        <v>0.623</v>
      </c>
      <c r="D50" s="726">
        <v>0.50900000000000001</v>
      </c>
      <c r="E50" s="710">
        <v>1</v>
      </c>
      <c r="F50" s="726">
        <v>0.73699999999999999</v>
      </c>
      <c r="G50" s="727">
        <v>0.53800000000000003</v>
      </c>
    </row>
    <row r="51" spans="1:8">
      <c r="A51" s="723" t="s">
        <v>524</v>
      </c>
      <c r="B51" s="726">
        <v>6.0000000000000001E-3</v>
      </c>
      <c r="C51" s="710">
        <v>0.377</v>
      </c>
      <c r="D51" s="726">
        <v>0.49099999999999999</v>
      </c>
      <c r="E51" s="710" t="s">
        <v>521</v>
      </c>
      <c r="F51" s="726">
        <v>0.26300000000000001</v>
      </c>
      <c r="G51" s="727">
        <v>0.46200000000000002</v>
      </c>
    </row>
    <row r="52" spans="1:8">
      <c r="A52" s="728"/>
      <c r="B52" s="729"/>
      <c r="C52" s="730"/>
      <c r="D52" s="729"/>
      <c r="E52" s="730"/>
      <c r="F52" s="729"/>
      <c r="G52" s="731"/>
    </row>
    <row r="53" spans="1:8">
      <c r="A53" s="723" t="s">
        <v>566</v>
      </c>
      <c r="B53" s="724">
        <v>9852</v>
      </c>
      <c r="C53" s="709">
        <v>30765</v>
      </c>
      <c r="D53" s="724">
        <v>90</v>
      </c>
      <c r="E53" s="709">
        <v>170</v>
      </c>
      <c r="F53" s="724">
        <v>3041</v>
      </c>
      <c r="G53" s="725">
        <v>43918</v>
      </c>
      <c r="H53" s="243"/>
    </row>
    <row r="54" spans="1:8">
      <c r="A54" s="723" t="s">
        <v>523</v>
      </c>
      <c r="B54" s="726">
        <v>0.99399999999999999</v>
      </c>
      <c r="C54" s="710">
        <v>0.316</v>
      </c>
      <c r="D54" s="726">
        <v>0.51400000000000001</v>
      </c>
      <c r="E54" s="710">
        <v>1</v>
      </c>
      <c r="F54" s="726">
        <v>0.80400000000000005</v>
      </c>
      <c r="G54" s="727">
        <v>0.50600000000000001</v>
      </c>
    </row>
    <row r="55" spans="1:8" ht="13.5" thickBot="1">
      <c r="A55" s="737" t="s">
        <v>524</v>
      </c>
      <c r="B55" s="738">
        <v>6.0000000000000001E-3</v>
      </c>
      <c r="C55" s="739">
        <v>0.68400000000000005</v>
      </c>
      <c r="D55" s="738">
        <v>0.48599999999999999</v>
      </c>
      <c r="E55" s="739" t="s">
        <v>521</v>
      </c>
      <c r="F55" s="738">
        <v>0.19600000000000001</v>
      </c>
      <c r="G55" s="740">
        <v>0.49399999999999999</v>
      </c>
    </row>
    <row r="56" spans="1:8">
      <c r="A56" t="s">
        <v>567</v>
      </c>
    </row>
    <row r="58" spans="1:8">
      <c r="A58" t="s">
        <v>534</v>
      </c>
    </row>
    <row r="59" spans="1:8">
      <c r="A59" t="s">
        <v>568</v>
      </c>
    </row>
    <row r="60" spans="1:8">
      <c r="A60" t="s">
        <v>569</v>
      </c>
    </row>
    <row r="61" spans="1:8">
      <c r="A61" t="s">
        <v>535</v>
      </c>
    </row>
  </sheetData>
  <pageMargins left="0.59055118110236227" right="0.75" top="1" bottom="1" header="0" footer="0"/>
  <pageSetup scale="97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7"/>
  <sheetViews>
    <sheetView workbookViewId="0"/>
  </sheetViews>
  <sheetFormatPr baseColWidth="10" defaultRowHeight="12.75"/>
  <cols>
    <col min="11" max="11" width="12.28515625" customWidth="1"/>
  </cols>
  <sheetData>
    <row r="1" spans="1:7">
      <c r="A1" s="674" t="s">
        <v>606</v>
      </c>
      <c r="B1" s="674"/>
      <c r="C1" s="674"/>
      <c r="D1" s="674"/>
      <c r="E1" s="675"/>
      <c r="F1" s="675"/>
      <c r="G1" s="675"/>
    </row>
    <row r="2" spans="1:7">
      <c r="A2" s="674"/>
      <c r="B2" s="674"/>
      <c r="C2" s="674"/>
      <c r="D2" s="674"/>
      <c r="E2" s="675"/>
      <c r="F2" s="675"/>
      <c r="G2" s="675"/>
    </row>
    <row r="3" spans="1:7">
      <c r="A3" s="674" t="s">
        <v>536</v>
      </c>
      <c r="B3" s="674"/>
      <c r="C3" s="674"/>
      <c r="D3" s="674"/>
      <c r="E3" s="675"/>
      <c r="F3" s="675"/>
      <c r="G3" s="675"/>
    </row>
    <row r="4" spans="1:7">
      <c r="A4" s="674"/>
      <c r="B4" s="674"/>
      <c r="C4" s="674"/>
      <c r="D4" s="674"/>
      <c r="E4" s="675"/>
      <c r="F4" s="675"/>
      <c r="G4" s="675"/>
    </row>
    <row r="5" spans="1:7">
      <c r="A5" s="674" t="s">
        <v>511</v>
      </c>
      <c r="B5" s="674"/>
      <c r="C5" s="674"/>
      <c r="D5" s="674"/>
      <c r="E5" s="675"/>
      <c r="F5" s="675"/>
      <c r="G5" s="675"/>
    </row>
    <row r="6" spans="1:7">
      <c r="A6" s="674" t="s">
        <v>512</v>
      </c>
      <c r="B6" s="674"/>
      <c r="C6" s="674"/>
      <c r="D6" s="674"/>
      <c r="E6" s="675"/>
      <c r="F6" s="675"/>
      <c r="G6" s="675"/>
    </row>
    <row r="7" spans="1:7">
      <c r="A7" s="675"/>
      <c r="B7" s="675"/>
      <c r="C7" s="675"/>
      <c r="D7" s="675"/>
      <c r="E7" s="675"/>
      <c r="F7" s="675"/>
      <c r="G7" s="675"/>
    </row>
    <row r="8" spans="1:7" ht="13.5" thickBot="1">
      <c r="A8" s="675"/>
      <c r="B8" s="675"/>
      <c r="C8" s="675"/>
      <c r="D8" s="675"/>
      <c r="E8" s="675"/>
      <c r="F8" s="675"/>
      <c r="G8" s="675"/>
    </row>
    <row r="9" spans="1:7">
      <c r="A9" s="676"/>
      <c r="B9" s="677" t="s">
        <v>513</v>
      </c>
      <c r="C9" s="678" t="s">
        <v>514</v>
      </c>
      <c r="D9" s="677" t="s">
        <v>515</v>
      </c>
      <c r="E9" s="678" t="s">
        <v>516</v>
      </c>
      <c r="F9" s="677" t="s">
        <v>447</v>
      </c>
      <c r="G9" s="679" t="s">
        <v>517</v>
      </c>
    </row>
    <row r="10" spans="1:7" ht="13.5" thickBot="1">
      <c r="A10" s="680"/>
      <c r="B10" s="681"/>
      <c r="C10" s="682"/>
      <c r="D10" s="681"/>
      <c r="E10" s="682"/>
      <c r="F10" s="681"/>
      <c r="G10" s="683"/>
    </row>
    <row r="11" spans="1:7">
      <c r="A11" s="684" t="s">
        <v>518</v>
      </c>
      <c r="B11" s="685">
        <v>97</v>
      </c>
      <c r="C11" s="686">
        <v>3207</v>
      </c>
      <c r="D11" s="685">
        <v>13</v>
      </c>
      <c r="E11" s="686">
        <v>47</v>
      </c>
      <c r="F11" s="687">
        <v>1080</v>
      </c>
      <c r="G11" s="688">
        <v>4444</v>
      </c>
    </row>
    <row r="12" spans="1:7">
      <c r="A12" s="689" t="s">
        <v>519</v>
      </c>
      <c r="B12" s="692">
        <v>0.89500000000000002</v>
      </c>
      <c r="C12" s="691">
        <v>0.27400000000000002</v>
      </c>
      <c r="D12" s="692">
        <v>0.61</v>
      </c>
      <c r="E12" s="691">
        <v>1</v>
      </c>
      <c r="F12" s="692">
        <v>0.91900000000000004</v>
      </c>
      <c r="G12" s="693">
        <v>0.45300000000000001</v>
      </c>
    </row>
    <row r="13" spans="1:7">
      <c r="A13" s="689" t="s">
        <v>520</v>
      </c>
      <c r="B13" s="694">
        <v>0.105</v>
      </c>
      <c r="C13" s="695">
        <v>0.72599999999999998</v>
      </c>
      <c r="D13" s="694">
        <v>0.39</v>
      </c>
      <c r="E13" s="691" t="s">
        <v>521</v>
      </c>
      <c r="F13" s="692">
        <v>8.1000000000000003E-2</v>
      </c>
      <c r="G13" s="693">
        <v>0.54700000000000004</v>
      </c>
    </row>
    <row r="14" spans="1:7">
      <c r="A14" s="689"/>
      <c r="B14" s="697"/>
      <c r="C14" s="697"/>
      <c r="D14" s="697"/>
      <c r="E14" s="697"/>
      <c r="F14" s="697"/>
      <c r="G14" s="697"/>
    </row>
    <row r="15" spans="1:7">
      <c r="A15" s="689" t="s">
        <v>522</v>
      </c>
      <c r="B15" s="697">
        <v>97</v>
      </c>
      <c r="C15" s="699">
        <v>3857</v>
      </c>
      <c r="D15" s="697">
        <v>13</v>
      </c>
      <c r="E15" s="698">
        <v>47</v>
      </c>
      <c r="F15" s="700">
        <v>1103</v>
      </c>
      <c r="G15" s="701">
        <v>5117</v>
      </c>
    </row>
    <row r="16" spans="1:7">
      <c r="A16" s="689" t="s">
        <v>523</v>
      </c>
      <c r="B16" s="692">
        <v>0.89500000000000002</v>
      </c>
      <c r="C16" s="691">
        <v>0.223</v>
      </c>
      <c r="D16" s="692">
        <v>0.61</v>
      </c>
      <c r="E16" s="691">
        <v>1</v>
      </c>
      <c r="F16" s="692">
        <v>0.92</v>
      </c>
      <c r="G16" s="693">
        <v>0.39400000000000002</v>
      </c>
    </row>
    <row r="17" spans="1:11">
      <c r="A17" s="689" t="s">
        <v>524</v>
      </c>
      <c r="B17" s="692">
        <v>0.105</v>
      </c>
      <c r="C17" s="691">
        <v>0.77700000000000002</v>
      </c>
      <c r="D17" s="692">
        <v>0.39</v>
      </c>
      <c r="E17" s="691" t="s">
        <v>521</v>
      </c>
      <c r="F17" s="692">
        <v>0.08</v>
      </c>
      <c r="G17" s="693">
        <v>0.60599999999999998</v>
      </c>
    </row>
    <row r="18" spans="1:11">
      <c r="A18" s="689"/>
      <c r="B18" s="697"/>
      <c r="C18" s="697"/>
      <c r="D18" s="697"/>
      <c r="E18" s="697"/>
      <c r="F18" s="697"/>
      <c r="G18" s="697"/>
    </row>
    <row r="19" spans="1:11">
      <c r="A19" s="702">
        <v>1992</v>
      </c>
      <c r="B19" s="690">
        <v>97</v>
      </c>
      <c r="C19" s="703">
        <v>3832</v>
      </c>
      <c r="D19" s="690">
        <v>13</v>
      </c>
      <c r="E19" s="696">
        <v>47</v>
      </c>
      <c r="F19" s="704">
        <v>1213</v>
      </c>
      <c r="G19" s="705">
        <v>5202</v>
      </c>
    </row>
    <row r="20" spans="1:11">
      <c r="A20" s="702" t="s">
        <v>523</v>
      </c>
      <c r="B20" s="692">
        <v>0.89500000000000002</v>
      </c>
      <c r="C20" s="691">
        <v>0.218</v>
      </c>
      <c r="D20" s="692">
        <v>0.60599999999999998</v>
      </c>
      <c r="E20" s="691">
        <v>1</v>
      </c>
      <c r="F20" s="692">
        <v>0.91700000000000004</v>
      </c>
      <c r="G20" s="693">
        <v>0.40200000000000002</v>
      </c>
    </row>
    <row r="21" spans="1:11">
      <c r="A21" s="702" t="s">
        <v>524</v>
      </c>
      <c r="B21" s="692">
        <v>0.105</v>
      </c>
      <c r="C21" s="691">
        <v>0.78200000000000003</v>
      </c>
      <c r="D21" s="692">
        <v>0.39400000000000002</v>
      </c>
      <c r="E21" s="691" t="s">
        <v>521</v>
      </c>
      <c r="F21" s="692">
        <v>8.3000000000000004E-2</v>
      </c>
      <c r="G21" s="693">
        <v>0.59799999999999998</v>
      </c>
    </row>
    <row r="22" spans="1:11">
      <c r="A22" s="702"/>
      <c r="B22" s="697"/>
      <c r="C22" s="697"/>
      <c r="D22" s="697"/>
      <c r="E22" s="697"/>
      <c r="F22" s="697"/>
      <c r="G22" s="697"/>
    </row>
    <row r="23" spans="1:11">
      <c r="A23" s="702">
        <v>1993</v>
      </c>
      <c r="B23" s="690">
        <v>170</v>
      </c>
      <c r="C23" s="703">
        <v>3902</v>
      </c>
      <c r="D23" s="690">
        <v>16</v>
      </c>
      <c r="E23" s="696">
        <v>48</v>
      </c>
      <c r="F23" s="704">
        <v>1287</v>
      </c>
      <c r="G23" s="705">
        <v>5423</v>
      </c>
    </row>
    <row r="24" spans="1:11">
      <c r="A24" s="702" t="s">
        <v>523</v>
      </c>
      <c r="B24" s="692">
        <v>0.94399999999999995</v>
      </c>
      <c r="C24" s="691">
        <v>0.19600000000000001</v>
      </c>
      <c r="D24" s="692">
        <v>0.68200000000000005</v>
      </c>
      <c r="E24" s="691">
        <v>1</v>
      </c>
      <c r="F24" s="692">
        <v>0.92200000000000004</v>
      </c>
      <c r="G24" s="693">
        <v>0.4</v>
      </c>
    </row>
    <row r="25" spans="1:11">
      <c r="A25" s="702" t="s">
        <v>524</v>
      </c>
      <c r="B25" s="692">
        <v>5.6000000000000001E-2</v>
      </c>
      <c r="C25" s="691">
        <v>0.80400000000000005</v>
      </c>
      <c r="D25" s="692">
        <v>0.318</v>
      </c>
      <c r="E25" s="691" t="s">
        <v>521</v>
      </c>
      <c r="F25" s="692">
        <v>7.8E-2</v>
      </c>
      <c r="G25" s="693">
        <v>0.6</v>
      </c>
    </row>
    <row r="26" spans="1:11">
      <c r="A26" s="702"/>
      <c r="B26" s="697"/>
      <c r="C26" s="697"/>
      <c r="D26" s="697"/>
      <c r="E26" s="697"/>
      <c r="F26" s="697"/>
      <c r="G26" s="697"/>
    </row>
    <row r="27" spans="1:11">
      <c r="A27" s="702">
        <v>1994</v>
      </c>
      <c r="B27" s="690">
        <v>783</v>
      </c>
      <c r="C27" s="703">
        <v>3902</v>
      </c>
      <c r="D27" s="690">
        <v>16</v>
      </c>
      <c r="E27" s="696">
        <v>48</v>
      </c>
      <c r="F27" s="690">
        <v>699</v>
      </c>
      <c r="G27" s="705">
        <v>5448</v>
      </c>
    </row>
    <row r="28" spans="1:11">
      <c r="A28" s="702" t="s">
        <v>523</v>
      </c>
      <c r="B28" s="692">
        <v>0.98699999999999999</v>
      </c>
      <c r="C28" s="691">
        <v>0.19</v>
      </c>
      <c r="D28" s="692">
        <v>0.68200000000000005</v>
      </c>
      <c r="E28" s="691">
        <v>1</v>
      </c>
      <c r="F28" s="692">
        <v>0.85599999999999998</v>
      </c>
      <c r="G28" s="693">
        <v>0.39800000000000002</v>
      </c>
    </row>
    <row r="29" spans="1:11">
      <c r="A29" s="702" t="s">
        <v>524</v>
      </c>
      <c r="B29" s="692">
        <v>1.2999999999999999E-2</v>
      </c>
      <c r="C29" s="691">
        <v>0.81</v>
      </c>
      <c r="D29" s="692">
        <v>0.318</v>
      </c>
      <c r="E29" s="691" t="s">
        <v>521</v>
      </c>
      <c r="F29" s="692">
        <v>0.14399999999999999</v>
      </c>
      <c r="G29" s="693">
        <v>0.60199999999999998</v>
      </c>
    </row>
    <row r="30" spans="1:11">
      <c r="A30" s="702"/>
      <c r="B30" s="697"/>
      <c r="C30" s="697"/>
      <c r="D30" s="697"/>
      <c r="E30" s="697"/>
      <c r="F30" s="697">
        <f>(587+100)</f>
        <v>687</v>
      </c>
      <c r="G30" s="697"/>
    </row>
    <row r="31" spans="1:11">
      <c r="A31" s="702">
        <v>1995</v>
      </c>
      <c r="B31" s="704">
        <v>1120</v>
      </c>
      <c r="C31" s="703">
        <v>4085</v>
      </c>
      <c r="D31" s="690">
        <v>14</v>
      </c>
      <c r="E31" s="696">
        <v>48</v>
      </c>
      <c r="F31" s="690">
        <v>687</v>
      </c>
      <c r="G31" s="705">
        <v>5954</v>
      </c>
      <c r="H31" s="839"/>
      <c r="I31" s="243"/>
      <c r="K31" s="243"/>
    </row>
    <row r="32" spans="1:11">
      <c r="A32" s="702" t="s">
        <v>523</v>
      </c>
      <c r="B32" s="692">
        <v>0.98799999999999999</v>
      </c>
      <c r="C32" s="691">
        <v>0.224</v>
      </c>
      <c r="D32" s="692">
        <v>0.754</v>
      </c>
      <c r="E32" s="691">
        <v>1</v>
      </c>
      <c r="F32" s="692">
        <v>0.85499999999999998</v>
      </c>
      <c r="G32" s="693">
        <v>0.44800000000000001</v>
      </c>
      <c r="H32" s="840"/>
      <c r="J32" s="840"/>
      <c r="K32" s="841"/>
    </row>
    <row r="33" spans="1:10">
      <c r="A33" s="702" t="s">
        <v>524</v>
      </c>
      <c r="B33" s="692">
        <v>1.2E-2</v>
      </c>
      <c r="C33" s="691">
        <v>0.77600000000000002</v>
      </c>
      <c r="D33" s="692">
        <v>0.246</v>
      </c>
      <c r="E33" s="691" t="s">
        <v>521</v>
      </c>
      <c r="F33" s="692">
        <v>0.14499999999999999</v>
      </c>
      <c r="G33" s="693">
        <v>0.55200000000000005</v>
      </c>
      <c r="H33" s="840"/>
      <c r="J33" s="842"/>
    </row>
    <row r="34" spans="1:10">
      <c r="A34" s="702"/>
      <c r="B34" s="697"/>
      <c r="C34" s="697"/>
      <c r="D34" s="697"/>
      <c r="E34" s="697"/>
      <c r="F34" s="697"/>
      <c r="G34" s="697"/>
    </row>
    <row r="35" spans="1:10">
      <c r="A35" s="702">
        <v>1996</v>
      </c>
      <c r="B35" s="706">
        <v>1148</v>
      </c>
      <c r="C35" s="699">
        <v>4859</v>
      </c>
      <c r="D35" s="697">
        <v>17</v>
      </c>
      <c r="E35" s="698">
        <v>59</v>
      </c>
      <c r="F35" s="697">
        <v>633</v>
      </c>
      <c r="G35" s="701">
        <v>6716</v>
      </c>
    </row>
    <row r="36" spans="1:10">
      <c r="A36" s="689" t="s">
        <v>523</v>
      </c>
      <c r="B36" s="692">
        <v>0.98799999999999999</v>
      </c>
      <c r="C36" s="691">
        <v>0.245</v>
      </c>
      <c r="D36" s="692">
        <v>0.71</v>
      </c>
      <c r="E36" s="691">
        <v>1</v>
      </c>
      <c r="F36" s="692">
        <v>0.83799999999999997</v>
      </c>
      <c r="G36" s="693">
        <v>0.436</v>
      </c>
    </row>
    <row r="37" spans="1:10">
      <c r="A37" s="689" t="s">
        <v>524</v>
      </c>
      <c r="B37" s="692">
        <v>1.2E-2</v>
      </c>
      <c r="C37" s="691">
        <v>0.755</v>
      </c>
      <c r="D37" s="692">
        <v>0.28999999999999998</v>
      </c>
      <c r="E37" s="691" t="s">
        <v>521</v>
      </c>
      <c r="F37" s="692">
        <v>0.16200000000000001</v>
      </c>
      <c r="G37" s="693">
        <v>0.56399999999999995</v>
      </c>
    </row>
    <row r="38" spans="1:10">
      <c r="A38" s="689"/>
      <c r="B38" s="697"/>
      <c r="C38" s="697"/>
      <c r="D38" s="697"/>
      <c r="E38" s="697"/>
      <c r="F38" s="697"/>
      <c r="G38" s="697"/>
    </row>
    <row r="39" spans="1:10">
      <c r="A39" s="702">
        <v>1997</v>
      </c>
      <c r="B39" s="704">
        <v>1274</v>
      </c>
      <c r="C39" s="703">
        <v>5267</v>
      </c>
      <c r="D39" s="690">
        <v>18</v>
      </c>
      <c r="E39" s="696">
        <v>60</v>
      </c>
      <c r="F39" s="690">
        <v>659</v>
      </c>
      <c r="G39" s="705">
        <v>7278</v>
      </c>
    </row>
    <row r="40" spans="1:10">
      <c r="A40" s="702" t="s">
        <v>523</v>
      </c>
      <c r="B40" s="692">
        <v>0.99</v>
      </c>
      <c r="C40" s="691">
        <v>0.29699999999999999</v>
      </c>
      <c r="D40" s="692">
        <v>0.66700000000000004</v>
      </c>
      <c r="E40" s="691">
        <v>1</v>
      </c>
      <c r="F40" s="692">
        <v>0.84699999999999998</v>
      </c>
      <c r="G40" s="693">
        <v>0.47399999999999998</v>
      </c>
    </row>
    <row r="41" spans="1:10">
      <c r="A41" s="702" t="s">
        <v>524</v>
      </c>
      <c r="B41" s="692">
        <v>0.01</v>
      </c>
      <c r="C41" s="691">
        <v>0.70299999999999996</v>
      </c>
      <c r="D41" s="692">
        <v>0.33300000000000002</v>
      </c>
      <c r="E41" s="691" t="s">
        <v>521</v>
      </c>
      <c r="F41" s="692">
        <v>0.153</v>
      </c>
      <c r="G41" s="693">
        <v>0.52600000000000002</v>
      </c>
    </row>
    <row r="42" spans="1:10">
      <c r="A42" s="702"/>
      <c r="B42" s="697"/>
      <c r="C42" s="697"/>
      <c r="D42" s="697"/>
      <c r="E42" s="697"/>
      <c r="F42" s="697"/>
      <c r="G42" s="697"/>
    </row>
    <row r="43" spans="1:10">
      <c r="A43" s="702">
        <v>1998</v>
      </c>
      <c r="B43" s="704">
        <v>1476</v>
      </c>
      <c r="C43" s="703">
        <v>6242</v>
      </c>
      <c r="D43" s="690">
        <v>18</v>
      </c>
      <c r="E43" s="696">
        <v>65</v>
      </c>
      <c r="F43" s="690">
        <v>622</v>
      </c>
      <c r="G43" s="705">
        <v>8423</v>
      </c>
    </row>
    <row r="44" spans="1:10">
      <c r="A44" s="702" t="s">
        <v>523</v>
      </c>
      <c r="B44" s="692">
        <v>0.99099999999999999</v>
      </c>
      <c r="C44" s="691">
        <v>0.377</v>
      </c>
      <c r="D44" s="692">
        <v>0.66700000000000004</v>
      </c>
      <c r="E44" s="691">
        <v>1</v>
      </c>
      <c r="F44" s="692">
        <v>0.83</v>
      </c>
      <c r="G44" s="693">
        <v>0.52300000000000002</v>
      </c>
    </row>
    <row r="45" spans="1:10">
      <c r="A45" s="702" t="s">
        <v>524</v>
      </c>
      <c r="B45" s="692">
        <v>8.9999999999999993E-3</v>
      </c>
      <c r="C45" s="691">
        <v>0.623</v>
      </c>
      <c r="D45" s="692">
        <v>0.33300000000000002</v>
      </c>
      <c r="E45" s="691" t="s">
        <v>521</v>
      </c>
      <c r="F45" s="692">
        <v>0.17</v>
      </c>
      <c r="G45" s="693">
        <v>0.47699999999999998</v>
      </c>
    </row>
    <row r="46" spans="1:10">
      <c r="A46" s="702"/>
      <c r="B46" s="692"/>
      <c r="C46" s="691"/>
      <c r="D46" s="692"/>
      <c r="E46" s="691"/>
      <c r="F46" s="692"/>
      <c r="G46" s="693"/>
    </row>
    <row r="47" spans="1:10">
      <c r="A47" s="702">
        <v>1999</v>
      </c>
      <c r="B47" s="704">
        <v>2553</v>
      </c>
      <c r="C47" s="703">
        <v>6695</v>
      </c>
      <c r="D47" s="690">
        <v>18</v>
      </c>
      <c r="E47" s="696">
        <v>65</v>
      </c>
      <c r="F47" s="690">
        <v>611</v>
      </c>
      <c r="G47" s="705">
        <v>9942</v>
      </c>
    </row>
    <row r="48" spans="1:10">
      <c r="A48" s="702" t="s">
        <v>525</v>
      </c>
      <c r="B48" s="692">
        <v>0.995</v>
      </c>
      <c r="C48" s="691">
        <v>0.41699999999999998</v>
      </c>
      <c r="D48" s="692">
        <v>0.67</v>
      </c>
      <c r="E48" s="691">
        <v>1</v>
      </c>
      <c r="F48" s="692">
        <v>0.84899999999999998</v>
      </c>
      <c r="G48" s="693">
        <v>0.59599999999999997</v>
      </c>
    </row>
    <row r="49" spans="1:7">
      <c r="A49" s="702" t="s">
        <v>524</v>
      </c>
      <c r="B49" s="692">
        <v>5.0000000000000001E-3</v>
      </c>
      <c r="C49" s="691">
        <v>0.58299999999999996</v>
      </c>
      <c r="D49" s="692">
        <v>0.33</v>
      </c>
      <c r="E49" s="691" t="s">
        <v>521</v>
      </c>
      <c r="F49" s="692">
        <v>0.151</v>
      </c>
      <c r="G49" s="693">
        <v>0.40400000000000003</v>
      </c>
    </row>
    <row r="50" spans="1:7">
      <c r="A50" s="702"/>
      <c r="B50" s="692"/>
      <c r="C50" s="691"/>
      <c r="D50" s="692"/>
      <c r="E50" s="691"/>
      <c r="F50" s="692"/>
      <c r="G50" s="693"/>
    </row>
    <row r="51" spans="1:7">
      <c r="A51" s="702" t="s">
        <v>565</v>
      </c>
      <c r="B51" s="704">
        <v>3040.9</v>
      </c>
      <c r="C51" s="703">
        <v>6653</v>
      </c>
      <c r="D51" s="690">
        <v>17</v>
      </c>
      <c r="E51" s="696">
        <v>64</v>
      </c>
      <c r="F51" s="690">
        <v>597</v>
      </c>
      <c r="G51" s="705">
        <v>10372</v>
      </c>
    </row>
    <row r="52" spans="1:7">
      <c r="A52" s="702" t="s">
        <v>525</v>
      </c>
      <c r="B52" s="692">
        <v>0.996</v>
      </c>
      <c r="C52" s="691">
        <v>0.4</v>
      </c>
      <c r="D52" s="692">
        <v>0.76300000000000001</v>
      </c>
      <c r="E52" s="691">
        <v>1</v>
      </c>
      <c r="F52" s="692">
        <v>0.86399999999999999</v>
      </c>
      <c r="G52" s="693">
        <v>0.60199999999999998</v>
      </c>
    </row>
    <row r="53" spans="1:7">
      <c r="A53" s="702" t="s">
        <v>524</v>
      </c>
      <c r="B53" s="692">
        <v>4.0000000000000001E-3</v>
      </c>
      <c r="C53" s="691">
        <v>0.6</v>
      </c>
      <c r="D53" s="692">
        <v>0.23699999999999999</v>
      </c>
      <c r="E53" s="691" t="s">
        <v>521</v>
      </c>
      <c r="F53" s="692">
        <v>0.13600000000000001</v>
      </c>
      <c r="G53" s="693">
        <v>0.39800000000000002</v>
      </c>
    </row>
    <row r="54" spans="1:7">
      <c r="A54" s="702"/>
      <c r="B54" s="692"/>
      <c r="C54" s="691"/>
      <c r="D54" s="692"/>
      <c r="E54" s="691"/>
      <c r="F54" s="692"/>
      <c r="G54" s="693"/>
    </row>
    <row r="55" spans="1:7">
      <c r="A55" s="702" t="s">
        <v>566</v>
      </c>
      <c r="B55" s="704">
        <v>3441</v>
      </c>
      <c r="C55" s="703">
        <v>6579</v>
      </c>
      <c r="D55" s="690">
        <v>25</v>
      </c>
      <c r="E55" s="696">
        <v>65</v>
      </c>
      <c r="F55" s="690">
        <v>802</v>
      </c>
      <c r="G55" s="705">
        <v>10912</v>
      </c>
    </row>
    <row r="56" spans="1:7">
      <c r="A56" s="702" t="s">
        <v>525</v>
      </c>
      <c r="B56" s="692">
        <v>0.996</v>
      </c>
      <c r="C56" s="691">
        <v>0.38700000000000001</v>
      </c>
      <c r="D56" s="692">
        <v>0.73099999999999998</v>
      </c>
      <c r="E56" s="691">
        <v>1</v>
      </c>
      <c r="F56" s="692">
        <v>0.89900000000000002</v>
      </c>
      <c r="G56" s="693">
        <v>0.6220675</v>
      </c>
    </row>
    <row r="57" spans="1:7" ht="13.5" thickBot="1">
      <c r="A57" s="707" t="s">
        <v>524</v>
      </c>
      <c r="B57" s="712">
        <v>4.0000000000000001E-3</v>
      </c>
      <c r="C57" s="713">
        <v>0.61299999999999999</v>
      </c>
      <c r="D57" s="712">
        <v>0.26900000000000002</v>
      </c>
      <c r="E57" s="713" t="s">
        <v>521</v>
      </c>
      <c r="F57" s="712">
        <v>0.10100000000000001</v>
      </c>
      <c r="G57" s="714">
        <v>0.3779325</v>
      </c>
    </row>
    <row r="58" spans="1:7">
      <c r="A58" s="672" t="s">
        <v>611</v>
      </c>
      <c r="B58" s="243"/>
      <c r="G58" s="243"/>
    </row>
    <row r="59" spans="1:7">
      <c r="B59" s="672"/>
      <c r="C59" s="672"/>
      <c r="D59" s="672"/>
      <c r="E59" s="672"/>
      <c r="F59" s="672"/>
      <c r="G59" s="672"/>
    </row>
    <row r="60" spans="1:7">
      <c r="A60" s="673" t="s">
        <v>526</v>
      </c>
      <c r="B60" s="672"/>
      <c r="C60" s="672"/>
      <c r="D60" s="672"/>
      <c r="E60" s="672"/>
      <c r="F60" s="672"/>
      <c r="G60" s="672"/>
    </row>
    <row r="61" spans="1:7">
      <c r="A61" s="672" t="s">
        <v>570</v>
      </c>
      <c r="B61" s="672"/>
      <c r="C61" s="672"/>
      <c r="D61" s="672"/>
      <c r="E61" s="672"/>
      <c r="F61" s="672"/>
      <c r="G61" s="672"/>
    </row>
    <row r="62" spans="1:7">
      <c r="A62" s="672" t="s">
        <v>571</v>
      </c>
      <c r="B62" s="672"/>
      <c r="C62" s="672"/>
      <c r="D62" s="672"/>
      <c r="E62" s="672"/>
      <c r="F62" s="672"/>
      <c r="G62" s="672"/>
    </row>
    <row r="63" spans="1:7">
      <c r="A63" s="672" t="s">
        <v>527</v>
      </c>
      <c r="B63" s="672"/>
      <c r="C63" s="672"/>
      <c r="D63" s="672"/>
      <c r="E63" s="672"/>
      <c r="F63" s="672"/>
      <c r="G63" s="672"/>
    </row>
    <row r="64" spans="1:7">
      <c r="A64" s="672"/>
      <c r="B64" s="672"/>
      <c r="C64" s="672"/>
      <c r="D64" s="672"/>
      <c r="E64" s="672"/>
      <c r="F64" s="672"/>
      <c r="G64" s="672"/>
    </row>
    <row r="65" spans="1:7">
      <c r="A65" s="672" t="s">
        <v>528</v>
      </c>
      <c r="B65" s="672"/>
      <c r="C65" s="672"/>
      <c r="D65" s="672"/>
      <c r="E65" s="672"/>
      <c r="F65" s="672"/>
      <c r="G65" s="672"/>
    </row>
    <row r="66" spans="1:7">
      <c r="A66" s="672" t="s">
        <v>529</v>
      </c>
      <c r="B66" s="672"/>
      <c r="C66" s="672"/>
      <c r="D66" s="672"/>
      <c r="E66" s="672"/>
      <c r="F66" s="672"/>
      <c r="G66" s="672"/>
    </row>
    <row r="67" spans="1:7">
      <c r="A67" s="672" t="s">
        <v>530</v>
      </c>
      <c r="B67" s="672"/>
      <c r="C67" s="672"/>
      <c r="D67" s="672"/>
      <c r="E67" s="672"/>
      <c r="F67" s="672"/>
      <c r="G67" s="672"/>
    </row>
  </sheetData>
  <pageMargins left="0.59055118110236227" right="0.75" top="1" bottom="1" header="0" footer="0"/>
  <pageSetup scale="8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63"/>
  <sheetViews>
    <sheetView zoomScale="90" workbookViewId="0"/>
  </sheetViews>
  <sheetFormatPr baseColWidth="10" defaultColWidth="9.140625" defaultRowHeight="12.75"/>
  <cols>
    <col min="1" max="1" width="38.7109375" style="510" customWidth="1"/>
    <col min="2" max="2" width="15.85546875" style="510" customWidth="1"/>
    <col min="3" max="3" width="16.42578125" style="510" customWidth="1"/>
    <col min="4" max="16384" width="9.140625" style="510"/>
  </cols>
  <sheetData>
    <row r="1" spans="1:6" ht="13.5" thickBot="1"/>
    <row r="2" spans="1:6">
      <c r="A2" s="511"/>
      <c r="B2" s="512" t="s">
        <v>262</v>
      </c>
      <c r="C2" s="513"/>
      <c r="D2" s="514"/>
    </row>
    <row r="3" spans="1:6">
      <c r="A3" s="515"/>
      <c r="B3" s="666" t="s">
        <v>552</v>
      </c>
      <c r="C3" s="516"/>
      <c r="D3" s="517"/>
    </row>
    <row r="4" spans="1:6">
      <c r="A4" s="515"/>
      <c r="B4" s="518"/>
      <c r="C4" s="519" t="s">
        <v>263</v>
      </c>
      <c r="D4" s="520"/>
    </row>
    <row r="5" spans="1:6">
      <c r="A5" s="521"/>
      <c r="B5" s="522"/>
      <c r="C5" s="523" t="s">
        <v>264</v>
      </c>
      <c r="D5" s="524" t="s">
        <v>265</v>
      </c>
    </row>
    <row r="6" spans="1:6">
      <c r="A6" s="525" t="s">
        <v>266</v>
      </c>
      <c r="B6" s="667">
        <v>10912</v>
      </c>
      <c r="C6" s="527">
        <v>1</v>
      </c>
      <c r="D6" s="528"/>
    </row>
    <row r="7" spans="1:6">
      <c r="A7" s="529" t="s">
        <v>267</v>
      </c>
      <c r="B7" s="530"/>
      <c r="C7" s="531"/>
      <c r="D7" s="532"/>
    </row>
    <row r="8" spans="1:6">
      <c r="A8" s="529"/>
      <c r="B8" s="530"/>
      <c r="C8" s="531"/>
      <c r="D8" s="532"/>
    </row>
    <row r="9" spans="1:6">
      <c r="A9" s="533" t="s">
        <v>268</v>
      </c>
      <c r="B9" s="667">
        <v>6788</v>
      </c>
      <c r="C9" s="527">
        <v>0.62</v>
      </c>
      <c r="D9" s="528"/>
      <c r="F9" s="669"/>
    </row>
    <row r="10" spans="1:6">
      <c r="A10" s="534" t="s">
        <v>269</v>
      </c>
      <c r="B10" s="530">
        <v>437</v>
      </c>
      <c r="C10" s="531"/>
      <c r="D10" s="532">
        <v>7.0000000000000007E-2</v>
      </c>
      <c r="F10" s="773"/>
    </row>
    <row r="11" spans="1:6">
      <c r="A11" s="534" t="s">
        <v>270</v>
      </c>
      <c r="B11" s="530">
        <v>284</v>
      </c>
      <c r="C11" s="531"/>
      <c r="D11" s="532">
        <v>0.04</v>
      </c>
    </row>
    <row r="12" spans="1:6">
      <c r="A12" s="534" t="s">
        <v>271</v>
      </c>
      <c r="B12" s="530">
        <v>6067</v>
      </c>
      <c r="C12" s="531"/>
      <c r="D12" s="532">
        <v>0.89</v>
      </c>
      <c r="F12" s="773"/>
    </row>
    <row r="13" spans="1:6">
      <c r="A13" s="533"/>
      <c r="B13" s="526"/>
      <c r="C13" s="527"/>
      <c r="D13" s="528"/>
    </row>
    <row r="14" spans="1:6">
      <c r="A14" s="533" t="s">
        <v>272</v>
      </c>
      <c r="B14" s="667">
        <v>4124</v>
      </c>
      <c r="C14" s="527">
        <v>0.38</v>
      </c>
      <c r="D14" s="528"/>
    </row>
    <row r="15" spans="1:6">
      <c r="A15" s="534" t="s">
        <v>269</v>
      </c>
      <c r="B15" s="530">
        <v>81</v>
      </c>
      <c r="C15" s="531"/>
      <c r="D15" s="532">
        <v>1.9621090139999998E-2</v>
      </c>
    </row>
    <row r="16" spans="1:6">
      <c r="A16" s="534" t="s">
        <v>271</v>
      </c>
      <c r="B16" s="530">
        <v>4043</v>
      </c>
      <c r="C16" s="531"/>
      <c r="D16" s="532">
        <v>0.98036776756890898</v>
      </c>
    </row>
    <row r="17" spans="1:4">
      <c r="A17" s="525"/>
      <c r="B17" s="526"/>
      <c r="C17" s="527"/>
      <c r="D17" s="528"/>
    </row>
    <row r="18" spans="1:4">
      <c r="A18" s="525" t="s">
        <v>273</v>
      </c>
      <c r="B18" s="526"/>
      <c r="C18" s="527"/>
      <c r="D18" s="528"/>
    </row>
    <row r="19" spans="1:4">
      <c r="A19" s="529" t="s">
        <v>274</v>
      </c>
      <c r="B19" s="668">
        <v>43918</v>
      </c>
      <c r="C19" s="531">
        <v>1</v>
      </c>
      <c r="D19" s="532"/>
    </row>
    <row r="20" spans="1:4">
      <c r="A20" s="533" t="s">
        <v>268</v>
      </c>
      <c r="B20" s="667">
        <v>22238</v>
      </c>
      <c r="C20" s="527">
        <v>0.51</v>
      </c>
      <c r="D20" s="528"/>
    </row>
    <row r="21" spans="1:4">
      <c r="A21" s="534" t="s">
        <v>269</v>
      </c>
      <c r="B21" s="530">
        <v>646</v>
      </c>
      <c r="C21" s="531"/>
      <c r="D21" s="532">
        <v>2.7860873770755998E-2</v>
      </c>
    </row>
    <row r="22" spans="1:4">
      <c r="A22" s="534" t="s">
        <v>270</v>
      </c>
      <c r="B22" s="530">
        <v>1799</v>
      </c>
      <c r="C22" s="531"/>
      <c r="D22" s="532">
        <v>0.08</v>
      </c>
    </row>
    <row r="23" spans="1:4">
      <c r="A23" s="534" t="s">
        <v>271</v>
      </c>
      <c r="B23" s="530">
        <v>19793</v>
      </c>
      <c r="C23" s="531"/>
      <c r="D23" s="532">
        <v>0.89</v>
      </c>
    </row>
    <row r="24" spans="1:4">
      <c r="A24" s="533"/>
      <c r="B24" s="526"/>
      <c r="C24" s="527"/>
      <c r="D24" s="528"/>
    </row>
    <row r="25" spans="1:4">
      <c r="A25" s="533" t="s">
        <v>272</v>
      </c>
      <c r="B25" s="667">
        <v>21680</v>
      </c>
      <c r="C25" s="527">
        <v>0.49</v>
      </c>
      <c r="D25" s="528"/>
    </row>
    <row r="26" spans="1:4">
      <c r="A26" s="534" t="s">
        <v>269</v>
      </c>
      <c r="B26" s="530">
        <v>597</v>
      </c>
      <c r="C26" s="531"/>
      <c r="D26" s="532">
        <v>2.9669661928260999E-2</v>
      </c>
    </row>
    <row r="27" spans="1:4">
      <c r="A27" s="534" t="s">
        <v>271</v>
      </c>
      <c r="B27" s="530">
        <v>21083</v>
      </c>
      <c r="C27" s="531"/>
      <c r="D27" s="532">
        <v>0.97330338071738998</v>
      </c>
    </row>
    <row r="28" spans="1:4">
      <c r="A28" s="535"/>
      <c r="B28" s="526"/>
      <c r="C28" s="527"/>
      <c r="D28" s="528"/>
    </row>
    <row r="29" spans="1:4">
      <c r="A29" s="536" t="s">
        <v>275</v>
      </c>
      <c r="B29" s="530"/>
      <c r="C29" s="531"/>
      <c r="D29" s="532"/>
    </row>
    <row r="30" spans="1:4">
      <c r="A30" s="535" t="s">
        <v>276</v>
      </c>
      <c r="B30" s="526"/>
      <c r="C30" s="537"/>
      <c r="D30" s="528"/>
    </row>
    <row r="31" spans="1:4">
      <c r="A31" s="529" t="s">
        <v>277</v>
      </c>
      <c r="B31" s="668">
        <v>287030</v>
      </c>
      <c r="C31" s="531">
        <v>1</v>
      </c>
      <c r="D31" s="532"/>
    </row>
    <row r="32" spans="1:4">
      <c r="A32" s="533" t="s">
        <v>378</v>
      </c>
      <c r="B32" s="526">
        <v>35077</v>
      </c>
      <c r="C32" s="527">
        <v>0.12</v>
      </c>
      <c r="D32" s="528"/>
    </row>
    <row r="33" spans="1:4">
      <c r="A33" s="533" t="s">
        <v>278</v>
      </c>
      <c r="B33" s="526">
        <v>30438</v>
      </c>
      <c r="C33" s="527">
        <v>0.11</v>
      </c>
      <c r="D33" s="528"/>
    </row>
    <row r="34" spans="1:4">
      <c r="A34" s="538" t="s">
        <v>279</v>
      </c>
      <c r="B34" s="526">
        <v>109010</v>
      </c>
      <c r="C34" s="527">
        <v>0.38</v>
      </c>
      <c r="D34" s="528"/>
    </row>
    <row r="35" spans="1:4">
      <c r="A35" s="538" t="s">
        <v>280</v>
      </c>
      <c r="B35" s="526">
        <v>70016</v>
      </c>
      <c r="C35" s="527">
        <v>0.24</v>
      </c>
      <c r="D35" s="528"/>
    </row>
    <row r="36" spans="1:4">
      <c r="A36" s="533" t="s">
        <v>281</v>
      </c>
      <c r="B36" s="526">
        <v>42489</v>
      </c>
      <c r="C36" s="527">
        <v>0.14747591695813589</v>
      </c>
      <c r="D36" s="528"/>
    </row>
    <row r="37" spans="1:4">
      <c r="A37" s="525"/>
      <c r="B37" s="526"/>
      <c r="C37" s="527"/>
      <c r="D37" s="528"/>
    </row>
    <row r="38" spans="1:4">
      <c r="A38" s="539" t="s">
        <v>282</v>
      </c>
      <c r="B38" s="530"/>
      <c r="C38" s="531"/>
      <c r="D38" s="532"/>
    </row>
    <row r="39" spans="1:4">
      <c r="A39" s="539" t="s">
        <v>283</v>
      </c>
      <c r="B39" s="530"/>
      <c r="C39" s="531"/>
      <c r="D39" s="532"/>
    </row>
    <row r="40" spans="1:4">
      <c r="A40" s="525" t="s">
        <v>274</v>
      </c>
      <c r="B40" s="667">
        <v>27204</v>
      </c>
      <c r="C40" s="537">
        <v>1</v>
      </c>
      <c r="D40" s="528"/>
    </row>
    <row r="41" spans="1:4">
      <c r="A41" s="529" t="s">
        <v>222</v>
      </c>
      <c r="B41" s="530">
        <v>424</v>
      </c>
      <c r="C41" s="537">
        <v>1.5527387958352196E-2</v>
      </c>
      <c r="D41" s="532"/>
    </row>
    <row r="42" spans="1:4">
      <c r="A42" s="533" t="s">
        <v>215</v>
      </c>
      <c r="B42" s="526">
        <v>12859</v>
      </c>
      <c r="C42" s="537">
        <v>0.47</v>
      </c>
      <c r="D42" s="528"/>
    </row>
    <row r="43" spans="1:4">
      <c r="A43" s="533" t="s">
        <v>219</v>
      </c>
      <c r="B43" s="526">
        <v>3644</v>
      </c>
      <c r="C43" s="537">
        <v>0.13</v>
      </c>
      <c r="D43" s="528"/>
    </row>
    <row r="44" spans="1:4">
      <c r="A44" s="533" t="s">
        <v>221</v>
      </c>
      <c r="B44" s="526">
        <v>544</v>
      </c>
      <c r="C44" s="537">
        <v>2.1140787686736079E-2</v>
      </c>
      <c r="D44" s="528"/>
    </row>
    <row r="45" spans="1:4">
      <c r="A45" s="533" t="s">
        <v>220</v>
      </c>
      <c r="B45" s="526">
        <v>681</v>
      </c>
      <c r="C45" s="537">
        <v>2.761430511543685E-2</v>
      </c>
      <c r="D45" s="528"/>
    </row>
    <row r="46" spans="1:4">
      <c r="A46" s="533" t="s">
        <v>284</v>
      </c>
      <c r="B46" s="526">
        <v>90</v>
      </c>
      <c r="C46" s="537">
        <v>2.9877772747849704E-3</v>
      </c>
      <c r="D46" s="528"/>
    </row>
    <row r="47" spans="1:4">
      <c r="A47" s="533" t="s">
        <v>218</v>
      </c>
      <c r="B47" s="526">
        <v>354</v>
      </c>
      <c r="C47" s="537">
        <v>1.371661385242191E-2</v>
      </c>
      <c r="D47" s="528"/>
    </row>
    <row r="48" spans="1:4">
      <c r="A48" s="533" t="s">
        <v>224</v>
      </c>
      <c r="B48" s="526">
        <v>142</v>
      </c>
      <c r="C48" s="537">
        <v>6.15663196016297E-3</v>
      </c>
      <c r="D48" s="528"/>
    </row>
    <row r="49" spans="1:4">
      <c r="A49" s="533" t="s">
        <v>217</v>
      </c>
      <c r="B49" s="526">
        <v>330</v>
      </c>
      <c r="C49" s="537">
        <v>8.6917157084653689E-3</v>
      </c>
      <c r="D49" s="528"/>
    </row>
    <row r="50" spans="1:4">
      <c r="A50" s="533" t="s">
        <v>225</v>
      </c>
      <c r="B50" s="526">
        <v>7271</v>
      </c>
      <c r="C50" s="537">
        <v>0.27333635129017653</v>
      </c>
      <c r="D50" s="528"/>
    </row>
    <row r="51" spans="1:4">
      <c r="A51" s="533" t="s">
        <v>226</v>
      </c>
      <c r="B51" s="526">
        <v>865</v>
      </c>
      <c r="C51" s="537">
        <v>2.9560887279311904E-2</v>
      </c>
      <c r="D51" s="528"/>
    </row>
    <row r="52" spans="1:4">
      <c r="A52" s="525"/>
      <c r="B52" s="526"/>
      <c r="C52" s="527"/>
      <c r="D52" s="528"/>
    </row>
    <row r="53" spans="1:4">
      <c r="A53" s="539" t="s">
        <v>285</v>
      </c>
      <c r="B53" s="530"/>
      <c r="C53" s="531"/>
      <c r="D53" s="532"/>
    </row>
    <row r="54" spans="1:4">
      <c r="A54" s="540" t="s">
        <v>286</v>
      </c>
      <c r="B54" s="530"/>
      <c r="C54" s="531"/>
      <c r="D54" s="532"/>
    </row>
    <row r="55" spans="1:4" ht="13.5" thickBot="1">
      <c r="A55" s="541" t="s">
        <v>287</v>
      </c>
      <c r="B55" s="542">
        <v>2851.4478639137774</v>
      </c>
      <c r="C55" s="543">
        <v>5.0999999999999997E-2</v>
      </c>
      <c r="D55" s="544"/>
    </row>
    <row r="56" spans="1:4">
      <c r="A56" s="669" t="s">
        <v>379</v>
      </c>
    </row>
    <row r="57" spans="1:4" customFormat="1">
      <c r="A57" t="s">
        <v>380</v>
      </c>
    </row>
    <row r="58" spans="1:4" customFormat="1"/>
    <row r="59" spans="1:4" customFormat="1"/>
    <row r="60" spans="1:4" customFormat="1"/>
    <row r="61" spans="1:4" customFormat="1"/>
    <row r="62" spans="1:4" customFormat="1"/>
    <row r="63" spans="1:4" customFormat="1"/>
  </sheetData>
  <pageMargins left="0.82" right="0.19685039370078741" top="0.70866141732283472" bottom="0.19685039370078741" header="0.511811024" footer="0.511811024"/>
  <pageSetup orientation="portrait" horizontalDpi="300" verticalDpi="4294967292" r:id="rId1"/>
  <headerFooter alignWithMargins="0">
    <oddHeader>&amp;RC1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R140"/>
  <sheetViews>
    <sheetView workbookViewId="0"/>
  </sheetViews>
  <sheetFormatPr baseColWidth="10" defaultColWidth="9.140625" defaultRowHeight="12.75"/>
  <cols>
    <col min="1" max="1" width="12.7109375" style="490" customWidth="1"/>
    <col min="2" max="2" width="14" style="490" customWidth="1"/>
    <col min="3" max="3" width="7.7109375" style="490" customWidth="1"/>
    <col min="4" max="4" width="11.42578125" style="490" customWidth="1"/>
    <col min="5" max="5" width="7.7109375" style="490" customWidth="1"/>
    <col min="6" max="6" width="7.5703125" style="490" customWidth="1"/>
    <col min="7" max="8" width="8.28515625" style="490" customWidth="1"/>
    <col min="9" max="9" width="8" style="490" customWidth="1"/>
    <col min="10" max="10" width="8.5703125" style="490" customWidth="1"/>
    <col min="11" max="11" width="6.7109375" style="490" customWidth="1"/>
    <col min="12" max="12" width="7.28515625" style="490" customWidth="1"/>
    <col min="13" max="13" width="9.42578125" style="490" customWidth="1"/>
    <col min="14" max="14" width="8" style="490" bestFit="1" customWidth="1"/>
    <col min="15" max="15" width="6.85546875" style="490" bestFit="1" customWidth="1"/>
    <col min="16" max="16" width="8.140625" style="490" customWidth="1"/>
    <col min="17" max="17" width="8" style="490" customWidth="1"/>
    <col min="18" max="18" width="9.28515625" style="490" customWidth="1"/>
    <col min="19" max="19" width="8.140625" style="490" customWidth="1"/>
    <col min="20" max="20" width="6.42578125" style="490" customWidth="1"/>
    <col min="21" max="21" width="5.28515625" style="490" customWidth="1"/>
    <col min="22" max="22" width="8.28515625" style="490" customWidth="1"/>
    <col min="23" max="23" width="11.42578125" style="490" customWidth="1"/>
    <col min="24" max="24" width="14.5703125" style="490" customWidth="1"/>
    <col min="25" max="25" width="14.7109375" style="490" customWidth="1"/>
    <col min="26" max="26" width="8.5703125" style="490" customWidth="1"/>
    <col min="27" max="27" width="8" style="490" customWidth="1"/>
    <col min="28" max="28" width="8.5703125" style="490" customWidth="1"/>
    <col min="29" max="29" width="8.42578125" style="490" customWidth="1"/>
    <col min="30" max="30" width="7.85546875" style="490" customWidth="1"/>
    <col min="31" max="31" width="7.42578125" style="490" customWidth="1"/>
    <col min="32" max="32" width="8.140625" style="490" customWidth="1"/>
    <col min="33" max="33" width="9" style="490" customWidth="1"/>
    <col min="34" max="34" width="5.42578125" style="490" customWidth="1"/>
    <col min="35" max="35" width="8.7109375" style="490" customWidth="1"/>
    <col min="36" max="36" width="10.140625" style="490" customWidth="1"/>
    <col min="37" max="38" width="6.85546875" style="490" customWidth="1"/>
    <col min="39" max="39" width="7.42578125" style="490" customWidth="1"/>
    <col min="40" max="40" width="6.85546875" style="490" customWidth="1"/>
    <col min="41" max="41" width="7.140625" style="490" customWidth="1"/>
    <col min="42" max="42" width="6.140625" style="490" customWidth="1"/>
    <col min="43" max="43" width="5.5703125" style="490" customWidth="1"/>
    <col min="44" max="44" width="5.85546875" style="490" customWidth="1"/>
    <col min="45" max="254" width="11.42578125" style="490" customWidth="1"/>
    <col min="255" max="16384" width="9.140625" style="490"/>
  </cols>
  <sheetData>
    <row r="1" spans="1:44" s="491" customFormat="1" ht="15.75">
      <c r="A1" s="485" t="s">
        <v>563</v>
      </c>
      <c r="B1" s="486"/>
      <c r="C1" s="487"/>
      <c r="D1" s="487"/>
      <c r="E1" s="487"/>
      <c r="F1" s="487"/>
      <c r="G1" s="487"/>
      <c r="H1" s="488"/>
      <c r="I1" s="488"/>
      <c r="J1" s="489" t="s">
        <v>175</v>
      </c>
      <c r="K1" s="488"/>
      <c r="L1" s="488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90"/>
      <c r="X1" s="490"/>
      <c r="Y1" s="490"/>
      <c r="Z1" s="490"/>
      <c r="AA1" s="490"/>
      <c r="AB1" s="490"/>
      <c r="AC1" s="490"/>
      <c r="AD1" s="490"/>
      <c r="AE1" s="490"/>
      <c r="AF1" s="490"/>
      <c r="AG1" s="490"/>
      <c r="AH1" s="490"/>
      <c r="AI1" s="490"/>
      <c r="AJ1" s="490"/>
      <c r="AK1" s="490"/>
      <c r="AL1" s="490"/>
      <c r="AM1" s="490"/>
      <c r="AN1" s="490"/>
      <c r="AO1" s="490"/>
      <c r="AP1" s="490"/>
      <c r="AQ1" s="490"/>
      <c r="AR1" s="490"/>
    </row>
    <row r="2" spans="1:44" s="491" customFormat="1">
      <c r="A2" s="486"/>
      <c r="B2" s="486"/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7"/>
      <c r="R2" s="487"/>
      <c r="S2" s="487"/>
      <c r="T2" s="487"/>
      <c r="U2" s="487"/>
      <c r="V2" s="487"/>
      <c r="W2" s="490"/>
      <c r="X2" s="490"/>
      <c r="Y2" s="490"/>
      <c r="Z2" s="490"/>
      <c r="AA2" s="490"/>
      <c r="AB2" s="490"/>
      <c r="AC2" s="490"/>
      <c r="AD2" s="490"/>
      <c r="AE2" s="490"/>
      <c r="AF2" s="490"/>
      <c r="AG2" s="490"/>
      <c r="AH2" s="490"/>
      <c r="AI2" s="490"/>
      <c r="AJ2" s="490"/>
      <c r="AK2" s="490"/>
      <c r="AL2" s="490"/>
      <c r="AM2" s="490"/>
      <c r="AN2" s="490"/>
      <c r="AO2" s="490"/>
      <c r="AP2" s="490"/>
      <c r="AQ2" s="490"/>
      <c r="AR2" s="490"/>
    </row>
    <row r="3" spans="1:44" s="494" customFormat="1">
      <c r="A3" s="492"/>
      <c r="B3" s="492"/>
      <c r="C3" s="493" t="s">
        <v>176</v>
      </c>
      <c r="D3" s="493" t="s">
        <v>177</v>
      </c>
      <c r="E3" s="493" t="s">
        <v>178</v>
      </c>
      <c r="F3" s="493" t="s">
        <v>178</v>
      </c>
      <c r="G3" s="493" t="s">
        <v>179</v>
      </c>
      <c r="H3" s="493" t="s">
        <v>180</v>
      </c>
      <c r="I3" s="493" t="s">
        <v>178</v>
      </c>
      <c r="J3" s="493" t="s">
        <v>179</v>
      </c>
      <c r="K3" s="493" t="s">
        <v>181</v>
      </c>
      <c r="L3" s="493" t="s">
        <v>182</v>
      </c>
      <c r="M3" s="493" t="s">
        <v>184</v>
      </c>
      <c r="N3" s="493" t="s">
        <v>185</v>
      </c>
      <c r="O3" s="493" t="s">
        <v>247</v>
      </c>
      <c r="P3" s="493" t="s">
        <v>200</v>
      </c>
      <c r="Q3" s="493" t="s">
        <v>180</v>
      </c>
      <c r="R3" s="493" t="s">
        <v>182</v>
      </c>
      <c r="S3" s="493" t="s">
        <v>180</v>
      </c>
      <c r="T3" s="493" t="s">
        <v>248</v>
      </c>
      <c r="U3" s="493" t="s">
        <v>188</v>
      </c>
      <c r="V3" s="493" t="s">
        <v>189</v>
      </c>
      <c r="W3" s="490"/>
      <c r="X3" s="490"/>
      <c r="Y3" s="490"/>
      <c r="Z3" s="490"/>
      <c r="AA3" s="490"/>
      <c r="AB3" s="490"/>
      <c r="AC3" s="490"/>
      <c r="AD3" s="490"/>
      <c r="AE3" s="490"/>
      <c r="AF3" s="490"/>
      <c r="AG3" s="490"/>
      <c r="AH3" s="490"/>
      <c r="AI3" s="490"/>
      <c r="AJ3" s="490"/>
      <c r="AK3" s="490"/>
      <c r="AL3" s="490"/>
      <c r="AM3" s="490"/>
      <c r="AN3" s="490"/>
      <c r="AO3" s="490"/>
      <c r="AP3" s="490"/>
      <c r="AQ3" s="490"/>
      <c r="AR3" s="490"/>
    </row>
    <row r="4" spans="1:44" s="491" customFormat="1">
      <c r="A4" s="718" t="s">
        <v>190</v>
      </c>
      <c r="B4" s="495"/>
      <c r="C4" s="496" t="s">
        <v>191</v>
      </c>
      <c r="D4" s="496" t="s">
        <v>192</v>
      </c>
      <c r="E4" s="496" t="s">
        <v>193</v>
      </c>
      <c r="F4" s="496" t="s">
        <v>194</v>
      </c>
      <c r="G4" s="496" t="s">
        <v>249</v>
      </c>
      <c r="H4" s="496" t="s">
        <v>195</v>
      </c>
      <c r="I4" s="496" t="s">
        <v>196</v>
      </c>
      <c r="J4" s="496" t="s">
        <v>196</v>
      </c>
      <c r="K4" s="496" t="s">
        <v>249</v>
      </c>
      <c r="L4" s="496" t="s">
        <v>197</v>
      </c>
      <c r="M4" s="496" t="s">
        <v>199</v>
      </c>
      <c r="N4" s="496" t="s">
        <v>249</v>
      </c>
      <c r="O4" s="495" t="s">
        <v>249</v>
      </c>
      <c r="P4" s="496" t="s">
        <v>249</v>
      </c>
      <c r="Q4" s="496" t="s">
        <v>201</v>
      </c>
      <c r="R4" s="497" t="s">
        <v>250</v>
      </c>
      <c r="S4" s="496" t="s">
        <v>203</v>
      </c>
      <c r="T4" s="496" t="s">
        <v>249</v>
      </c>
      <c r="U4" s="496" t="s">
        <v>251</v>
      </c>
      <c r="V4" s="496" t="s">
        <v>205</v>
      </c>
      <c r="W4" s="490"/>
      <c r="X4" s="490"/>
      <c r="Y4" s="490"/>
      <c r="Z4" s="490"/>
      <c r="AA4" s="490"/>
      <c r="AB4" s="490"/>
      <c r="AC4" s="490"/>
      <c r="AD4" s="490"/>
      <c r="AE4" s="490"/>
      <c r="AF4" s="490"/>
      <c r="AG4" s="490"/>
      <c r="AH4" s="490"/>
      <c r="AI4" s="490"/>
      <c r="AJ4" s="490"/>
      <c r="AK4" s="490"/>
      <c r="AL4" s="490"/>
      <c r="AM4" s="490"/>
      <c r="AN4" s="490"/>
      <c r="AO4" s="490"/>
      <c r="AP4" s="490"/>
      <c r="AQ4" s="490"/>
      <c r="AR4" s="490"/>
    </row>
    <row r="5" spans="1:44" s="500" customFormat="1">
      <c r="A5" s="498"/>
      <c r="B5" s="498"/>
      <c r="C5" s="499" t="s">
        <v>252</v>
      </c>
      <c r="D5" s="499" t="s">
        <v>253</v>
      </c>
      <c r="E5" s="499" t="s">
        <v>252</v>
      </c>
      <c r="F5" s="499" t="s">
        <v>252</v>
      </c>
      <c r="G5" s="499" t="s">
        <v>254</v>
      </c>
      <c r="H5" s="499" t="s">
        <v>253</v>
      </c>
      <c r="I5" s="499" t="s">
        <v>252</v>
      </c>
      <c r="J5" s="499" t="s">
        <v>252</v>
      </c>
      <c r="K5" s="499" t="s">
        <v>254</v>
      </c>
      <c r="L5" s="499" t="s">
        <v>255</v>
      </c>
      <c r="M5" s="499" t="s">
        <v>256</v>
      </c>
      <c r="N5" s="499" t="s">
        <v>257</v>
      </c>
      <c r="O5" s="499" t="s">
        <v>258</v>
      </c>
      <c r="P5" s="499" t="s">
        <v>254</v>
      </c>
      <c r="Q5" s="499" t="s">
        <v>255</v>
      </c>
      <c r="R5" s="499" t="s">
        <v>255</v>
      </c>
      <c r="S5" s="499" t="s">
        <v>255</v>
      </c>
      <c r="T5" s="499" t="s">
        <v>258</v>
      </c>
      <c r="U5" s="499" t="s">
        <v>254</v>
      </c>
      <c r="V5" s="499" t="s">
        <v>253</v>
      </c>
      <c r="W5" s="490"/>
      <c r="X5" s="490"/>
      <c r="Y5" s="490"/>
      <c r="Z5" s="490"/>
      <c r="AA5" s="490"/>
      <c r="AB5" s="490"/>
      <c r="AC5" s="490"/>
      <c r="AD5" s="490"/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</row>
    <row r="6" spans="1:44">
      <c r="A6" s="501"/>
      <c r="B6" s="501"/>
      <c r="C6" s="487"/>
      <c r="D6" s="487"/>
      <c r="E6" s="487"/>
      <c r="F6" s="487"/>
      <c r="G6" s="487"/>
      <c r="H6" s="487"/>
      <c r="I6" s="487"/>
      <c r="J6" s="487"/>
      <c r="K6" s="487"/>
      <c r="L6" s="487"/>
      <c r="M6" s="487"/>
      <c r="N6" s="487"/>
      <c r="O6" s="487"/>
      <c r="P6" s="487"/>
      <c r="Q6" s="487"/>
      <c r="R6" s="487"/>
      <c r="S6" s="487"/>
      <c r="T6" s="487"/>
      <c r="U6" s="487"/>
      <c r="V6" s="487"/>
    </row>
    <row r="7" spans="1:44">
      <c r="A7" s="485" t="s">
        <v>207</v>
      </c>
      <c r="B7" s="501" t="s">
        <v>208</v>
      </c>
      <c r="C7" s="487">
        <v>2777</v>
      </c>
      <c r="D7" s="487" t="s">
        <v>209</v>
      </c>
      <c r="E7" s="487">
        <v>2777</v>
      </c>
      <c r="F7" s="487">
        <v>205</v>
      </c>
      <c r="G7" s="487" t="s">
        <v>209</v>
      </c>
      <c r="H7" s="487" t="s">
        <v>209</v>
      </c>
      <c r="I7" s="487" t="s">
        <v>209</v>
      </c>
      <c r="J7" s="487" t="s">
        <v>209</v>
      </c>
      <c r="K7" s="502" t="s">
        <v>209</v>
      </c>
      <c r="L7" s="487" t="s">
        <v>209</v>
      </c>
      <c r="M7" s="487">
        <v>137</v>
      </c>
      <c r="N7" s="487" t="s">
        <v>209</v>
      </c>
      <c r="O7" s="487" t="s">
        <v>209</v>
      </c>
      <c r="P7" s="487" t="s">
        <v>209</v>
      </c>
      <c r="Q7" s="487" t="s">
        <v>209</v>
      </c>
      <c r="R7" s="487" t="s">
        <v>209</v>
      </c>
      <c r="S7" s="487">
        <v>12</v>
      </c>
      <c r="T7" s="487" t="s">
        <v>209</v>
      </c>
      <c r="U7" s="487" t="s">
        <v>209</v>
      </c>
      <c r="V7" s="487" t="s">
        <v>209</v>
      </c>
    </row>
    <row r="8" spans="1:44">
      <c r="A8" s="501"/>
      <c r="B8" s="501" t="s">
        <v>210</v>
      </c>
      <c r="C8" s="487">
        <v>20</v>
      </c>
      <c r="D8" s="487" t="s">
        <v>209</v>
      </c>
      <c r="E8" s="487" t="s">
        <v>209</v>
      </c>
      <c r="F8" s="487" t="s">
        <v>209</v>
      </c>
      <c r="G8" s="487" t="s">
        <v>209</v>
      </c>
      <c r="H8" s="487" t="s">
        <v>209</v>
      </c>
      <c r="I8" s="487" t="s">
        <v>209</v>
      </c>
      <c r="J8" s="487" t="s">
        <v>209</v>
      </c>
      <c r="K8" s="487" t="s">
        <v>209</v>
      </c>
      <c r="L8" s="487" t="s">
        <v>209</v>
      </c>
      <c r="M8" s="487">
        <v>95</v>
      </c>
      <c r="N8" s="503" t="s">
        <v>209</v>
      </c>
      <c r="O8" s="487" t="s">
        <v>209</v>
      </c>
      <c r="P8" s="487" t="s">
        <v>209</v>
      </c>
      <c r="Q8" s="487" t="s">
        <v>209</v>
      </c>
      <c r="R8" s="487" t="s">
        <v>209</v>
      </c>
      <c r="S8" s="487" t="s">
        <v>209</v>
      </c>
      <c r="T8" s="487" t="s">
        <v>209</v>
      </c>
      <c r="U8" s="487" t="s">
        <v>209</v>
      </c>
      <c r="V8" s="487" t="s">
        <v>209</v>
      </c>
    </row>
    <row r="9" spans="1:44">
      <c r="A9" s="501"/>
      <c r="B9" s="501" t="s">
        <v>211</v>
      </c>
      <c r="C9" s="487">
        <v>354</v>
      </c>
      <c r="D9" s="487">
        <v>660</v>
      </c>
      <c r="E9" s="487" t="s">
        <v>209</v>
      </c>
      <c r="F9" s="487" t="s">
        <v>209</v>
      </c>
      <c r="G9" s="487" t="s">
        <v>209</v>
      </c>
      <c r="H9" s="487" t="s">
        <v>209</v>
      </c>
      <c r="I9" s="487" t="s">
        <v>209</v>
      </c>
      <c r="J9" s="487" t="s">
        <v>209</v>
      </c>
      <c r="K9" s="487" t="s">
        <v>209</v>
      </c>
      <c r="L9" s="487" t="s">
        <v>209</v>
      </c>
      <c r="M9" s="487" t="s">
        <v>209</v>
      </c>
      <c r="N9" s="487" t="s">
        <v>209</v>
      </c>
      <c r="O9" s="487" t="s">
        <v>209</v>
      </c>
      <c r="P9" s="487" t="s">
        <v>209</v>
      </c>
      <c r="Q9" s="487" t="s">
        <v>209</v>
      </c>
      <c r="R9" s="487" t="s">
        <v>209</v>
      </c>
      <c r="S9" s="487" t="s">
        <v>209</v>
      </c>
      <c r="T9" s="487" t="s">
        <v>209</v>
      </c>
      <c r="U9" s="487" t="s">
        <v>209</v>
      </c>
      <c r="V9" s="487" t="s">
        <v>209</v>
      </c>
    </row>
    <row r="10" spans="1:44">
      <c r="A10" s="501"/>
      <c r="B10" s="501" t="s">
        <v>212</v>
      </c>
      <c r="C10" s="487" t="s">
        <v>209</v>
      </c>
      <c r="D10" s="487" t="s">
        <v>209</v>
      </c>
      <c r="E10" s="487" t="s">
        <v>209</v>
      </c>
      <c r="F10" s="487" t="s">
        <v>209</v>
      </c>
      <c r="G10" s="487" t="s">
        <v>209</v>
      </c>
      <c r="H10" s="487" t="s">
        <v>209</v>
      </c>
      <c r="I10" s="487">
        <v>7</v>
      </c>
      <c r="J10" s="487">
        <v>755</v>
      </c>
      <c r="K10" s="487" t="s">
        <v>209</v>
      </c>
      <c r="L10" s="487" t="s">
        <v>209</v>
      </c>
      <c r="M10" s="487" t="s">
        <v>209</v>
      </c>
      <c r="N10" s="487" t="s">
        <v>209</v>
      </c>
      <c r="O10" s="487" t="s">
        <v>209</v>
      </c>
      <c r="P10" s="487" t="s">
        <v>209</v>
      </c>
      <c r="Q10" s="487" t="s">
        <v>209</v>
      </c>
      <c r="R10" s="487" t="s">
        <v>209</v>
      </c>
      <c r="S10" s="487" t="s">
        <v>209</v>
      </c>
      <c r="T10" s="487" t="s">
        <v>209</v>
      </c>
      <c r="U10" s="487" t="s">
        <v>209</v>
      </c>
      <c r="V10" s="487" t="s">
        <v>209</v>
      </c>
    </row>
    <row r="11" spans="1:44">
      <c r="A11" s="501"/>
      <c r="B11" s="501"/>
      <c r="C11" s="487"/>
      <c r="D11" s="487"/>
      <c r="E11" s="487"/>
      <c r="F11" s="487"/>
      <c r="G11" s="487"/>
      <c r="H11" s="487"/>
      <c r="I11" s="487"/>
      <c r="J11" s="487"/>
      <c r="K11" s="487"/>
      <c r="L11" s="487"/>
      <c r="M11" s="487"/>
      <c r="N11" s="487"/>
      <c r="O11" s="487"/>
      <c r="P11" s="487"/>
      <c r="Q11" s="487"/>
      <c r="R11" s="487"/>
      <c r="S11" s="487"/>
      <c r="T11" s="487"/>
      <c r="U11" s="487"/>
      <c r="V11" s="487"/>
    </row>
    <row r="12" spans="1:44">
      <c r="A12" s="501" t="s">
        <v>213</v>
      </c>
      <c r="B12" s="501"/>
      <c r="C12" s="504">
        <v>3151</v>
      </c>
      <c r="D12" s="504">
        <v>660</v>
      </c>
      <c r="E12" s="504">
        <v>2777</v>
      </c>
      <c r="F12" s="504">
        <v>205</v>
      </c>
      <c r="G12" s="504">
        <v>0</v>
      </c>
      <c r="H12" s="504">
        <v>0</v>
      </c>
      <c r="I12" s="504">
        <v>7</v>
      </c>
      <c r="J12" s="504">
        <v>755</v>
      </c>
      <c r="K12" s="504">
        <v>0</v>
      </c>
      <c r="L12" s="504">
        <v>0</v>
      </c>
      <c r="M12" s="504">
        <v>232</v>
      </c>
      <c r="N12" s="504">
        <v>0</v>
      </c>
      <c r="O12" s="504">
        <v>0</v>
      </c>
      <c r="P12" s="504">
        <v>0</v>
      </c>
      <c r="Q12" s="504">
        <v>0</v>
      </c>
      <c r="R12" s="504">
        <v>0</v>
      </c>
      <c r="S12" s="504">
        <v>12</v>
      </c>
      <c r="T12" s="504">
        <v>0</v>
      </c>
      <c r="U12" s="504">
        <v>0</v>
      </c>
      <c r="V12" s="504">
        <v>0</v>
      </c>
    </row>
    <row r="13" spans="1:44">
      <c r="A13" s="501"/>
      <c r="B13" s="501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7"/>
      <c r="N13" s="487"/>
      <c r="O13" s="487"/>
      <c r="P13" s="487"/>
      <c r="Q13" s="487"/>
      <c r="R13" s="487"/>
      <c r="S13" s="487"/>
      <c r="T13" s="487"/>
      <c r="U13" s="487"/>
      <c r="V13" s="487"/>
    </row>
    <row r="14" spans="1:44">
      <c r="A14" s="485" t="s">
        <v>214</v>
      </c>
      <c r="B14" s="501" t="s">
        <v>215</v>
      </c>
      <c r="C14" s="487">
        <v>579</v>
      </c>
      <c r="D14" s="487">
        <v>148</v>
      </c>
      <c r="E14" s="487" t="s">
        <v>209</v>
      </c>
      <c r="F14" s="487" t="s">
        <v>209</v>
      </c>
      <c r="G14" s="487">
        <v>7</v>
      </c>
      <c r="H14" s="487">
        <v>2</v>
      </c>
      <c r="I14" s="487" t="s">
        <v>209</v>
      </c>
      <c r="J14" s="487" t="s">
        <v>209</v>
      </c>
      <c r="K14" s="487">
        <v>7</v>
      </c>
      <c r="L14" s="487" t="s">
        <v>209</v>
      </c>
      <c r="M14" s="487">
        <v>12859</v>
      </c>
      <c r="N14" s="487">
        <v>5</v>
      </c>
      <c r="O14" s="487">
        <v>7</v>
      </c>
      <c r="P14" s="487" t="s">
        <v>209</v>
      </c>
      <c r="Q14" s="487" t="s">
        <v>209</v>
      </c>
      <c r="R14" s="487" t="s">
        <v>209</v>
      </c>
      <c r="S14" s="487">
        <v>84</v>
      </c>
      <c r="T14" s="487" t="s">
        <v>209</v>
      </c>
      <c r="U14" s="487" t="s">
        <v>209</v>
      </c>
      <c r="V14" s="487">
        <v>1</v>
      </c>
    </row>
    <row r="15" spans="1:44">
      <c r="A15" s="485" t="s">
        <v>216</v>
      </c>
      <c r="B15" s="501" t="s">
        <v>217</v>
      </c>
      <c r="C15" s="487">
        <v>32</v>
      </c>
      <c r="D15" s="487">
        <v>47</v>
      </c>
      <c r="E15" s="487" t="s">
        <v>209</v>
      </c>
      <c r="F15" s="487" t="s">
        <v>209</v>
      </c>
      <c r="G15" s="487">
        <v>5</v>
      </c>
      <c r="H15" s="487">
        <v>0</v>
      </c>
      <c r="I15" s="487" t="s">
        <v>209</v>
      </c>
      <c r="J15" s="487" t="s">
        <v>209</v>
      </c>
      <c r="K15" s="487" t="s">
        <v>209</v>
      </c>
      <c r="L15" s="487" t="s">
        <v>209</v>
      </c>
      <c r="M15" s="487">
        <v>230</v>
      </c>
      <c r="N15" s="487">
        <v>0</v>
      </c>
      <c r="O15" s="487" t="s">
        <v>209</v>
      </c>
      <c r="P15" s="487" t="s">
        <v>209</v>
      </c>
      <c r="Q15" s="487" t="s">
        <v>209</v>
      </c>
      <c r="R15" s="487" t="s">
        <v>209</v>
      </c>
      <c r="S15" s="487">
        <v>19</v>
      </c>
      <c r="T15" s="487" t="s">
        <v>209</v>
      </c>
      <c r="U15" s="487" t="s">
        <v>209</v>
      </c>
      <c r="V15" s="487" t="s">
        <v>209</v>
      </c>
    </row>
    <row r="16" spans="1:44">
      <c r="A16" s="501"/>
      <c r="B16" s="501" t="s">
        <v>218</v>
      </c>
      <c r="C16" s="487">
        <v>28</v>
      </c>
      <c r="D16" s="487">
        <v>2</v>
      </c>
      <c r="E16" s="487" t="s">
        <v>209</v>
      </c>
      <c r="F16" s="487" t="s">
        <v>209</v>
      </c>
      <c r="G16" s="487" t="s">
        <v>209</v>
      </c>
      <c r="H16" s="487" t="s">
        <v>209</v>
      </c>
      <c r="I16" s="487" t="s">
        <v>209</v>
      </c>
      <c r="J16" s="487" t="s">
        <v>209</v>
      </c>
      <c r="K16" s="487" t="s">
        <v>209</v>
      </c>
      <c r="L16" s="487" t="s">
        <v>209</v>
      </c>
      <c r="M16" s="487">
        <v>354</v>
      </c>
      <c r="N16" s="487">
        <v>79</v>
      </c>
      <c r="O16" s="487" t="s">
        <v>209</v>
      </c>
      <c r="P16" s="487" t="s">
        <v>209</v>
      </c>
      <c r="Q16" s="487" t="s">
        <v>209</v>
      </c>
      <c r="R16" s="487" t="s">
        <v>209</v>
      </c>
      <c r="S16" s="487" t="s">
        <v>209</v>
      </c>
      <c r="T16" s="487" t="s">
        <v>209</v>
      </c>
      <c r="U16" s="487" t="s">
        <v>209</v>
      </c>
      <c r="V16" s="487" t="s">
        <v>209</v>
      </c>
    </row>
    <row r="17" spans="1:30">
      <c r="A17" s="501"/>
      <c r="B17" s="501" t="s">
        <v>219</v>
      </c>
      <c r="C17" s="487">
        <v>2</v>
      </c>
      <c r="D17" s="487">
        <v>137</v>
      </c>
      <c r="E17" s="487" t="s">
        <v>209</v>
      </c>
      <c r="F17" s="487" t="s">
        <v>209</v>
      </c>
      <c r="G17" s="487" t="s">
        <v>209</v>
      </c>
      <c r="H17" s="487">
        <v>2</v>
      </c>
      <c r="I17" s="487" t="s">
        <v>209</v>
      </c>
      <c r="J17" s="487" t="s">
        <v>209</v>
      </c>
      <c r="K17" s="487" t="s">
        <v>209</v>
      </c>
      <c r="L17" s="487" t="s">
        <v>209</v>
      </c>
      <c r="M17" s="487">
        <v>3644</v>
      </c>
      <c r="N17" s="487">
        <v>1</v>
      </c>
      <c r="O17" s="487" t="s">
        <v>209</v>
      </c>
      <c r="P17" s="487" t="s">
        <v>209</v>
      </c>
      <c r="Q17" s="487" t="s">
        <v>209</v>
      </c>
      <c r="R17" s="487" t="s">
        <v>209</v>
      </c>
      <c r="S17" s="487">
        <v>35</v>
      </c>
      <c r="T17" s="487" t="s">
        <v>209</v>
      </c>
      <c r="U17" s="487" t="s">
        <v>209</v>
      </c>
      <c r="V17" s="487">
        <v>1608</v>
      </c>
    </row>
    <row r="18" spans="1:30">
      <c r="A18" s="501"/>
      <c r="B18" s="501" t="s">
        <v>220</v>
      </c>
      <c r="C18" s="487">
        <v>1</v>
      </c>
      <c r="D18" s="487">
        <v>1</v>
      </c>
      <c r="E18" s="487" t="s">
        <v>209</v>
      </c>
      <c r="F18" s="487" t="s">
        <v>209</v>
      </c>
      <c r="G18" s="487" t="s">
        <v>209</v>
      </c>
      <c r="H18" s="487" t="s">
        <v>209</v>
      </c>
      <c r="I18" s="487" t="s">
        <v>209</v>
      </c>
      <c r="J18" s="487" t="s">
        <v>209</v>
      </c>
      <c r="K18" s="487" t="s">
        <v>209</v>
      </c>
      <c r="L18" s="487" t="s">
        <v>209</v>
      </c>
      <c r="M18" s="487">
        <v>681</v>
      </c>
      <c r="N18" s="487" t="s">
        <v>209</v>
      </c>
      <c r="O18" s="487">
        <v>307</v>
      </c>
      <c r="P18" s="487">
        <v>17</v>
      </c>
      <c r="Q18" s="487">
        <v>243</v>
      </c>
      <c r="R18" s="487">
        <v>772</v>
      </c>
      <c r="S18" s="487">
        <v>27</v>
      </c>
      <c r="T18" s="487" t="s">
        <v>209</v>
      </c>
      <c r="U18" s="487" t="s">
        <v>209</v>
      </c>
      <c r="V18" s="487" t="s">
        <v>209</v>
      </c>
    </row>
    <row r="19" spans="1:30">
      <c r="A19" s="501"/>
      <c r="B19" s="501" t="s">
        <v>221</v>
      </c>
      <c r="C19" s="487">
        <v>0</v>
      </c>
      <c r="D19" s="487">
        <v>0</v>
      </c>
      <c r="E19" s="487" t="s">
        <v>209</v>
      </c>
      <c r="F19" s="487" t="s">
        <v>209</v>
      </c>
      <c r="G19" s="487" t="s">
        <v>209</v>
      </c>
      <c r="H19" s="487">
        <v>1</v>
      </c>
      <c r="I19" s="487" t="s">
        <v>209</v>
      </c>
      <c r="J19" s="487" t="s">
        <v>209</v>
      </c>
      <c r="K19" s="487" t="s">
        <v>209</v>
      </c>
      <c r="L19" s="487">
        <v>2</v>
      </c>
      <c r="M19" s="487">
        <v>544</v>
      </c>
      <c r="N19" s="487" t="s">
        <v>209</v>
      </c>
      <c r="O19" s="487" t="s">
        <v>209</v>
      </c>
      <c r="P19" s="487" t="s">
        <v>209</v>
      </c>
      <c r="Q19" s="487" t="s">
        <v>209</v>
      </c>
      <c r="R19" s="487" t="s">
        <v>209</v>
      </c>
      <c r="S19" s="487">
        <v>18</v>
      </c>
      <c r="T19" s="487" t="s">
        <v>209</v>
      </c>
      <c r="U19" s="487" t="s">
        <v>209</v>
      </c>
      <c r="V19" s="487" t="s">
        <v>209</v>
      </c>
    </row>
    <row r="20" spans="1:30">
      <c r="A20" s="501"/>
      <c r="B20" s="501" t="s">
        <v>222</v>
      </c>
      <c r="C20" s="487">
        <v>14</v>
      </c>
      <c r="D20" s="487">
        <v>7</v>
      </c>
      <c r="E20" s="487" t="s">
        <v>209</v>
      </c>
      <c r="F20" s="487" t="s">
        <v>209</v>
      </c>
      <c r="G20" s="487" t="s">
        <v>209</v>
      </c>
      <c r="H20" s="487" t="s">
        <v>209</v>
      </c>
      <c r="I20" s="487" t="s">
        <v>209</v>
      </c>
      <c r="J20" s="487" t="s">
        <v>209</v>
      </c>
      <c r="K20" s="487" t="s">
        <v>209</v>
      </c>
      <c r="L20" s="487" t="s">
        <v>209</v>
      </c>
      <c r="M20" s="487">
        <v>424</v>
      </c>
      <c r="N20" s="487">
        <v>206</v>
      </c>
      <c r="O20" s="487">
        <v>7</v>
      </c>
      <c r="P20" s="487" t="s">
        <v>209</v>
      </c>
      <c r="Q20" s="487" t="s">
        <v>209</v>
      </c>
      <c r="R20" s="487" t="s">
        <v>209</v>
      </c>
      <c r="S20" s="487">
        <v>40</v>
      </c>
      <c r="T20" s="487" t="s">
        <v>209</v>
      </c>
      <c r="U20" s="487" t="s">
        <v>209</v>
      </c>
      <c r="V20" s="487" t="s">
        <v>209</v>
      </c>
    </row>
    <row r="21" spans="1:30">
      <c r="A21" s="501"/>
      <c r="B21" s="501" t="s">
        <v>223</v>
      </c>
      <c r="C21" s="487">
        <v>0</v>
      </c>
      <c r="D21" s="487">
        <v>2</v>
      </c>
      <c r="E21" s="487" t="s">
        <v>209</v>
      </c>
      <c r="F21" s="487" t="s">
        <v>209</v>
      </c>
      <c r="G21" s="487" t="s">
        <v>209</v>
      </c>
      <c r="H21" s="487" t="s">
        <v>209</v>
      </c>
      <c r="I21" s="487" t="s">
        <v>209</v>
      </c>
      <c r="J21" s="487" t="s">
        <v>209</v>
      </c>
      <c r="K21" s="487" t="s">
        <v>209</v>
      </c>
      <c r="L21" s="487" t="s">
        <v>209</v>
      </c>
      <c r="M21" s="487">
        <v>90</v>
      </c>
      <c r="N21" s="487">
        <v>148</v>
      </c>
      <c r="O21" s="487">
        <v>7</v>
      </c>
      <c r="P21" s="487" t="s">
        <v>209</v>
      </c>
      <c r="Q21" s="487" t="s">
        <v>209</v>
      </c>
      <c r="R21" s="487" t="s">
        <v>209</v>
      </c>
      <c r="S21" s="487" t="s">
        <v>209</v>
      </c>
      <c r="T21" s="487" t="s">
        <v>209</v>
      </c>
      <c r="U21" s="487" t="s">
        <v>209</v>
      </c>
      <c r="V21" s="487">
        <v>0</v>
      </c>
    </row>
    <row r="22" spans="1:30">
      <c r="A22" s="501"/>
      <c r="B22" s="501" t="s">
        <v>224</v>
      </c>
      <c r="C22" s="487">
        <v>46</v>
      </c>
      <c r="D22" s="487">
        <v>94</v>
      </c>
      <c r="E22" s="487" t="s">
        <v>209</v>
      </c>
      <c r="F22" s="487" t="s">
        <v>209</v>
      </c>
      <c r="G22" s="487" t="s">
        <v>209</v>
      </c>
      <c r="H22" s="487" t="s">
        <v>209</v>
      </c>
      <c r="I22" s="487" t="s">
        <v>209</v>
      </c>
      <c r="J22" s="487" t="s">
        <v>209</v>
      </c>
      <c r="K22" s="487" t="s">
        <v>209</v>
      </c>
      <c r="L22" s="487" t="s">
        <v>209</v>
      </c>
      <c r="M22" s="487">
        <v>142</v>
      </c>
      <c r="N22" s="487">
        <v>14</v>
      </c>
      <c r="O22" s="487">
        <v>0</v>
      </c>
      <c r="P22" s="487" t="s">
        <v>209</v>
      </c>
      <c r="Q22" s="487" t="s">
        <v>209</v>
      </c>
      <c r="R22" s="487" t="s">
        <v>209</v>
      </c>
      <c r="S22" s="487">
        <v>17</v>
      </c>
      <c r="T22" s="487" t="s">
        <v>209</v>
      </c>
      <c r="U22" s="487" t="s">
        <v>209</v>
      </c>
      <c r="V22" s="487" t="s">
        <v>209</v>
      </c>
    </row>
    <row r="23" spans="1:30">
      <c r="A23" s="501"/>
      <c r="B23" s="501" t="s">
        <v>225</v>
      </c>
      <c r="C23" s="487">
        <f>515</f>
        <v>515</v>
      </c>
      <c r="D23" s="487">
        <v>159</v>
      </c>
      <c r="E23" s="487" t="s">
        <v>209</v>
      </c>
      <c r="F23" s="487" t="s">
        <v>209</v>
      </c>
      <c r="G23" s="487">
        <v>37</v>
      </c>
      <c r="H23" s="487">
        <v>93</v>
      </c>
      <c r="I23" s="487" t="s">
        <v>209</v>
      </c>
      <c r="J23" s="487" t="s">
        <v>209</v>
      </c>
      <c r="K23" s="487">
        <v>1</v>
      </c>
      <c r="L23" s="487" t="s">
        <v>209</v>
      </c>
      <c r="M23" s="487">
        <v>7271</v>
      </c>
      <c r="N23" s="487">
        <v>521</v>
      </c>
      <c r="O23" s="487">
        <v>5</v>
      </c>
      <c r="P23" s="487" t="s">
        <v>209</v>
      </c>
      <c r="Q23" s="487">
        <v>0</v>
      </c>
      <c r="R23" s="487" t="s">
        <v>209</v>
      </c>
      <c r="S23" s="487">
        <f>576+55.7</f>
        <v>631.70000000000005</v>
      </c>
      <c r="T23" s="487">
        <v>56</v>
      </c>
      <c r="U23" s="487" t="s">
        <v>209</v>
      </c>
      <c r="V23" s="487">
        <v>984</v>
      </c>
    </row>
    <row r="24" spans="1:30">
      <c r="A24" s="501"/>
      <c r="B24" s="501" t="s">
        <v>226</v>
      </c>
      <c r="C24" s="487">
        <v>347</v>
      </c>
      <c r="D24" s="487">
        <v>93</v>
      </c>
      <c r="E24" s="487"/>
      <c r="F24" s="487"/>
      <c r="G24" s="487">
        <v>6</v>
      </c>
      <c r="H24" s="487">
        <v>4</v>
      </c>
      <c r="I24" s="487" t="s">
        <v>209</v>
      </c>
      <c r="J24" s="487" t="s">
        <v>209</v>
      </c>
      <c r="K24" s="487">
        <v>0</v>
      </c>
      <c r="L24" s="487" t="s">
        <v>209</v>
      </c>
      <c r="M24" s="487">
        <v>865</v>
      </c>
      <c r="N24" s="487">
        <v>3</v>
      </c>
      <c r="O24" s="487">
        <v>0</v>
      </c>
      <c r="P24" s="487">
        <v>0</v>
      </c>
      <c r="Q24" s="487">
        <v>0</v>
      </c>
      <c r="R24" s="487"/>
      <c r="S24" s="487">
        <v>0</v>
      </c>
      <c r="T24" s="487">
        <v>0</v>
      </c>
      <c r="U24" s="487" t="s">
        <v>209</v>
      </c>
      <c r="V24" s="487">
        <v>0</v>
      </c>
    </row>
    <row r="25" spans="1:30">
      <c r="A25" s="501"/>
      <c r="B25" s="501"/>
      <c r="C25" s="487"/>
      <c r="D25" s="487"/>
      <c r="E25" s="487"/>
      <c r="F25" s="487"/>
      <c r="G25" s="487"/>
      <c r="H25" s="487"/>
      <c r="I25" s="487"/>
      <c r="J25" s="487"/>
      <c r="K25" s="487"/>
      <c r="L25" s="487"/>
      <c r="M25" s="487"/>
      <c r="N25" s="487"/>
      <c r="O25" s="487"/>
      <c r="P25" s="487"/>
      <c r="Q25" s="487"/>
      <c r="R25" s="487"/>
      <c r="S25" s="487"/>
      <c r="T25" s="487"/>
      <c r="U25" s="487"/>
      <c r="V25" s="487"/>
    </row>
    <row r="26" spans="1:30">
      <c r="A26" s="501" t="s">
        <v>227</v>
      </c>
      <c r="B26" s="501"/>
      <c r="C26" s="504">
        <f>1564</f>
        <v>1564</v>
      </c>
      <c r="D26" s="504">
        <v>690</v>
      </c>
      <c r="E26" s="504">
        <v>0</v>
      </c>
      <c r="F26" s="504">
        <v>0</v>
      </c>
      <c r="G26" s="504">
        <v>55</v>
      </c>
      <c r="H26" s="504">
        <v>102</v>
      </c>
      <c r="I26" s="504">
        <v>0</v>
      </c>
      <c r="J26" s="504">
        <v>0</v>
      </c>
      <c r="K26" s="504">
        <v>8</v>
      </c>
      <c r="L26" s="504">
        <v>2</v>
      </c>
      <c r="M26" s="504">
        <v>27204</v>
      </c>
      <c r="N26" s="504">
        <v>977</v>
      </c>
      <c r="O26" s="504">
        <v>333</v>
      </c>
      <c r="P26" s="504">
        <v>17</v>
      </c>
      <c r="Q26" s="504">
        <v>243</v>
      </c>
      <c r="R26" s="504">
        <v>772</v>
      </c>
      <c r="S26" s="504">
        <f>816+55.7</f>
        <v>871.7</v>
      </c>
      <c r="T26" s="504">
        <v>56</v>
      </c>
      <c r="U26" s="504">
        <v>0</v>
      </c>
      <c r="V26" s="504">
        <v>2593</v>
      </c>
    </row>
    <row r="27" spans="1:30">
      <c r="A27" s="501"/>
      <c r="B27" s="501"/>
      <c r="C27" s="487"/>
      <c r="D27" s="487"/>
      <c r="E27" s="487"/>
      <c r="F27" s="487"/>
      <c r="G27" s="487"/>
      <c r="H27" s="487"/>
      <c r="I27" s="487"/>
      <c r="J27" s="487"/>
      <c r="K27" s="487"/>
      <c r="L27" s="487"/>
      <c r="M27" s="487"/>
      <c r="N27" s="487"/>
      <c r="O27" s="487"/>
      <c r="P27" s="487"/>
      <c r="Q27" s="487"/>
      <c r="R27" s="487"/>
      <c r="S27" s="487"/>
      <c r="T27" s="487"/>
      <c r="U27" s="487"/>
      <c r="V27" s="487"/>
      <c r="W27" s="487"/>
      <c r="X27" s="487">
        <f t="shared" ref="X27:AD27" si="0">SUM(X14:X24)</f>
        <v>0</v>
      </c>
      <c r="Y27" s="487">
        <f t="shared" si="0"/>
        <v>0</v>
      </c>
      <c r="Z27" s="487">
        <f t="shared" si="0"/>
        <v>0</v>
      </c>
      <c r="AA27" s="487">
        <f t="shared" si="0"/>
        <v>0</v>
      </c>
      <c r="AB27" s="487">
        <f t="shared" si="0"/>
        <v>0</v>
      </c>
      <c r="AC27" s="487">
        <f t="shared" si="0"/>
        <v>0</v>
      </c>
      <c r="AD27" s="487">
        <f t="shared" si="0"/>
        <v>0</v>
      </c>
    </row>
    <row r="28" spans="1:30">
      <c r="A28" s="485" t="s">
        <v>228</v>
      </c>
      <c r="B28" s="501" t="s">
        <v>229</v>
      </c>
      <c r="C28" s="487" t="s">
        <v>209</v>
      </c>
      <c r="D28" s="487" t="s">
        <v>209</v>
      </c>
      <c r="E28" s="487" t="s">
        <v>209</v>
      </c>
      <c r="F28" s="487" t="s">
        <v>209</v>
      </c>
      <c r="G28" s="487" t="s">
        <v>209</v>
      </c>
      <c r="H28" s="487" t="s">
        <v>209</v>
      </c>
      <c r="I28" s="487" t="s">
        <v>209</v>
      </c>
      <c r="J28" s="487" t="s">
        <v>209</v>
      </c>
      <c r="K28" s="487" t="s">
        <v>209</v>
      </c>
      <c r="L28" s="487" t="s">
        <v>209</v>
      </c>
      <c r="M28" s="487" t="s">
        <v>209</v>
      </c>
      <c r="N28" s="487" t="s">
        <v>209</v>
      </c>
      <c r="O28" s="487" t="s">
        <v>209</v>
      </c>
      <c r="P28" s="487" t="s">
        <v>209</v>
      </c>
      <c r="Q28" s="487" t="s">
        <v>209</v>
      </c>
      <c r="R28" s="487" t="s">
        <v>209</v>
      </c>
      <c r="S28" s="487" t="s">
        <v>209</v>
      </c>
      <c r="T28" s="487" t="s">
        <v>209</v>
      </c>
      <c r="U28" s="487" t="s">
        <v>209</v>
      </c>
      <c r="V28" s="487" t="s">
        <v>209</v>
      </c>
    </row>
    <row r="29" spans="1:30">
      <c r="A29" s="485" t="s">
        <v>230</v>
      </c>
      <c r="B29" s="501" t="s">
        <v>231</v>
      </c>
      <c r="C29" s="487">
        <v>24</v>
      </c>
      <c r="D29" s="487">
        <v>2</v>
      </c>
      <c r="E29" s="487" t="s">
        <v>209</v>
      </c>
      <c r="F29" s="487" t="s">
        <v>209</v>
      </c>
      <c r="G29" s="487">
        <v>0</v>
      </c>
      <c r="H29" s="487">
        <v>74</v>
      </c>
      <c r="I29" s="487" t="s">
        <v>209</v>
      </c>
      <c r="J29" s="487" t="s">
        <v>209</v>
      </c>
      <c r="K29" s="487" t="s">
        <v>209</v>
      </c>
      <c r="L29" s="487" t="s">
        <v>209</v>
      </c>
      <c r="M29" s="487">
        <v>3813</v>
      </c>
      <c r="N29" s="487">
        <v>1</v>
      </c>
      <c r="O29" s="487" t="s">
        <v>209</v>
      </c>
      <c r="P29" s="487" t="s">
        <v>209</v>
      </c>
      <c r="Q29" s="487">
        <v>41</v>
      </c>
      <c r="R29" s="487" t="s">
        <v>209</v>
      </c>
      <c r="S29" s="487">
        <v>52</v>
      </c>
      <c r="T29" s="487" t="s">
        <v>209</v>
      </c>
      <c r="U29" s="487" t="s">
        <v>209</v>
      </c>
      <c r="V29" s="487">
        <v>0</v>
      </c>
    </row>
    <row r="30" spans="1:30">
      <c r="A30" s="485"/>
      <c r="B30" s="501" t="s">
        <v>232</v>
      </c>
      <c r="C30" s="487">
        <v>15</v>
      </c>
      <c r="D30" s="487">
        <v>4</v>
      </c>
      <c r="E30" s="487" t="s">
        <v>209</v>
      </c>
      <c r="F30" s="487" t="s">
        <v>209</v>
      </c>
      <c r="G30" s="487">
        <v>4</v>
      </c>
      <c r="H30" s="487">
        <v>7</v>
      </c>
      <c r="I30" s="487" t="s">
        <v>209</v>
      </c>
      <c r="J30" s="487" t="s">
        <v>209</v>
      </c>
      <c r="K30" s="487" t="s">
        <v>209</v>
      </c>
      <c r="L30" s="487" t="s">
        <v>209</v>
      </c>
      <c r="M30" s="487">
        <v>1223</v>
      </c>
      <c r="N30" s="487">
        <v>0</v>
      </c>
      <c r="O30" s="487" t="s">
        <v>209</v>
      </c>
      <c r="P30" s="487" t="s">
        <v>209</v>
      </c>
      <c r="Q30" s="487">
        <v>0</v>
      </c>
      <c r="R30" s="487" t="s">
        <v>209</v>
      </c>
      <c r="S30" s="487">
        <v>20</v>
      </c>
      <c r="T30" s="487" t="s">
        <v>209</v>
      </c>
      <c r="U30" s="487" t="s">
        <v>209</v>
      </c>
      <c r="V30" s="487">
        <v>0</v>
      </c>
    </row>
    <row r="31" spans="1:30">
      <c r="A31" s="485"/>
      <c r="B31" s="501" t="s">
        <v>233</v>
      </c>
      <c r="C31" s="487">
        <v>20</v>
      </c>
      <c r="D31" s="487">
        <v>1</v>
      </c>
      <c r="E31" s="487" t="s">
        <v>209</v>
      </c>
      <c r="F31" s="487" t="s">
        <v>209</v>
      </c>
      <c r="G31" s="487">
        <v>162</v>
      </c>
      <c r="H31" s="487">
        <v>812</v>
      </c>
      <c r="I31" s="487" t="s">
        <v>209</v>
      </c>
      <c r="J31" s="487" t="s">
        <v>209</v>
      </c>
      <c r="K31" s="487" t="s">
        <v>209</v>
      </c>
      <c r="L31" s="487" t="s">
        <v>209</v>
      </c>
      <c r="M31" s="487">
        <v>6907</v>
      </c>
      <c r="N31" s="487">
        <v>0</v>
      </c>
      <c r="O31" s="487" t="s">
        <v>209</v>
      </c>
      <c r="P31" s="487" t="s">
        <v>209</v>
      </c>
      <c r="Q31" s="487">
        <v>64</v>
      </c>
      <c r="R31" s="487" t="s">
        <v>209</v>
      </c>
      <c r="S31" s="487">
        <v>377</v>
      </c>
      <c r="T31" s="487" t="s">
        <v>209</v>
      </c>
      <c r="U31" s="487" t="s">
        <v>209</v>
      </c>
      <c r="V31" s="487">
        <v>8139</v>
      </c>
    </row>
    <row r="32" spans="1:30">
      <c r="A32" s="485"/>
      <c r="B32" s="501"/>
      <c r="C32" s="487"/>
      <c r="D32" s="487"/>
      <c r="E32" s="487"/>
      <c r="F32" s="487"/>
      <c r="G32" s="487"/>
      <c r="H32" s="487"/>
      <c r="I32" s="487"/>
      <c r="J32" s="487"/>
      <c r="K32" s="487"/>
      <c r="L32" s="487"/>
      <c r="M32" s="487"/>
      <c r="N32" s="487"/>
      <c r="O32" s="487"/>
      <c r="P32" s="487"/>
      <c r="Q32" s="487"/>
      <c r="R32" s="487"/>
      <c r="S32" s="487"/>
      <c r="T32" s="487"/>
      <c r="U32" s="487"/>
      <c r="V32" s="487"/>
    </row>
    <row r="33" spans="1:22">
      <c r="A33" s="501" t="s">
        <v>234</v>
      </c>
      <c r="B33" s="501"/>
      <c r="C33" s="504">
        <v>59</v>
      </c>
      <c r="D33" s="504">
        <v>7</v>
      </c>
      <c r="E33" s="504">
        <v>0</v>
      </c>
      <c r="F33" s="504">
        <v>0</v>
      </c>
      <c r="G33" s="504">
        <v>166</v>
      </c>
      <c r="H33" s="504">
        <v>893</v>
      </c>
      <c r="I33" s="504">
        <v>0</v>
      </c>
      <c r="J33" s="504">
        <v>0</v>
      </c>
      <c r="K33" s="504">
        <v>0</v>
      </c>
      <c r="L33" s="504">
        <v>0</v>
      </c>
      <c r="M33" s="504">
        <v>11943</v>
      </c>
      <c r="N33" s="504">
        <v>1</v>
      </c>
      <c r="O33" s="504">
        <v>0</v>
      </c>
      <c r="P33" s="504">
        <v>0</v>
      </c>
      <c r="Q33" s="504">
        <v>105</v>
      </c>
      <c r="R33" s="504">
        <v>0</v>
      </c>
      <c r="S33" s="504">
        <v>449</v>
      </c>
      <c r="T33" s="504">
        <v>0</v>
      </c>
      <c r="U33" s="504">
        <v>0</v>
      </c>
      <c r="V33" s="504">
        <v>8139</v>
      </c>
    </row>
    <row r="34" spans="1:22">
      <c r="A34" s="501"/>
      <c r="B34" s="501"/>
      <c r="C34" s="487"/>
      <c r="D34" s="487"/>
      <c r="E34" s="487"/>
      <c r="F34" s="487"/>
      <c r="G34" s="487"/>
      <c r="H34" s="487"/>
      <c r="I34" s="487"/>
      <c r="J34" s="487"/>
      <c r="K34" s="487"/>
      <c r="L34" s="487"/>
      <c r="M34" s="487"/>
      <c r="N34" s="487"/>
      <c r="O34" s="487"/>
      <c r="P34" s="487"/>
      <c r="Q34" s="487"/>
      <c r="R34" s="487"/>
      <c r="S34" s="487"/>
      <c r="T34" s="487"/>
      <c r="U34" s="487"/>
      <c r="V34" s="487"/>
    </row>
    <row r="35" spans="1:22">
      <c r="A35" s="485" t="s">
        <v>235</v>
      </c>
      <c r="B35" s="501"/>
      <c r="C35" s="504">
        <f>C33+C26+C12</f>
        <v>4774</v>
      </c>
      <c r="D35" s="504">
        <f t="shared" ref="D35:V35" si="1">D33+D26+D12</f>
        <v>1357</v>
      </c>
      <c r="E35" s="504">
        <f t="shared" si="1"/>
        <v>2777</v>
      </c>
      <c r="F35" s="504">
        <f t="shared" si="1"/>
        <v>205</v>
      </c>
      <c r="G35" s="504">
        <f t="shared" si="1"/>
        <v>221</v>
      </c>
      <c r="H35" s="504">
        <f t="shared" si="1"/>
        <v>995</v>
      </c>
      <c r="I35" s="504">
        <f t="shared" si="1"/>
        <v>7</v>
      </c>
      <c r="J35" s="504">
        <f t="shared" si="1"/>
        <v>755</v>
      </c>
      <c r="K35" s="504">
        <f t="shared" si="1"/>
        <v>8</v>
      </c>
      <c r="L35" s="504">
        <f t="shared" si="1"/>
        <v>2</v>
      </c>
      <c r="M35" s="504">
        <f t="shared" si="1"/>
        <v>39379</v>
      </c>
      <c r="N35" s="504">
        <f t="shared" si="1"/>
        <v>978</v>
      </c>
      <c r="O35" s="504">
        <f t="shared" si="1"/>
        <v>333</v>
      </c>
      <c r="P35" s="504">
        <f t="shared" si="1"/>
        <v>17</v>
      </c>
      <c r="Q35" s="504">
        <f t="shared" si="1"/>
        <v>348</v>
      </c>
      <c r="R35" s="504">
        <f t="shared" si="1"/>
        <v>772</v>
      </c>
      <c r="S35" s="504">
        <f>S33+S26+S12</f>
        <v>1332.7</v>
      </c>
      <c r="T35" s="504">
        <f t="shared" si="1"/>
        <v>56</v>
      </c>
      <c r="U35" s="504">
        <f t="shared" si="1"/>
        <v>0</v>
      </c>
      <c r="V35" s="504">
        <f t="shared" si="1"/>
        <v>10732</v>
      </c>
    </row>
    <row r="36" spans="1:22">
      <c r="A36" s="486"/>
      <c r="B36" s="501"/>
      <c r="C36" s="487"/>
      <c r="D36" s="487"/>
      <c r="E36" s="487"/>
      <c r="F36" s="487"/>
      <c r="G36" s="487"/>
      <c r="H36" s="487"/>
      <c r="I36" s="487"/>
      <c r="J36" s="487"/>
      <c r="K36" s="487"/>
      <c r="L36" s="487"/>
      <c r="M36" s="487"/>
      <c r="N36" s="487"/>
      <c r="O36" s="487"/>
      <c r="P36" s="487"/>
      <c r="Q36" s="487"/>
      <c r="R36" s="487"/>
      <c r="S36" s="487"/>
      <c r="T36" s="487"/>
      <c r="U36" s="487"/>
      <c r="V36" s="487"/>
    </row>
    <row r="37" spans="1:22">
      <c r="A37" s="485" t="s">
        <v>236</v>
      </c>
      <c r="B37" s="501" t="s">
        <v>237</v>
      </c>
      <c r="C37" s="487">
        <v>27</v>
      </c>
      <c r="D37" s="487">
        <v>95</v>
      </c>
      <c r="E37" s="487" t="s">
        <v>209</v>
      </c>
      <c r="F37" s="487" t="s">
        <v>209</v>
      </c>
      <c r="G37" s="487" t="s">
        <v>209</v>
      </c>
      <c r="H37" s="487" t="s">
        <v>209</v>
      </c>
      <c r="I37" s="487" t="s">
        <v>209</v>
      </c>
      <c r="J37" s="487" t="s">
        <v>209</v>
      </c>
      <c r="K37" s="487" t="s">
        <v>209</v>
      </c>
      <c r="L37" s="487">
        <v>6</v>
      </c>
      <c r="M37" s="487">
        <v>22</v>
      </c>
      <c r="N37" s="487">
        <v>16</v>
      </c>
      <c r="O37" s="487" t="s">
        <v>209</v>
      </c>
      <c r="P37" s="487" t="s">
        <v>209</v>
      </c>
      <c r="Q37" s="487">
        <v>0</v>
      </c>
      <c r="R37" s="487" t="s">
        <v>209</v>
      </c>
      <c r="S37" s="487">
        <v>104</v>
      </c>
      <c r="T37" s="487" t="s">
        <v>209</v>
      </c>
      <c r="U37" s="487" t="s">
        <v>209</v>
      </c>
      <c r="V37" s="487">
        <v>1315</v>
      </c>
    </row>
    <row r="38" spans="1:22">
      <c r="A38" s="485" t="s">
        <v>238</v>
      </c>
      <c r="B38" s="501" t="s">
        <v>259</v>
      </c>
      <c r="C38" s="487">
        <v>50</v>
      </c>
      <c r="D38" s="487">
        <v>25</v>
      </c>
      <c r="E38" s="487" t="s">
        <v>209</v>
      </c>
      <c r="F38" s="487" t="s">
        <v>209</v>
      </c>
      <c r="G38" s="487" t="s">
        <v>209</v>
      </c>
      <c r="H38" s="487">
        <v>0.15</v>
      </c>
      <c r="I38" s="487" t="s">
        <v>209</v>
      </c>
      <c r="J38" s="487" t="s">
        <v>209</v>
      </c>
      <c r="K38" s="487" t="s">
        <v>209</v>
      </c>
      <c r="L38" s="487" t="s">
        <v>209</v>
      </c>
      <c r="M38" s="487">
        <v>831</v>
      </c>
      <c r="N38" s="487">
        <v>1893</v>
      </c>
      <c r="O38" s="487">
        <v>196</v>
      </c>
      <c r="P38" s="487" t="s">
        <v>209</v>
      </c>
      <c r="Q38" s="487" t="s">
        <v>209</v>
      </c>
      <c r="R38" s="487" t="s">
        <v>209</v>
      </c>
      <c r="S38" s="487">
        <v>2557</v>
      </c>
      <c r="T38" s="487" t="s">
        <v>209</v>
      </c>
      <c r="U38" s="487" t="s">
        <v>209</v>
      </c>
      <c r="V38" s="487">
        <v>84</v>
      </c>
    </row>
    <row r="39" spans="1:22">
      <c r="A39" s="501"/>
      <c r="B39" s="501" t="s">
        <v>260</v>
      </c>
      <c r="C39" s="487" t="s">
        <v>209</v>
      </c>
      <c r="D39" s="487" t="s">
        <v>209</v>
      </c>
      <c r="E39" s="487" t="s">
        <v>209</v>
      </c>
      <c r="F39" s="487" t="s">
        <v>209</v>
      </c>
      <c r="G39" s="487" t="s">
        <v>209</v>
      </c>
      <c r="H39" s="487">
        <v>1</v>
      </c>
      <c r="I39" s="487" t="s">
        <v>209</v>
      </c>
      <c r="J39" s="487" t="s">
        <v>209</v>
      </c>
      <c r="K39" s="487">
        <v>0</v>
      </c>
      <c r="L39" s="487" t="s">
        <v>209</v>
      </c>
      <c r="M39" s="487">
        <v>8</v>
      </c>
      <c r="N39" s="487">
        <v>0</v>
      </c>
      <c r="O39" s="487">
        <v>194</v>
      </c>
      <c r="P39" s="487" t="s">
        <v>209</v>
      </c>
      <c r="Q39" s="487">
        <v>0</v>
      </c>
      <c r="R39" s="487">
        <v>27</v>
      </c>
      <c r="S39" s="487">
        <v>42</v>
      </c>
      <c r="T39" s="487" t="s">
        <v>209</v>
      </c>
      <c r="U39" s="487">
        <v>7</v>
      </c>
      <c r="V39" s="487" t="s">
        <v>209</v>
      </c>
    </row>
    <row r="40" spans="1:22">
      <c r="A40" s="501"/>
      <c r="B40" s="501" t="s">
        <v>261</v>
      </c>
      <c r="C40" s="487" t="s">
        <v>209</v>
      </c>
      <c r="D40" s="487" t="s">
        <v>209</v>
      </c>
      <c r="E40" s="487" t="s">
        <v>209</v>
      </c>
      <c r="F40" s="487" t="s">
        <v>209</v>
      </c>
      <c r="G40" s="487" t="s">
        <v>209</v>
      </c>
      <c r="H40" s="487" t="s">
        <v>209</v>
      </c>
      <c r="I40" s="487" t="s">
        <v>209</v>
      </c>
      <c r="J40" s="487" t="s">
        <v>209</v>
      </c>
      <c r="K40" s="487" t="s">
        <v>209</v>
      </c>
      <c r="L40" s="487" t="s">
        <v>209</v>
      </c>
      <c r="M40" s="487">
        <v>0</v>
      </c>
      <c r="N40" s="487">
        <v>714</v>
      </c>
      <c r="O40" s="487">
        <v>0</v>
      </c>
      <c r="P40" s="487" t="s">
        <v>209</v>
      </c>
      <c r="Q40" s="487">
        <v>17</v>
      </c>
      <c r="R40" s="487">
        <v>437</v>
      </c>
      <c r="S40" s="487" t="s">
        <v>209</v>
      </c>
      <c r="T40" s="487" t="s">
        <v>209</v>
      </c>
      <c r="U40" s="487" t="s">
        <v>209</v>
      </c>
      <c r="V40" s="487" t="s">
        <v>209</v>
      </c>
    </row>
    <row r="41" spans="1:22">
      <c r="A41" s="501"/>
      <c r="B41" s="501" t="s">
        <v>242</v>
      </c>
      <c r="C41" s="487">
        <v>16</v>
      </c>
      <c r="D41" s="487">
        <v>33</v>
      </c>
      <c r="E41" s="487" t="s">
        <v>209</v>
      </c>
      <c r="F41" s="487" t="s">
        <v>209</v>
      </c>
      <c r="G41" s="487" t="s">
        <v>209</v>
      </c>
      <c r="H41" s="487">
        <v>0</v>
      </c>
      <c r="I41" s="487" t="s">
        <v>209</v>
      </c>
      <c r="J41" s="487" t="s">
        <v>209</v>
      </c>
      <c r="K41" s="487">
        <v>120</v>
      </c>
      <c r="L41" s="487">
        <v>533</v>
      </c>
      <c r="M41" s="487">
        <v>400</v>
      </c>
      <c r="N41" s="487" t="s">
        <v>209</v>
      </c>
      <c r="O41" s="487" t="s">
        <v>209</v>
      </c>
      <c r="P41" s="487" t="s">
        <v>209</v>
      </c>
      <c r="Q41" s="487" t="s">
        <v>209</v>
      </c>
      <c r="R41" s="487" t="s">
        <v>209</v>
      </c>
      <c r="S41" s="487">
        <v>510</v>
      </c>
      <c r="T41" s="487" t="s">
        <v>209</v>
      </c>
      <c r="U41" s="487" t="s">
        <v>209</v>
      </c>
      <c r="V41" s="487" t="s">
        <v>209</v>
      </c>
    </row>
    <row r="42" spans="1:22">
      <c r="A42" s="501"/>
      <c r="B42" s="501" t="s">
        <v>243</v>
      </c>
      <c r="C42" s="487" t="s">
        <v>209</v>
      </c>
      <c r="D42" s="487" t="s">
        <v>209</v>
      </c>
      <c r="E42" s="487" t="s">
        <v>209</v>
      </c>
      <c r="F42" s="487" t="s">
        <v>209</v>
      </c>
      <c r="G42" s="487" t="s">
        <v>209</v>
      </c>
      <c r="H42" s="487" t="s">
        <v>209</v>
      </c>
      <c r="I42" s="487" t="s">
        <v>209</v>
      </c>
      <c r="J42" s="487" t="s">
        <v>209</v>
      </c>
      <c r="K42" s="487" t="s">
        <v>209</v>
      </c>
      <c r="L42" s="487" t="s">
        <v>209</v>
      </c>
      <c r="M42" s="487">
        <v>9</v>
      </c>
      <c r="N42" s="487" t="s">
        <v>209</v>
      </c>
      <c r="O42" s="487" t="s">
        <v>209</v>
      </c>
      <c r="P42" s="487" t="s">
        <v>209</v>
      </c>
      <c r="Q42" s="487" t="s">
        <v>209</v>
      </c>
      <c r="R42" s="487" t="s">
        <v>209</v>
      </c>
      <c r="S42" s="487" t="s">
        <v>209</v>
      </c>
      <c r="T42" s="487" t="s">
        <v>209</v>
      </c>
      <c r="U42" s="487" t="s">
        <v>209</v>
      </c>
      <c r="V42" s="487" t="s">
        <v>209</v>
      </c>
    </row>
    <row r="43" spans="1:22">
      <c r="A43" s="501"/>
      <c r="B43" s="501" t="s">
        <v>244</v>
      </c>
      <c r="C43" s="487" t="s">
        <v>209</v>
      </c>
      <c r="D43" s="487" t="s">
        <v>209</v>
      </c>
      <c r="E43" s="487" t="s">
        <v>209</v>
      </c>
      <c r="F43" s="487" t="s">
        <v>209</v>
      </c>
      <c r="G43" s="487" t="s">
        <v>209</v>
      </c>
      <c r="H43" s="487" t="s">
        <v>209</v>
      </c>
      <c r="I43" s="487" t="s">
        <v>209</v>
      </c>
      <c r="J43" s="487" t="s">
        <v>209</v>
      </c>
      <c r="K43" s="487" t="s">
        <v>209</v>
      </c>
      <c r="L43" s="487" t="s">
        <v>209</v>
      </c>
      <c r="M43" s="487">
        <v>138</v>
      </c>
      <c r="N43" s="487" t="s">
        <v>209</v>
      </c>
      <c r="O43" s="487" t="s">
        <v>209</v>
      </c>
      <c r="P43" s="487" t="s">
        <v>209</v>
      </c>
      <c r="Q43" s="487" t="s">
        <v>209</v>
      </c>
      <c r="R43" s="487" t="s">
        <v>209</v>
      </c>
      <c r="S43" s="487">
        <v>2698</v>
      </c>
      <c r="T43" s="487" t="s">
        <v>209</v>
      </c>
      <c r="U43" s="487" t="s">
        <v>209</v>
      </c>
      <c r="V43" s="487" t="s">
        <v>209</v>
      </c>
    </row>
    <row r="44" spans="1:22">
      <c r="A44" s="501"/>
      <c r="B44" s="501"/>
      <c r="C44" s="487"/>
      <c r="D44" s="487"/>
      <c r="E44" s="487"/>
      <c r="F44" s="487"/>
      <c r="G44" s="487"/>
      <c r="H44" s="487"/>
      <c r="I44" s="487"/>
      <c r="J44" s="487"/>
      <c r="K44" s="487"/>
      <c r="L44" s="487"/>
      <c r="M44" s="487"/>
      <c r="N44" s="487"/>
      <c r="O44" s="487"/>
      <c r="P44" s="487"/>
      <c r="Q44" s="487"/>
      <c r="R44" s="487"/>
      <c r="S44" s="487"/>
      <c r="T44" s="487"/>
      <c r="U44" s="487"/>
      <c r="V44" s="487"/>
    </row>
    <row r="45" spans="1:22">
      <c r="A45" s="501" t="s">
        <v>245</v>
      </c>
      <c r="B45" s="501"/>
      <c r="C45" s="504">
        <v>93</v>
      </c>
      <c r="D45" s="504">
        <v>153</v>
      </c>
      <c r="E45" s="504">
        <v>0</v>
      </c>
      <c r="F45" s="504">
        <v>0</v>
      </c>
      <c r="G45" s="504">
        <v>0</v>
      </c>
      <c r="H45" s="504">
        <v>1.1499999999999999</v>
      </c>
      <c r="I45" s="504">
        <v>0</v>
      </c>
      <c r="J45" s="504">
        <v>0</v>
      </c>
      <c r="K45" s="504">
        <v>120</v>
      </c>
      <c r="L45" s="504">
        <v>539</v>
      </c>
      <c r="M45" s="504">
        <v>1408</v>
      </c>
      <c r="N45" s="504">
        <v>2623</v>
      </c>
      <c r="O45" s="504">
        <v>390</v>
      </c>
      <c r="P45" s="504">
        <v>0</v>
      </c>
      <c r="Q45" s="504">
        <v>17</v>
      </c>
      <c r="R45" s="504">
        <v>464</v>
      </c>
      <c r="S45" s="504">
        <v>5911</v>
      </c>
      <c r="T45" s="504">
        <v>0</v>
      </c>
      <c r="U45" s="504">
        <v>7</v>
      </c>
      <c r="V45" s="504">
        <v>1399</v>
      </c>
    </row>
    <row r="46" spans="1:22">
      <c r="A46" s="501"/>
      <c r="B46" s="501"/>
      <c r="C46" s="487"/>
      <c r="D46" s="487"/>
      <c r="E46" s="487"/>
      <c r="F46" s="487"/>
      <c r="G46" s="487"/>
      <c r="H46" s="487"/>
      <c r="I46" s="487"/>
      <c r="J46" s="487"/>
      <c r="K46" s="487"/>
      <c r="L46" s="487"/>
      <c r="M46" s="487"/>
      <c r="N46" s="487"/>
      <c r="O46" s="487"/>
      <c r="P46" s="487"/>
      <c r="Q46" s="487"/>
      <c r="R46" s="487"/>
      <c r="S46" s="487"/>
      <c r="T46" s="487"/>
      <c r="U46" s="487"/>
      <c r="V46" s="487"/>
    </row>
    <row r="47" spans="1:22">
      <c r="A47" s="501"/>
      <c r="B47" s="501"/>
      <c r="C47" s="487"/>
      <c r="D47" s="487"/>
      <c r="E47" s="487"/>
      <c r="F47" s="487"/>
      <c r="G47" s="487"/>
      <c r="H47" s="487"/>
      <c r="I47" s="487"/>
      <c r="J47" s="487"/>
      <c r="K47" s="487"/>
      <c r="L47" s="487"/>
      <c r="M47" s="487"/>
      <c r="N47" s="487"/>
      <c r="O47" s="487"/>
      <c r="P47" s="487"/>
      <c r="Q47" s="487"/>
      <c r="R47" s="487"/>
      <c r="S47" s="487"/>
      <c r="T47" s="487"/>
      <c r="U47" s="487"/>
      <c r="V47" s="487"/>
    </row>
    <row r="48" spans="1:22">
      <c r="A48" s="485" t="s">
        <v>246</v>
      </c>
      <c r="B48" s="485"/>
      <c r="C48" s="504">
        <f>C45+C35</f>
        <v>4867</v>
      </c>
      <c r="D48" s="504">
        <f t="shared" ref="D48:V48" si="2">D45+D35</f>
        <v>1510</v>
      </c>
      <c r="E48" s="504">
        <f t="shared" si="2"/>
        <v>2777</v>
      </c>
      <c r="F48" s="504">
        <f t="shared" si="2"/>
        <v>205</v>
      </c>
      <c r="G48" s="504">
        <f t="shared" si="2"/>
        <v>221</v>
      </c>
      <c r="H48" s="504">
        <f t="shared" si="2"/>
        <v>996.15</v>
      </c>
      <c r="I48" s="504">
        <f t="shared" si="2"/>
        <v>7</v>
      </c>
      <c r="J48" s="504">
        <f t="shared" si="2"/>
        <v>755</v>
      </c>
      <c r="K48" s="504">
        <f t="shared" si="2"/>
        <v>128</v>
      </c>
      <c r="L48" s="504">
        <f t="shared" si="2"/>
        <v>541</v>
      </c>
      <c r="M48" s="504">
        <f t="shared" si="2"/>
        <v>40787</v>
      </c>
      <c r="N48" s="504">
        <f t="shared" si="2"/>
        <v>3601</v>
      </c>
      <c r="O48" s="504">
        <f t="shared" si="2"/>
        <v>723</v>
      </c>
      <c r="P48" s="504">
        <f t="shared" si="2"/>
        <v>17</v>
      </c>
      <c r="Q48" s="504">
        <f t="shared" si="2"/>
        <v>365</v>
      </c>
      <c r="R48" s="504">
        <f t="shared" si="2"/>
        <v>1236</v>
      </c>
      <c r="S48" s="504">
        <f>S45+S35</f>
        <v>7243.7</v>
      </c>
      <c r="T48" s="504">
        <f t="shared" si="2"/>
        <v>56</v>
      </c>
      <c r="U48" s="504">
        <f t="shared" si="2"/>
        <v>7</v>
      </c>
      <c r="V48" s="504">
        <f t="shared" si="2"/>
        <v>12131</v>
      </c>
    </row>
    <row r="49" spans="3:44">
      <c r="C49" s="505"/>
      <c r="D49" s="783"/>
      <c r="E49" s="505"/>
      <c r="F49" s="505"/>
      <c r="G49" s="505"/>
      <c r="H49" s="505"/>
      <c r="I49" s="505"/>
      <c r="J49" s="505"/>
      <c r="K49" s="505"/>
      <c r="L49" s="783"/>
      <c r="M49" s="505"/>
      <c r="N49" s="783"/>
      <c r="O49" s="505"/>
      <c r="P49" s="505"/>
      <c r="Q49" s="505"/>
      <c r="R49" s="505"/>
      <c r="S49" s="505"/>
      <c r="T49" s="505"/>
      <c r="U49" s="505"/>
      <c r="V49" s="505"/>
      <c r="X49" s="506"/>
      <c r="Y49" s="506"/>
      <c r="Z49" s="507"/>
      <c r="AA49" s="507"/>
      <c r="AB49" s="507"/>
      <c r="AC49" s="507"/>
      <c r="AD49" s="507"/>
      <c r="AE49" s="507"/>
      <c r="AF49" s="507"/>
      <c r="AG49" s="507"/>
      <c r="AH49" s="507"/>
      <c r="AI49" s="507"/>
      <c r="AJ49" s="507"/>
      <c r="AK49" s="507"/>
      <c r="AL49" s="507"/>
      <c r="AM49" s="507"/>
      <c r="AN49" s="507"/>
      <c r="AO49" s="507"/>
      <c r="AP49" s="507"/>
      <c r="AQ49" s="507"/>
      <c r="AR49" s="507"/>
    </row>
    <row r="50" spans="3:44">
      <c r="C50" s="505"/>
      <c r="D50" s="505"/>
      <c r="E50" s="505"/>
      <c r="F50" s="505"/>
      <c r="G50" s="505"/>
      <c r="H50" s="505"/>
      <c r="I50" s="505"/>
      <c r="J50" s="505"/>
      <c r="K50" s="505"/>
      <c r="L50" s="505"/>
      <c r="M50" s="505"/>
      <c r="N50" s="505"/>
      <c r="O50" s="505"/>
      <c r="P50" s="505"/>
      <c r="Q50" s="505"/>
      <c r="R50" s="505"/>
      <c r="S50" s="505"/>
      <c r="T50" s="505"/>
      <c r="U50" s="505"/>
      <c r="V50" s="505"/>
    </row>
    <row r="51" spans="3:44">
      <c r="C51" s="505"/>
      <c r="D51" s="505"/>
      <c r="E51" s="505"/>
      <c r="F51" s="505"/>
      <c r="G51" s="505"/>
      <c r="H51" s="505"/>
      <c r="I51" s="505"/>
      <c r="J51" s="505"/>
      <c r="K51" s="505"/>
      <c r="L51" s="505"/>
      <c r="M51" s="505"/>
      <c r="N51" s="505"/>
      <c r="O51" s="505"/>
      <c r="P51" s="505"/>
      <c r="Q51" s="505"/>
      <c r="R51" s="505"/>
      <c r="S51" s="505"/>
      <c r="T51" s="505"/>
      <c r="U51" s="505"/>
      <c r="V51" s="505"/>
    </row>
    <row r="52" spans="3:44" customFormat="1"/>
    <row r="53" spans="3:44" customFormat="1"/>
    <row r="54" spans="3:44" customFormat="1"/>
    <row r="55" spans="3:44" customFormat="1"/>
    <row r="56" spans="3:44" customFormat="1"/>
    <row r="57" spans="3:44" customFormat="1"/>
    <row r="58" spans="3:44" customFormat="1"/>
    <row r="59" spans="3:44" customFormat="1"/>
    <row r="60" spans="3:44" customFormat="1"/>
    <row r="61" spans="3:44" customFormat="1"/>
    <row r="62" spans="3:44" customFormat="1"/>
    <row r="97" spans="1:22">
      <c r="V97" s="505"/>
    </row>
    <row r="100" spans="1:22" s="491" customFormat="1">
      <c r="A100" s="490"/>
      <c r="C100" s="505"/>
      <c r="D100" s="505"/>
      <c r="E100" s="505"/>
      <c r="F100" s="505"/>
      <c r="G100" s="505"/>
      <c r="H100" s="508"/>
      <c r="I100" s="508"/>
      <c r="J100" s="508"/>
      <c r="K100" s="508"/>
      <c r="L100" s="508"/>
      <c r="M100" s="505"/>
      <c r="N100" s="505"/>
      <c r="O100" s="505"/>
      <c r="P100" s="505"/>
      <c r="Q100" s="505"/>
      <c r="R100" s="505"/>
      <c r="S100" s="505"/>
      <c r="T100" s="505"/>
      <c r="U100" s="505"/>
      <c r="V100" s="505"/>
    </row>
    <row r="101" spans="1:22" s="491" customFormat="1">
      <c r="C101" s="505"/>
      <c r="D101" s="505"/>
      <c r="E101" s="505"/>
      <c r="F101" s="505"/>
      <c r="G101" s="505"/>
      <c r="H101" s="505"/>
      <c r="I101" s="505"/>
      <c r="J101" s="505"/>
      <c r="K101" s="505"/>
      <c r="L101" s="505"/>
      <c r="M101" s="505"/>
      <c r="N101" s="505"/>
      <c r="O101" s="505"/>
      <c r="P101" s="505"/>
      <c r="Q101" s="505"/>
      <c r="R101" s="505"/>
      <c r="S101" s="505"/>
      <c r="T101" s="505"/>
      <c r="U101" s="505"/>
      <c r="V101" s="505"/>
    </row>
    <row r="102" spans="1:22" s="494" customFormat="1">
      <c r="C102" s="509"/>
      <c r="D102" s="509"/>
      <c r="E102" s="509"/>
      <c r="F102" s="509"/>
      <c r="G102" s="509"/>
      <c r="H102" s="509"/>
      <c r="I102" s="509"/>
      <c r="J102" s="509"/>
      <c r="K102" s="509"/>
      <c r="L102" s="509"/>
      <c r="M102" s="509"/>
      <c r="N102" s="509"/>
      <c r="O102" s="509"/>
      <c r="P102" s="509"/>
      <c r="Q102" s="509"/>
      <c r="R102" s="509"/>
      <c r="S102" s="509"/>
      <c r="T102" s="509"/>
      <c r="U102" s="509"/>
      <c r="V102" s="509"/>
    </row>
    <row r="103" spans="1:22" s="491" customFormat="1">
      <c r="C103" s="505"/>
      <c r="D103" s="505"/>
      <c r="E103" s="505"/>
      <c r="F103" s="505"/>
      <c r="G103" s="505"/>
      <c r="H103" s="505"/>
      <c r="I103" s="505"/>
      <c r="J103" s="505"/>
      <c r="K103" s="505"/>
      <c r="L103" s="505"/>
      <c r="M103" s="505"/>
      <c r="N103" s="505"/>
      <c r="O103" s="505"/>
      <c r="P103" s="505"/>
      <c r="Q103" s="505"/>
      <c r="R103" s="505"/>
      <c r="S103" s="505"/>
      <c r="T103" s="505"/>
      <c r="U103" s="505"/>
      <c r="V103" s="505"/>
    </row>
    <row r="104" spans="1:22" s="500" customFormat="1">
      <c r="C104" s="508"/>
      <c r="D104" s="508"/>
      <c r="E104" s="508"/>
      <c r="F104" s="508"/>
      <c r="G104" s="508"/>
      <c r="H104" s="508"/>
      <c r="I104" s="508"/>
      <c r="J104" s="508"/>
      <c r="K104" s="508"/>
      <c r="L104" s="508"/>
      <c r="M104" s="508"/>
      <c r="N104" s="508"/>
      <c r="O104" s="508"/>
      <c r="P104" s="508"/>
      <c r="Q104" s="508"/>
      <c r="R104" s="508"/>
      <c r="S104" s="508"/>
      <c r="T104" s="508"/>
      <c r="U104" s="508"/>
      <c r="V104" s="508"/>
    </row>
    <row r="105" spans="1:22">
      <c r="C105" s="505"/>
      <c r="D105" s="505"/>
      <c r="E105" s="505"/>
      <c r="F105" s="505"/>
      <c r="G105" s="505"/>
      <c r="H105" s="505"/>
      <c r="I105" s="505"/>
      <c r="J105" s="505"/>
      <c r="K105" s="505"/>
      <c r="L105" s="505"/>
      <c r="M105" s="505"/>
      <c r="N105" s="505"/>
      <c r="O105" s="505"/>
      <c r="P105" s="505"/>
      <c r="Q105" s="505"/>
      <c r="R105" s="505"/>
      <c r="S105" s="505"/>
      <c r="T105" s="505"/>
      <c r="U105" s="505"/>
      <c r="V105" s="505"/>
    </row>
    <row r="106" spans="1:22">
      <c r="C106" s="505"/>
      <c r="D106" s="505"/>
      <c r="E106" s="505"/>
      <c r="F106" s="505"/>
      <c r="G106" s="505"/>
      <c r="H106" s="505"/>
      <c r="I106" s="505"/>
      <c r="J106" s="505"/>
      <c r="K106" s="505"/>
      <c r="L106" s="505"/>
      <c r="M106" s="505"/>
      <c r="N106" s="505"/>
      <c r="O106" s="505"/>
      <c r="P106" s="505"/>
      <c r="Q106" s="505"/>
      <c r="R106" s="505"/>
      <c r="S106" s="505"/>
      <c r="T106" s="505"/>
      <c r="U106" s="505"/>
      <c r="V106" s="505"/>
    </row>
    <row r="107" spans="1:22"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05"/>
      <c r="R107" s="505"/>
      <c r="S107" s="505"/>
      <c r="T107" s="505"/>
      <c r="U107" s="505"/>
      <c r="V107" s="505"/>
    </row>
    <row r="108" spans="1:22">
      <c r="C108" s="505"/>
      <c r="D108" s="505"/>
      <c r="E108" s="505"/>
      <c r="F108" s="505"/>
      <c r="G108" s="505"/>
      <c r="H108" s="505"/>
      <c r="I108" s="505"/>
      <c r="J108" s="505"/>
      <c r="K108" s="505"/>
      <c r="L108" s="505"/>
      <c r="M108" s="505"/>
      <c r="N108" s="505"/>
      <c r="O108" s="505"/>
      <c r="P108" s="505"/>
      <c r="Q108" s="505"/>
      <c r="R108" s="505"/>
      <c r="S108" s="505"/>
      <c r="T108" s="505"/>
      <c r="U108" s="505"/>
      <c r="V108" s="505"/>
    </row>
    <row r="109" spans="1:22">
      <c r="C109" s="505"/>
      <c r="D109" s="505"/>
      <c r="E109" s="505"/>
      <c r="F109" s="505"/>
      <c r="G109" s="505"/>
      <c r="H109" s="505"/>
      <c r="I109" s="505"/>
      <c r="J109" s="505"/>
      <c r="K109" s="505"/>
      <c r="L109" s="505"/>
      <c r="M109" s="505"/>
      <c r="N109" s="505"/>
      <c r="O109" s="505"/>
      <c r="P109" s="505"/>
      <c r="Q109" s="505"/>
      <c r="R109" s="505"/>
      <c r="S109" s="505"/>
      <c r="T109" s="505"/>
      <c r="U109" s="505"/>
      <c r="V109" s="505"/>
    </row>
    <row r="110" spans="1:22">
      <c r="C110" s="505"/>
      <c r="D110" s="505"/>
      <c r="E110" s="505"/>
      <c r="F110" s="505"/>
      <c r="G110" s="505"/>
      <c r="H110" s="505"/>
      <c r="I110" s="505"/>
      <c r="J110" s="505"/>
      <c r="K110" s="505"/>
      <c r="L110" s="505"/>
      <c r="M110" s="505"/>
      <c r="N110" s="505"/>
      <c r="O110" s="505"/>
      <c r="P110" s="505"/>
      <c r="Q110" s="505"/>
      <c r="R110" s="505"/>
      <c r="S110" s="505"/>
      <c r="T110" s="505"/>
      <c r="U110" s="505"/>
      <c r="V110" s="505"/>
    </row>
    <row r="111" spans="1:22">
      <c r="C111" s="505"/>
      <c r="D111" s="505"/>
      <c r="E111" s="505"/>
      <c r="F111" s="505"/>
      <c r="G111" s="505"/>
      <c r="H111" s="505"/>
      <c r="I111" s="505"/>
      <c r="J111" s="505"/>
      <c r="K111" s="505"/>
      <c r="L111" s="505"/>
      <c r="M111" s="505"/>
      <c r="N111" s="505"/>
      <c r="O111" s="505"/>
      <c r="P111" s="505"/>
      <c r="Q111" s="505"/>
      <c r="R111" s="505"/>
      <c r="S111" s="505"/>
      <c r="T111" s="505"/>
      <c r="U111" s="505"/>
      <c r="V111" s="505"/>
    </row>
    <row r="112" spans="1:22">
      <c r="C112" s="505"/>
      <c r="D112" s="505"/>
      <c r="E112" s="505"/>
      <c r="F112" s="505"/>
      <c r="G112" s="505"/>
      <c r="H112" s="505"/>
      <c r="I112" s="505"/>
      <c r="J112" s="505"/>
      <c r="K112" s="505"/>
      <c r="L112" s="505"/>
      <c r="M112" s="505"/>
      <c r="N112" s="505"/>
      <c r="O112" s="505"/>
      <c r="P112" s="505"/>
      <c r="Q112" s="505"/>
      <c r="R112" s="505"/>
      <c r="S112" s="505"/>
      <c r="T112" s="505"/>
      <c r="U112" s="505"/>
      <c r="V112" s="505"/>
    </row>
    <row r="113" spans="3:22">
      <c r="C113" s="505"/>
      <c r="D113" s="505"/>
      <c r="E113" s="505"/>
      <c r="F113" s="505"/>
      <c r="G113" s="505"/>
      <c r="H113" s="505"/>
      <c r="I113" s="505"/>
      <c r="J113" s="505"/>
      <c r="K113" s="505"/>
      <c r="L113" s="505"/>
      <c r="M113" s="505"/>
      <c r="N113" s="505"/>
      <c r="O113" s="505"/>
      <c r="P113" s="505"/>
      <c r="Q113" s="505"/>
      <c r="R113" s="505"/>
      <c r="S113" s="505"/>
      <c r="T113" s="505"/>
      <c r="U113" s="505"/>
      <c r="V113" s="505"/>
    </row>
    <row r="114" spans="3:22">
      <c r="C114" s="505"/>
      <c r="D114" s="505"/>
      <c r="E114" s="505"/>
      <c r="F114" s="505"/>
      <c r="G114" s="505"/>
      <c r="H114" s="505"/>
      <c r="I114" s="505"/>
      <c r="J114" s="505"/>
      <c r="K114" s="505"/>
      <c r="L114" s="505"/>
      <c r="M114" s="505"/>
      <c r="N114" s="505"/>
      <c r="O114" s="505"/>
      <c r="P114" s="505"/>
      <c r="Q114" s="505"/>
      <c r="R114" s="505"/>
      <c r="S114" s="505"/>
      <c r="T114" s="505"/>
      <c r="U114" s="505"/>
      <c r="V114" s="505"/>
    </row>
    <row r="115" spans="3:22">
      <c r="C115" s="505"/>
      <c r="D115" s="505"/>
      <c r="E115" s="505"/>
      <c r="F115" s="505"/>
      <c r="G115" s="505"/>
      <c r="H115" s="505"/>
      <c r="I115" s="505"/>
      <c r="J115" s="505"/>
      <c r="K115" s="505"/>
      <c r="L115" s="505"/>
      <c r="M115" s="505"/>
      <c r="N115" s="505"/>
      <c r="O115" s="505"/>
      <c r="P115" s="505"/>
      <c r="Q115" s="505"/>
      <c r="R115" s="505"/>
      <c r="S115" s="505"/>
      <c r="T115" s="505"/>
      <c r="U115" s="505"/>
      <c r="V115" s="505"/>
    </row>
    <row r="116" spans="3:22">
      <c r="C116" s="505"/>
      <c r="D116" s="505"/>
      <c r="E116" s="505"/>
      <c r="F116" s="505"/>
      <c r="G116" s="505"/>
      <c r="H116" s="505"/>
      <c r="I116" s="505"/>
      <c r="J116" s="505"/>
      <c r="K116" s="505"/>
      <c r="L116" s="505"/>
      <c r="M116" s="505"/>
      <c r="N116" s="505"/>
      <c r="O116" s="505"/>
      <c r="P116" s="505"/>
      <c r="Q116" s="505"/>
      <c r="R116" s="505"/>
      <c r="S116" s="505"/>
      <c r="T116" s="505"/>
      <c r="U116" s="505"/>
      <c r="V116" s="505"/>
    </row>
    <row r="117" spans="3:22">
      <c r="C117" s="505"/>
      <c r="D117" s="505"/>
      <c r="E117" s="505"/>
      <c r="F117" s="505"/>
      <c r="G117" s="505"/>
      <c r="H117" s="505"/>
      <c r="I117" s="505"/>
      <c r="J117" s="505"/>
      <c r="K117" s="505"/>
      <c r="L117" s="505"/>
      <c r="M117" s="505"/>
      <c r="N117" s="505"/>
      <c r="O117" s="505"/>
      <c r="P117" s="505"/>
      <c r="Q117" s="505"/>
      <c r="R117" s="505"/>
      <c r="S117" s="505"/>
      <c r="T117" s="505"/>
      <c r="U117" s="505"/>
      <c r="V117" s="505"/>
    </row>
    <row r="118" spans="3:22">
      <c r="C118" s="505"/>
      <c r="D118" s="505"/>
      <c r="E118" s="505"/>
      <c r="F118" s="505"/>
      <c r="G118" s="505"/>
      <c r="H118" s="505"/>
      <c r="I118" s="505"/>
      <c r="J118" s="505"/>
      <c r="K118" s="505"/>
      <c r="L118" s="505"/>
      <c r="M118" s="505"/>
      <c r="N118" s="505"/>
      <c r="O118" s="505"/>
      <c r="P118" s="505"/>
      <c r="Q118" s="505"/>
      <c r="R118" s="505"/>
      <c r="S118" s="505"/>
      <c r="T118" s="505"/>
      <c r="U118" s="505"/>
      <c r="V118" s="505"/>
    </row>
    <row r="119" spans="3:22">
      <c r="C119" s="505"/>
      <c r="D119" s="505"/>
      <c r="E119" s="505"/>
      <c r="F119" s="505"/>
      <c r="G119" s="505"/>
      <c r="H119" s="505"/>
      <c r="I119" s="505"/>
      <c r="J119" s="505"/>
      <c r="K119" s="505"/>
      <c r="L119" s="505"/>
      <c r="M119" s="505"/>
      <c r="N119" s="505"/>
      <c r="O119" s="505"/>
      <c r="P119" s="505"/>
      <c r="Q119" s="505"/>
      <c r="R119" s="505"/>
      <c r="S119" s="505"/>
      <c r="T119" s="505"/>
      <c r="U119" s="505"/>
      <c r="V119" s="505"/>
    </row>
    <row r="120" spans="3:22">
      <c r="C120" s="505"/>
      <c r="D120" s="505"/>
      <c r="E120" s="505"/>
      <c r="F120" s="505"/>
      <c r="G120" s="505"/>
      <c r="H120" s="505"/>
      <c r="I120" s="505"/>
      <c r="J120" s="505"/>
      <c r="K120" s="505"/>
      <c r="L120" s="505"/>
      <c r="M120" s="505"/>
      <c r="N120" s="505"/>
      <c r="O120" s="505"/>
      <c r="P120" s="505"/>
      <c r="Q120" s="505"/>
      <c r="R120" s="505"/>
      <c r="S120" s="505"/>
      <c r="T120" s="505"/>
      <c r="U120" s="505"/>
      <c r="V120" s="505"/>
    </row>
    <row r="121" spans="3:22">
      <c r="C121" s="505"/>
      <c r="D121" s="505"/>
      <c r="E121" s="505"/>
      <c r="F121" s="505"/>
      <c r="G121" s="505"/>
      <c r="H121" s="505"/>
      <c r="I121" s="505"/>
      <c r="J121" s="505"/>
      <c r="K121" s="505"/>
      <c r="L121" s="505"/>
      <c r="M121" s="505"/>
      <c r="N121" s="505"/>
      <c r="O121" s="505"/>
      <c r="P121" s="505"/>
      <c r="Q121" s="505"/>
      <c r="R121" s="505"/>
      <c r="S121" s="505"/>
      <c r="T121" s="505"/>
      <c r="U121" s="505"/>
      <c r="V121" s="505"/>
    </row>
    <row r="122" spans="3:22">
      <c r="C122" s="505"/>
      <c r="D122" s="505"/>
      <c r="E122" s="505"/>
      <c r="F122" s="505"/>
      <c r="G122" s="505"/>
      <c r="H122" s="505"/>
      <c r="I122" s="505"/>
      <c r="J122" s="505"/>
      <c r="K122" s="505"/>
      <c r="L122" s="505"/>
      <c r="M122" s="505"/>
      <c r="N122" s="505"/>
      <c r="O122" s="505"/>
      <c r="P122" s="505"/>
      <c r="Q122" s="505"/>
      <c r="R122" s="505"/>
      <c r="S122" s="505"/>
      <c r="T122" s="505"/>
      <c r="U122" s="505"/>
      <c r="V122" s="505"/>
    </row>
    <row r="123" spans="3:22">
      <c r="C123" s="505"/>
      <c r="D123" s="505"/>
      <c r="E123" s="505"/>
      <c r="F123" s="505"/>
      <c r="G123" s="505"/>
      <c r="H123" s="505"/>
      <c r="I123" s="505"/>
      <c r="J123" s="505"/>
      <c r="K123" s="505"/>
      <c r="L123" s="505"/>
      <c r="M123" s="505"/>
      <c r="N123" s="505"/>
      <c r="O123" s="505"/>
      <c r="P123" s="505"/>
      <c r="Q123" s="505"/>
      <c r="R123" s="505"/>
      <c r="S123" s="505"/>
      <c r="T123" s="505"/>
      <c r="U123" s="505"/>
      <c r="V123" s="505"/>
    </row>
    <row r="124" spans="3:22">
      <c r="C124" s="505"/>
      <c r="D124" s="505"/>
      <c r="E124" s="505"/>
      <c r="F124" s="505"/>
      <c r="G124" s="505"/>
      <c r="H124" s="505"/>
      <c r="I124" s="505"/>
      <c r="J124" s="505"/>
      <c r="K124" s="505"/>
      <c r="L124" s="505"/>
      <c r="M124" s="505"/>
      <c r="N124" s="505"/>
      <c r="O124" s="505"/>
      <c r="P124" s="505"/>
      <c r="Q124" s="505"/>
      <c r="R124" s="505"/>
      <c r="S124" s="505"/>
      <c r="T124" s="505"/>
      <c r="U124" s="505"/>
      <c r="V124" s="505"/>
    </row>
    <row r="125" spans="3:22">
      <c r="C125" s="505"/>
      <c r="D125" s="505"/>
      <c r="E125" s="505"/>
      <c r="F125" s="505"/>
      <c r="G125" s="505"/>
      <c r="H125" s="505"/>
      <c r="I125" s="505"/>
      <c r="J125" s="505"/>
      <c r="K125" s="505"/>
      <c r="L125" s="505"/>
      <c r="M125" s="505"/>
      <c r="N125" s="505"/>
      <c r="O125" s="505"/>
      <c r="P125" s="505"/>
      <c r="Q125" s="505"/>
      <c r="R125" s="505"/>
      <c r="S125" s="505"/>
      <c r="T125" s="505"/>
      <c r="U125" s="505"/>
      <c r="V125" s="505"/>
    </row>
    <row r="126" spans="3:22">
      <c r="C126" s="505"/>
      <c r="D126" s="505"/>
      <c r="E126" s="505"/>
      <c r="F126" s="505"/>
      <c r="G126" s="505"/>
      <c r="H126" s="505"/>
      <c r="I126" s="505"/>
      <c r="J126" s="505"/>
      <c r="K126" s="505"/>
      <c r="L126" s="505"/>
      <c r="M126" s="505"/>
      <c r="N126" s="505"/>
      <c r="O126" s="505"/>
      <c r="P126" s="505"/>
      <c r="Q126" s="505"/>
      <c r="R126" s="505"/>
      <c r="S126" s="505"/>
      <c r="T126" s="505"/>
      <c r="U126" s="505"/>
      <c r="V126" s="505"/>
    </row>
    <row r="127" spans="3:22">
      <c r="C127" s="505"/>
      <c r="D127" s="505"/>
      <c r="E127" s="505"/>
      <c r="F127" s="505"/>
      <c r="G127" s="505"/>
      <c r="H127" s="505"/>
      <c r="I127" s="505"/>
      <c r="J127" s="505"/>
      <c r="K127" s="505"/>
      <c r="L127" s="505"/>
      <c r="M127" s="505"/>
      <c r="N127" s="505"/>
      <c r="O127" s="505"/>
      <c r="P127" s="505"/>
      <c r="Q127" s="505"/>
      <c r="R127" s="505"/>
      <c r="S127" s="505"/>
      <c r="T127" s="505"/>
      <c r="U127" s="505"/>
      <c r="V127" s="505"/>
    </row>
    <row r="128" spans="3:22">
      <c r="C128" s="505"/>
      <c r="D128" s="505"/>
      <c r="E128" s="505"/>
      <c r="F128" s="505"/>
      <c r="G128" s="505"/>
      <c r="H128" s="505"/>
      <c r="I128" s="505"/>
      <c r="J128" s="505"/>
      <c r="K128" s="505"/>
      <c r="L128" s="505"/>
      <c r="M128" s="505"/>
      <c r="N128" s="505"/>
      <c r="O128" s="505"/>
      <c r="P128" s="505"/>
      <c r="Q128" s="505"/>
      <c r="R128" s="505"/>
      <c r="S128" s="505"/>
      <c r="T128" s="505"/>
      <c r="U128" s="505"/>
      <c r="V128" s="505"/>
    </row>
    <row r="129" spans="1:22">
      <c r="A129" s="491"/>
      <c r="C129" s="505"/>
      <c r="D129" s="505"/>
      <c r="E129" s="505"/>
      <c r="F129" s="505"/>
      <c r="G129" s="505"/>
      <c r="H129" s="505"/>
      <c r="I129" s="505"/>
      <c r="J129" s="505"/>
      <c r="K129" s="505"/>
      <c r="L129" s="505"/>
      <c r="M129" s="505"/>
      <c r="N129" s="505"/>
      <c r="O129" s="505"/>
      <c r="P129" s="505"/>
      <c r="Q129" s="505"/>
      <c r="R129" s="505"/>
      <c r="S129" s="505"/>
      <c r="T129" s="505"/>
      <c r="U129" s="505"/>
      <c r="V129" s="505"/>
    </row>
    <row r="130" spans="1:22">
      <c r="C130" s="505"/>
      <c r="D130" s="505"/>
      <c r="E130" s="505"/>
      <c r="F130" s="505"/>
      <c r="G130" s="505"/>
      <c r="H130" s="505"/>
      <c r="I130" s="505"/>
      <c r="J130" s="505"/>
      <c r="K130" s="505"/>
      <c r="L130" s="505"/>
      <c r="M130" s="505"/>
      <c r="N130" s="505"/>
      <c r="O130" s="505"/>
      <c r="P130" s="505"/>
      <c r="Q130" s="505"/>
      <c r="R130" s="505"/>
      <c r="S130" s="505"/>
      <c r="T130" s="505"/>
      <c r="U130" s="505"/>
      <c r="V130" s="505"/>
    </row>
    <row r="131" spans="1:22">
      <c r="C131" s="505"/>
      <c r="D131" s="505"/>
      <c r="E131" s="505"/>
      <c r="F131" s="505"/>
      <c r="G131" s="505"/>
      <c r="H131" s="505"/>
      <c r="I131" s="505"/>
      <c r="J131" s="505"/>
      <c r="K131" s="505"/>
      <c r="L131" s="505"/>
      <c r="M131" s="505"/>
      <c r="N131" s="505"/>
      <c r="O131" s="505"/>
      <c r="P131" s="505"/>
      <c r="Q131" s="505"/>
      <c r="R131" s="505"/>
      <c r="S131" s="505"/>
      <c r="T131" s="505"/>
      <c r="U131" s="505"/>
      <c r="V131" s="505"/>
    </row>
    <row r="132" spans="1:22">
      <c r="C132" s="505"/>
      <c r="D132" s="505"/>
      <c r="E132" s="505"/>
      <c r="F132" s="505"/>
      <c r="G132" s="505"/>
      <c r="H132" s="505"/>
      <c r="I132" s="505"/>
      <c r="J132" s="505"/>
      <c r="K132" s="505"/>
      <c r="L132" s="505"/>
      <c r="M132" s="505"/>
      <c r="N132" s="505"/>
      <c r="O132" s="505"/>
      <c r="P132" s="505"/>
      <c r="Q132" s="505"/>
      <c r="R132" s="505"/>
      <c r="S132" s="505"/>
      <c r="T132" s="505"/>
      <c r="U132" s="505"/>
      <c r="V132" s="505"/>
    </row>
    <row r="133" spans="1:22">
      <c r="C133" s="505"/>
      <c r="D133" s="505"/>
      <c r="E133" s="505"/>
      <c r="F133" s="505"/>
      <c r="G133" s="505"/>
      <c r="H133" s="505"/>
      <c r="I133" s="505"/>
      <c r="J133" s="505"/>
      <c r="K133" s="505"/>
      <c r="L133" s="505"/>
      <c r="M133" s="505"/>
      <c r="N133" s="505"/>
      <c r="O133" s="505"/>
      <c r="P133" s="505"/>
      <c r="Q133" s="505"/>
      <c r="R133" s="505"/>
      <c r="S133" s="505"/>
      <c r="T133" s="505"/>
      <c r="U133" s="505"/>
      <c r="V133" s="505"/>
    </row>
    <row r="134" spans="1:22">
      <c r="C134" s="505"/>
      <c r="D134" s="505"/>
      <c r="E134" s="505"/>
      <c r="F134" s="505"/>
      <c r="G134" s="505"/>
      <c r="H134" s="505"/>
      <c r="I134" s="505"/>
      <c r="J134" s="505"/>
      <c r="K134" s="505"/>
      <c r="L134" s="505"/>
      <c r="M134" s="505"/>
      <c r="N134" s="505"/>
      <c r="O134" s="505"/>
      <c r="P134" s="505"/>
      <c r="Q134" s="505"/>
      <c r="R134" s="505"/>
      <c r="S134" s="505"/>
      <c r="T134" s="505"/>
      <c r="U134" s="505"/>
      <c r="V134" s="505"/>
    </row>
    <row r="135" spans="1:22">
      <c r="C135" s="505"/>
      <c r="D135" s="505"/>
      <c r="E135" s="505"/>
      <c r="F135" s="505"/>
      <c r="G135" s="505"/>
      <c r="H135" s="505"/>
      <c r="I135" s="505"/>
      <c r="J135" s="505"/>
      <c r="K135" s="505"/>
      <c r="L135" s="505"/>
      <c r="M135" s="505"/>
      <c r="N135" s="505"/>
      <c r="O135" s="505"/>
      <c r="P135" s="505"/>
      <c r="Q135" s="505"/>
      <c r="R135" s="505"/>
      <c r="S135" s="505"/>
      <c r="T135" s="505"/>
      <c r="U135" s="505"/>
      <c r="V135" s="505"/>
    </row>
    <row r="136" spans="1:22">
      <c r="C136" s="505"/>
      <c r="D136" s="505"/>
      <c r="E136" s="505"/>
      <c r="F136" s="505"/>
      <c r="G136" s="505"/>
      <c r="H136" s="505"/>
      <c r="I136" s="505"/>
      <c r="J136" s="505"/>
      <c r="K136" s="505"/>
      <c r="L136" s="505"/>
      <c r="M136" s="505"/>
      <c r="N136" s="505"/>
      <c r="O136" s="505"/>
      <c r="P136" s="505"/>
      <c r="Q136" s="505"/>
      <c r="R136" s="505"/>
      <c r="S136" s="505"/>
      <c r="T136" s="505"/>
      <c r="U136" s="505"/>
      <c r="V136" s="505"/>
    </row>
    <row r="137" spans="1:22">
      <c r="C137" s="505"/>
      <c r="D137" s="505"/>
      <c r="E137" s="505"/>
      <c r="F137" s="505"/>
      <c r="G137" s="505"/>
      <c r="H137" s="505"/>
      <c r="I137" s="505"/>
      <c r="J137" s="505"/>
      <c r="K137" s="505"/>
      <c r="L137" s="505"/>
      <c r="M137" s="505"/>
      <c r="N137" s="505"/>
      <c r="O137" s="505"/>
      <c r="P137" s="505"/>
      <c r="Q137" s="505"/>
      <c r="R137" s="505"/>
      <c r="S137" s="505"/>
      <c r="T137" s="505"/>
      <c r="U137" s="505"/>
      <c r="V137" s="505"/>
    </row>
    <row r="138" spans="1:22">
      <c r="C138" s="505"/>
      <c r="D138" s="505"/>
      <c r="E138" s="505"/>
      <c r="F138" s="505"/>
      <c r="G138" s="505"/>
      <c r="H138" s="505"/>
      <c r="I138" s="505"/>
      <c r="J138" s="505"/>
      <c r="K138" s="505"/>
      <c r="L138" s="505"/>
      <c r="M138" s="505"/>
      <c r="N138" s="505"/>
      <c r="O138" s="505"/>
      <c r="P138" s="505"/>
      <c r="Q138" s="505"/>
      <c r="R138" s="505"/>
      <c r="S138" s="505"/>
      <c r="T138" s="505"/>
      <c r="U138" s="505"/>
      <c r="V138" s="505"/>
    </row>
    <row r="139" spans="1:22">
      <c r="C139" s="505"/>
      <c r="D139" s="505"/>
      <c r="E139" s="505"/>
      <c r="F139" s="505"/>
      <c r="G139" s="505"/>
      <c r="H139" s="505"/>
      <c r="I139" s="505"/>
      <c r="J139" s="505"/>
      <c r="K139" s="505"/>
      <c r="L139" s="505"/>
      <c r="M139" s="505"/>
      <c r="N139" s="505"/>
      <c r="O139" s="505"/>
      <c r="P139" s="505"/>
      <c r="Q139" s="505"/>
      <c r="R139" s="505"/>
      <c r="S139" s="505"/>
      <c r="T139" s="505"/>
      <c r="U139" s="505"/>
      <c r="V139" s="505"/>
    </row>
    <row r="140" spans="1:22">
      <c r="C140" s="505"/>
      <c r="D140" s="505"/>
      <c r="E140" s="505"/>
      <c r="F140" s="505"/>
      <c r="G140" s="505"/>
      <c r="H140" s="505"/>
      <c r="I140" s="505"/>
      <c r="J140" s="505"/>
      <c r="K140" s="505"/>
      <c r="L140" s="505"/>
      <c r="M140" s="505"/>
      <c r="N140" s="505"/>
      <c r="O140" s="505"/>
      <c r="P140" s="505"/>
      <c r="Q140" s="505"/>
      <c r="R140" s="505"/>
      <c r="S140" s="505"/>
      <c r="T140" s="505"/>
      <c r="U140" s="505"/>
      <c r="V140" s="505"/>
    </row>
  </sheetData>
  <pageMargins left="0.19685039370078741" right="0.75" top="0.98425196850393704" bottom="0.59055118110236227" header="0.511811024" footer="0.511811024"/>
  <pageSetup scale="70" orientation="landscape" horizontalDpi="300" verticalDpi="4294967292" r:id="rId1"/>
  <headerFooter alignWithMargins="0">
    <oddHeader>&amp;RAnexo A1-2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AT140"/>
  <sheetViews>
    <sheetView zoomScale="80" workbookViewId="0"/>
  </sheetViews>
  <sheetFormatPr baseColWidth="10" defaultColWidth="9.140625" defaultRowHeight="12.75"/>
  <cols>
    <col min="1" max="1" width="13.42578125" style="462" customWidth="1"/>
    <col min="2" max="2" width="26.7109375" style="462" customWidth="1"/>
    <col min="3" max="3" width="7" style="462" customWidth="1"/>
    <col min="4" max="4" width="7.7109375" style="462" customWidth="1"/>
    <col min="5" max="6" width="6.85546875" style="462" customWidth="1"/>
    <col min="7" max="7" width="6.140625" style="462" customWidth="1"/>
    <col min="8" max="8" width="8" style="462" customWidth="1"/>
    <col min="9" max="9" width="6.7109375" style="462" customWidth="1"/>
    <col min="10" max="10" width="6.85546875" style="462" customWidth="1"/>
    <col min="11" max="11" width="5.7109375" style="462" customWidth="1"/>
    <col min="12" max="12" width="6.85546875" style="462" customWidth="1"/>
    <col min="13" max="13" width="9.7109375" style="462" customWidth="1"/>
    <col min="14" max="14" width="7.28515625" style="462" customWidth="1"/>
    <col min="15" max="15" width="6.7109375" style="462" customWidth="1"/>
    <col min="16" max="16" width="6.85546875" style="462" customWidth="1"/>
    <col min="17" max="17" width="7.7109375" style="462" customWidth="1"/>
    <col min="18" max="18" width="7.5703125" style="462" customWidth="1"/>
    <col min="19" max="19" width="7" style="462" customWidth="1"/>
    <col min="20" max="20" width="5.7109375" style="462" customWidth="1"/>
    <col min="21" max="21" width="5.140625" style="462" customWidth="1"/>
    <col min="22" max="22" width="6.7109375" style="462" customWidth="1"/>
    <col min="23" max="23" width="10.28515625" style="462" customWidth="1"/>
    <col min="24" max="24" width="11.42578125" style="462" customWidth="1"/>
    <col min="25" max="25" width="14.5703125" style="462" customWidth="1"/>
    <col min="26" max="26" width="14.7109375" style="462" customWidth="1"/>
    <col min="27" max="27" width="8.5703125" style="462" customWidth="1"/>
    <col min="28" max="28" width="8" style="462" customWidth="1"/>
    <col min="29" max="29" width="8.5703125" style="462" customWidth="1"/>
    <col min="30" max="30" width="8.42578125" style="462" customWidth="1"/>
    <col min="31" max="31" width="7.85546875" style="462" customWidth="1"/>
    <col min="32" max="32" width="7.42578125" style="462" customWidth="1"/>
    <col min="33" max="33" width="8.140625" style="462" customWidth="1"/>
    <col min="34" max="34" width="9" style="462" customWidth="1"/>
    <col min="35" max="35" width="5.42578125" style="462" customWidth="1"/>
    <col min="36" max="36" width="8.7109375" style="462" customWidth="1"/>
    <col min="37" max="37" width="10.140625" style="462" customWidth="1"/>
    <col min="38" max="39" width="6.85546875" style="462" customWidth="1"/>
    <col min="40" max="40" width="7.42578125" style="462" customWidth="1"/>
    <col min="41" max="41" width="6.85546875" style="462" customWidth="1"/>
    <col min="42" max="42" width="7.140625" style="462" customWidth="1"/>
    <col min="43" max="43" width="6.140625" style="462" customWidth="1"/>
    <col min="44" max="44" width="5.5703125" style="462" customWidth="1"/>
    <col min="45" max="45" width="5.85546875" style="462" customWidth="1"/>
    <col min="46" max="255" width="11.42578125" style="462" customWidth="1"/>
    <col min="256" max="16384" width="9.140625" style="462"/>
  </cols>
  <sheetData>
    <row r="1" spans="1:45" s="461" customFormat="1" ht="15.75">
      <c r="A1" s="456" t="s">
        <v>564</v>
      </c>
      <c r="B1" s="457"/>
      <c r="C1" s="458"/>
      <c r="D1" s="458"/>
      <c r="E1" s="458"/>
      <c r="F1" s="458"/>
      <c r="G1" s="458"/>
      <c r="H1" s="459"/>
      <c r="I1" s="459"/>
      <c r="J1" s="460" t="s">
        <v>175</v>
      </c>
      <c r="K1" s="459"/>
      <c r="L1" s="459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Y1" s="462"/>
      <c r="Z1" s="462"/>
      <c r="AA1" s="462"/>
      <c r="AB1" s="462"/>
      <c r="AC1" s="462"/>
      <c r="AD1" s="462"/>
      <c r="AE1" s="462"/>
      <c r="AF1" s="462"/>
      <c r="AG1" s="462"/>
      <c r="AH1" s="462"/>
      <c r="AI1" s="462"/>
      <c r="AJ1" s="462"/>
      <c r="AK1" s="462"/>
      <c r="AL1" s="462"/>
      <c r="AM1" s="462"/>
      <c r="AN1" s="462"/>
      <c r="AO1" s="462"/>
      <c r="AP1" s="462"/>
      <c r="AQ1" s="462"/>
      <c r="AR1" s="462"/>
      <c r="AS1" s="462"/>
    </row>
    <row r="2" spans="1:45" s="461" customFormat="1">
      <c r="A2" s="457"/>
      <c r="B2" s="457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62"/>
      <c r="Y2" s="462"/>
      <c r="Z2" s="462"/>
      <c r="AA2" s="462"/>
      <c r="AB2" s="462"/>
      <c r="AC2" s="462"/>
      <c r="AD2" s="462"/>
      <c r="AE2" s="462"/>
      <c r="AF2" s="462"/>
      <c r="AG2" s="462"/>
      <c r="AH2" s="462"/>
      <c r="AI2" s="462"/>
      <c r="AJ2" s="462"/>
      <c r="AK2" s="462"/>
      <c r="AL2" s="462"/>
      <c r="AM2" s="462"/>
      <c r="AN2" s="462"/>
      <c r="AO2" s="462"/>
      <c r="AP2" s="462"/>
      <c r="AQ2" s="462"/>
      <c r="AR2" s="462"/>
      <c r="AS2" s="462"/>
    </row>
    <row r="3" spans="1:45" s="466" customFormat="1">
      <c r="A3" s="463"/>
      <c r="B3" s="463"/>
      <c r="C3" s="464" t="s">
        <v>176</v>
      </c>
      <c r="D3" s="464" t="s">
        <v>177</v>
      </c>
      <c r="E3" s="464" t="s">
        <v>178</v>
      </c>
      <c r="F3" s="464" t="s">
        <v>178</v>
      </c>
      <c r="G3" s="464" t="s">
        <v>179</v>
      </c>
      <c r="H3" s="465" t="s">
        <v>180</v>
      </c>
      <c r="I3" s="464" t="s">
        <v>178</v>
      </c>
      <c r="J3" s="464" t="s">
        <v>179</v>
      </c>
      <c r="K3" s="464" t="s">
        <v>181</v>
      </c>
      <c r="L3" s="464" t="s">
        <v>182</v>
      </c>
      <c r="M3" s="464" t="s">
        <v>183</v>
      </c>
      <c r="N3" s="464" t="s">
        <v>184</v>
      </c>
      <c r="O3" s="465" t="s">
        <v>185</v>
      </c>
      <c r="P3" s="465" t="s">
        <v>186</v>
      </c>
      <c r="Q3" s="465" t="s">
        <v>180</v>
      </c>
      <c r="R3" s="465" t="s">
        <v>182</v>
      </c>
      <c r="S3" s="465" t="s">
        <v>180</v>
      </c>
      <c r="T3" s="464" t="s">
        <v>187</v>
      </c>
      <c r="U3" s="465" t="s">
        <v>188</v>
      </c>
      <c r="V3" s="465" t="s">
        <v>189</v>
      </c>
      <c r="W3" s="465" t="s">
        <v>63</v>
      </c>
      <c r="X3" s="462"/>
      <c r="Y3" s="462"/>
      <c r="Z3" s="462"/>
      <c r="AA3" s="462"/>
      <c r="AB3" s="462"/>
      <c r="AC3" s="462"/>
      <c r="AD3" s="462"/>
      <c r="AE3" s="462"/>
      <c r="AF3" s="462"/>
      <c r="AG3" s="462"/>
      <c r="AH3" s="462"/>
      <c r="AI3" s="462"/>
      <c r="AJ3" s="462"/>
      <c r="AK3" s="462"/>
      <c r="AL3" s="462"/>
      <c r="AM3" s="462"/>
      <c r="AN3" s="462"/>
      <c r="AO3" s="462"/>
      <c r="AP3" s="462"/>
      <c r="AQ3" s="462"/>
      <c r="AR3" s="462"/>
      <c r="AS3" s="462"/>
    </row>
    <row r="4" spans="1:45" s="461" customFormat="1">
      <c r="A4" s="467" t="s">
        <v>190</v>
      </c>
      <c r="B4" s="467"/>
      <c r="C4" s="468" t="s">
        <v>191</v>
      </c>
      <c r="D4" s="469" t="s">
        <v>192</v>
      </c>
      <c r="E4" s="468" t="s">
        <v>193</v>
      </c>
      <c r="F4" s="468" t="s">
        <v>194</v>
      </c>
      <c r="G4" s="468"/>
      <c r="H4" s="468" t="s">
        <v>195</v>
      </c>
      <c r="I4" s="468" t="s">
        <v>196</v>
      </c>
      <c r="J4" s="468" t="s">
        <v>196</v>
      </c>
      <c r="K4" s="468"/>
      <c r="L4" s="468" t="s">
        <v>197</v>
      </c>
      <c r="M4" s="469" t="s">
        <v>198</v>
      </c>
      <c r="N4" s="468" t="s">
        <v>199</v>
      </c>
      <c r="O4" s="468"/>
      <c r="P4" s="468" t="s">
        <v>200</v>
      </c>
      <c r="Q4" s="468" t="s">
        <v>201</v>
      </c>
      <c r="R4" s="469" t="s">
        <v>202</v>
      </c>
      <c r="S4" s="468" t="s">
        <v>203</v>
      </c>
      <c r="T4" s="468" t="s">
        <v>204</v>
      </c>
      <c r="U4" s="468"/>
      <c r="V4" s="468" t="s">
        <v>205</v>
      </c>
      <c r="W4" s="468" t="s">
        <v>206</v>
      </c>
      <c r="X4" s="462"/>
      <c r="Y4" s="462"/>
      <c r="Z4" s="462"/>
      <c r="AA4" s="462"/>
      <c r="AB4" s="462"/>
      <c r="AC4" s="462"/>
      <c r="AD4" s="462"/>
      <c r="AE4" s="462"/>
      <c r="AF4" s="462"/>
      <c r="AG4" s="462"/>
      <c r="AH4" s="462"/>
      <c r="AI4" s="462"/>
      <c r="AJ4" s="462"/>
      <c r="AK4" s="462"/>
      <c r="AL4" s="462"/>
      <c r="AM4" s="462"/>
      <c r="AN4" s="462"/>
      <c r="AO4" s="462"/>
      <c r="AP4" s="462"/>
      <c r="AQ4" s="462"/>
      <c r="AR4" s="462"/>
      <c r="AS4" s="462"/>
    </row>
    <row r="5" spans="1:45" s="472" customFormat="1">
      <c r="A5" s="470"/>
      <c r="B5" s="470"/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 t="s">
        <v>203</v>
      </c>
      <c r="N5" s="471"/>
      <c r="O5" s="471"/>
      <c r="P5" s="471"/>
      <c r="Q5" s="471"/>
      <c r="R5" s="471"/>
      <c r="S5" s="471"/>
      <c r="T5" s="471"/>
      <c r="U5" s="471"/>
      <c r="V5" s="471"/>
      <c r="W5" s="471"/>
      <c r="X5" s="462"/>
      <c r="Y5" s="462"/>
      <c r="Z5" s="462"/>
      <c r="AA5" s="462"/>
      <c r="AB5" s="462"/>
      <c r="AC5" s="462"/>
      <c r="AD5" s="462"/>
      <c r="AE5" s="462"/>
      <c r="AF5" s="462"/>
      <c r="AG5" s="462"/>
      <c r="AH5" s="462"/>
      <c r="AI5" s="462"/>
      <c r="AJ5" s="462"/>
      <c r="AK5" s="462"/>
      <c r="AL5" s="462"/>
      <c r="AM5" s="462"/>
      <c r="AN5" s="462"/>
      <c r="AO5" s="462"/>
      <c r="AP5" s="462"/>
      <c r="AQ5" s="462"/>
      <c r="AR5" s="462"/>
      <c r="AS5" s="462"/>
    </row>
    <row r="6" spans="1:45">
      <c r="A6" s="473"/>
      <c r="B6" s="473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8"/>
      <c r="O6" s="458"/>
      <c r="P6" s="458"/>
      <c r="Q6" s="458"/>
      <c r="R6" s="458"/>
      <c r="S6" s="458"/>
      <c r="T6" s="458"/>
      <c r="U6" s="458"/>
      <c r="V6" s="458"/>
      <c r="W6" s="474"/>
    </row>
    <row r="7" spans="1:45">
      <c r="A7" s="456" t="s">
        <v>207</v>
      </c>
      <c r="B7" s="473" t="s">
        <v>208</v>
      </c>
      <c r="C7" s="458">
        <v>25430</v>
      </c>
      <c r="D7" s="458" t="s">
        <v>209</v>
      </c>
      <c r="E7" s="458">
        <v>22706</v>
      </c>
      <c r="F7" s="458">
        <v>1678</v>
      </c>
      <c r="G7" s="458" t="s">
        <v>209</v>
      </c>
      <c r="H7" s="458" t="s">
        <v>209</v>
      </c>
      <c r="I7" s="458" t="s">
        <v>209</v>
      </c>
      <c r="J7" s="458" t="s">
        <v>209</v>
      </c>
      <c r="K7" s="475" t="s">
        <v>209</v>
      </c>
      <c r="L7" s="458" t="s">
        <v>209</v>
      </c>
      <c r="M7" s="476">
        <f>SUM(C7:L7)</f>
        <v>49814</v>
      </c>
      <c r="N7" s="458">
        <v>117</v>
      </c>
      <c r="O7" s="458" t="s">
        <v>209</v>
      </c>
      <c r="P7" s="458" t="s">
        <v>209</v>
      </c>
      <c r="Q7" s="458" t="s">
        <v>209</v>
      </c>
      <c r="R7" s="458" t="s">
        <v>209</v>
      </c>
      <c r="S7" s="458">
        <v>111</v>
      </c>
      <c r="T7" s="458" t="s">
        <v>209</v>
      </c>
      <c r="U7" s="458" t="s">
        <v>209</v>
      </c>
      <c r="V7" s="458" t="s">
        <v>209</v>
      </c>
      <c r="W7" s="479">
        <f>SUM(M7:V7)</f>
        <v>50042</v>
      </c>
    </row>
    <row r="8" spans="1:45">
      <c r="A8" s="473"/>
      <c r="B8" s="473" t="s">
        <v>210</v>
      </c>
      <c r="C8" s="458">
        <v>186</v>
      </c>
      <c r="D8" s="458" t="s">
        <v>209</v>
      </c>
      <c r="E8" s="458" t="s">
        <v>209</v>
      </c>
      <c r="F8" s="458" t="s">
        <v>209</v>
      </c>
      <c r="G8" s="458" t="s">
        <v>209</v>
      </c>
      <c r="H8" s="458" t="s">
        <v>209</v>
      </c>
      <c r="I8" s="458" t="s">
        <v>209</v>
      </c>
      <c r="J8" s="458" t="s">
        <v>209</v>
      </c>
      <c r="K8" s="458" t="s">
        <v>209</v>
      </c>
      <c r="L8" s="458" t="s">
        <v>209</v>
      </c>
      <c r="M8" s="476">
        <f>SUM(C8:L8)</f>
        <v>186</v>
      </c>
      <c r="N8" s="458">
        <v>82</v>
      </c>
      <c r="O8" s="477" t="s">
        <v>209</v>
      </c>
      <c r="P8" s="458" t="s">
        <v>209</v>
      </c>
      <c r="Q8" s="458" t="s">
        <v>209</v>
      </c>
      <c r="R8" s="458" t="s">
        <v>209</v>
      </c>
      <c r="S8" s="458" t="s">
        <v>209</v>
      </c>
      <c r="T8" s="458" t="s">
        <v>209</v>
      </c>
      <c r="U8" s="458" t="s">
        <v>209</v>
      </c>
      <c r="V8" s="458" t="s">
        <v>209</v>
      </c>
      <c r="W8" s="479">
        <f>SUM(M8:V8)</f>
        <v>268</v>
      </c>
    </row>
    <row r="9" spans="1:45">
      <c r="A9" s="473"/>
      <c r="B9" s="473" t="s">
        <v>211</v>
      </c>
      <c r="C9" s="458">
        <v>3237</v>
      </c>
      <c r="D9" s="458">
        <v>6928</v>
      </c>
      <c r="E9" s="458" t="s">
        <v>209</v>
      </c>
      <c r="F9" s="458" t="s">
        <v>209</v>
      </c>
      <c r="G9" s="458" t="s">
        <v>209</v>
      </c>
      <c r="H9" s="458" t="s">
        <v>209</v>
      </c>
      <c r="I9" s="458" t="s">
        <v>209</v>
      </c>
      <c r="J9" s="458" t="s">
        <v>209</v>
      </c>
      <c r="K9" s="458" t="s">
        <v>209</v>
      </c>
      <c r="L9" s="458" t="s">
        <v>209</v>
      </c>
      <c r="M9" s="476">
        <f>SUM(C9:L9)</f>
        <v>10165</v>
      </c>
      <c r="N9" s="458" t="s">
        <v>209</v>
      </c>
      <c r="O9" s="458" t="s">
        <v>209</v>
      </c>
      <c r="P9" s="458" t="s">
        <v>209</v>
      </c>
      <c r="Q9" s="458" t="s">
        <v>209</v>
      </c>
      <c r="R9" s="458" t="s">
        <v>209</v>
      </c>
      <c r="S9" s="458" t="s">
        <v>209</v>
      </c>
      <c r="T9" s="458" t="s">
        <v>209</v>
      </c>
      <c r="U9" s="458" t="s">
        <v>209</v>
      </c>
      <c r="V9" s="458" t="s">
        <v>209</v>
      </c>
      <c r="W9" s="479">
        <f>SUM(M9:V9)</f>
        <v>10165</v>
      </c>
    </row>
    <row r="10" spans="1:45">
      <c r="A10" s="473"/>
      <c r="B10" s="473" t="s">
        <v>212</v>
      </c>
      <c r="C10" s="458" t="s">
        <v>209</v>
      </c>
      <c r="D10" s="458" t="s">
        <v>209</v>
      </c>
      <c r="E10" s="458" t="s">
        <v>209</v>
      </c>
      <c r="F10" s="458" t="s">
        <v>209</v>
      </c>
      <c r="G10" s="458" t="s">
        <v>209</v>
      </c>
      <c r="H10" s="458" t="s">
        <v>209</v>
      </c>
      <c r="I10" s="458">
        <v>55</v>
      </c>
      <c r="J10" s="458">
        <v>6790</v>
      </c>
      <c r="K10" s="458" t="s">
        <v>209</v>
      </c>
      <c r="L10" s="458" t="s">
        <v>209</v>
      </c>
      <c r="M10" s="476">
        <f>SUM(C10:L10)</f>
        <v>6845</v>
      </c>
      <c r="N10" s="458" t="s">
        <v>209</v>
      </c>
      <c r="O10" s="458" t="s">
        <v>209</v>
      </c>
      <c r="P10" s="458" t="s">
        <v>209</v>
      </c>
      <c r="Q10" s="458" t="s">
        <v>209</v>
      </c>
      <c r="R10" s="458" t="s">
        <v>209</v>
      </c>
      <c r="S10" s="458" t="s">
        <v>209</v>
      </c>
      <c r="T10" s="458" t="s">
        <v>209</v>
      </c>
      <c r="U10" s="458" t="s">
        <v>209</v>
      </c>
      <c r="V10" s="458" t="s">
        <v>209</v>
      </c>
      <c r="W10" s="479">
        <f>SUM(M10:V10)</f>
        <v>6845</v>
      </c>
    </row>
    <row r="11" spans="1:45">
      <c r="A11" s="473"/>
      <c r="B11" s="473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76">
        <v>0</v>
      </c>
      <c r="N11" s="458"/>
      <c r="O11" s="458"/>
      <c r="P11" s="458"/>
      <c r="Q11" s="458"/>
      <c r="R11" s="458"/>
      <c r="S11" s="458"/>
      <c r="T11" s="458"/>
      <c r="U11" s="458"/>
      <c r="V11" s="458"/>
      <c r="W11" s="479">
        <v>0</v>
      </c>
    </row>
    <row r="12" spans="1:45">
      <c r="A12" s="473" t="s">
        <v>213</v>
      </c>
      <c r="B12" s="473"/>
      <c r="C12" s="478">
        <v>28853</v>
      </c>
      <c r="D12" s="478">
        <v>6928</v>
      </c>
      <c r="E12" s="478">
        <v>22706</v>
      </c>
      <c r="F12" s="478">
        <v>1678</v>
      </c>
      <c r="G12" s="478">
        <v>0</v>
      </c>
      <c r="H12" s="478">
        <v>0</v>
      </c>
      <c r="I12" s="478">
        <v>55</v>
      </c>
      <c r="J12" s="478">
        <v>6790</v>
      </c>
      <c r="K12" s="478">
        <v>0</v>
      </c>
      <c r="L12" s="478">
        <v>0</v>
      </c>
      <c r="M12" s="478">
        <f>SUM(M7:M10)</f>
        <v>67010</v>
      </c>
      <c r="N12" s="478">
        <v>199</v>
      </c>
      <c r="O12" s="478">
        <v>0</v>
      </c>
      <c r="P12" s="478">
        <v>0</v>
      </c>
      <c r="Q12" s="478">
        <v>0</v>
      </c>
      <c r="R12" s="478">
        <v>0</v>
      </c>
      <c r="S12" s="478">
        <v>111</v>
      </c>
      <c r="T12" s="478">
        <v>0</v>
      </c>
      <c r="U12" s="478">
        <v>0</v>
      </c>
      <c r="V12" s="478">
        <v>0</v>
      </c>
      <c r="W12" s="478">
        <f>SUM(W7:W10)</f>
        <v>67320</v>
      </c>
      <c r="X12" s="481"/>
    </row>
    <row r="13" spans="1:45">
      <c r="A13" s="473"/>
      <c r="B13" s="473"/>
      <c r="C13" s="458"/>
      <c r="D13" s="458"/>
      <c r="E13" s="458"/>
      <c r="F13" s="458"/>
      <c r="G13" s="458"/>
      <c r="H13" s="458"/>
      <c r="I13" s="458"/>
      <c r="J13" s="458"/>
      <c r="K13" s="458"/>
      <c r="L13" s="458"/>
      <c r="M13" s="458"/>
      <c r="N13" s="458"/>
      <c r="O13" s="458"/>
      <c r="P13" s="458"/>
      <c r="Q13" s="458"/>
      <c r="R13" s="458"/>
      <c r="S13" s="458"/>
      <c r="T13" s="458"/>
      <c r="U13" s="458"/>
      <c r="V13" s="458"/>
      <c r="W13" s="458"/>
    </row>
    <row r="14" spans="1:45">
      <c r="A14" s="456" t="s">
        <v>214</v>
      </c>
      <c r="B14" s="473" t="s">
        <v>215</v>
      </c>
      <c r="C14" s="458">
        <v>5300</v>
      </c>
      <c r="D14" s="458">
        <v>1558</v>
      </c>
      <c r="E14" s="458" t="s">
        <v>209</v>
      </c>
      <c r="F14" s="458" t="s">
        <v>209</v>
      </c>
      <c r="G14" s="458">
        <v>59</v>
      </c>
      <c r="H14" s="458">
        <v>25</v>
      </c>
      <c r="I14" s="458" t="s">
        <v>209</v>
      </c>
      <c r="J14" s="458" t="s">
        <v>209</v>
      </c>
      <c r="K14" s="458">
        <v>56</v>
      </c>
      <c r="L14" s="458" t="s">
        <v>209</v>
      </c>
      <c r="M14" s="476">
        <f t="shared" ref="M14:M24" si="0">SUM(C14:L14)</f>
        <v>6998</v>
      </c>
      <c r="N14" s="458">
        <v>11059</v>
      </c>
      <c r="O14" s="458">
        <v>38</v>
      </c>
      <c r="P14" s="458">
        <v>47</v>
      </c>
      <c r="Q14" s="458" t="s">
        <v>209</v>
      </c>
      <c r="R14" s="458" t="s">
        <v>209</v>
      </c>
      <c r="S14" s="458">
        <v>792</v>
      </c>
      <c r="T14" s="458" t="s">
        <v>209</v>
      </c>
      <c r="U14" s="458" t="s">
        <v>209</v>
      </c>
      <c r="V14" s="458">
        <v>2</v>
      </c>
      <c r="W14" s="479">
        <f>SUM(M14:V14)</f>
        <v>18936</v>
      </c>
    </row>
    <row r="15" spans="1:45">
      <c r="A15" s="456" t="s">
        <v>216</v>
      </c>
      <c r="B15" s="473" t="s">
        <v>217</v>
      </c>
      <c r="C15" s="458">
        <v>295</v>
      </c>
      <c r="D15" s="458">
        <v>490</v>
      </c>
      <c r="E15" s="458" t="s">
        <v>209</v>
      </c>
      <c r="F15" s="458" t="s">
        <v>209</v>
      </c>
      <c r="G15" s="458">
        <v>46</v>
      </c>
      <c r="H15" s="458">
        <v>0</v>
      </c>
      <c r="I15" s="458" t="s">
        <v>209</v>
      </c>
      <c r="J15" s="458" t="s">
        <v>209</v>
      </c>
      <c r="K15" s="458" t="s">
        <v>209</v>
      </c>
      <c r="L15" s="458" t="s">
        <v>209</v>
      </c>
      <c r="M15" s="476">
        <f t="shared" si="0"/>
        <v>831</v>
      </c>
      <c r="N15" s="458">
        <v>284</v>
      </c>
      <c r="O15" s="458">
        <v>0</v>
      </c>
      <c r="P15" s="458">
        <v>0</v>
      </c>
      <c r="Q15" s="458" t="s">
        <v>209</v>
      </c>
      <c r="R15" s="458" t="s">
        <v>209</v>
      </c>
      <c r="S15" s="458">
        <v>174</v>
      </c>
      <c r="T15" s="458" t="s">
        <v>209</v>
      </c>
      <c r="U15" s="458" t="s">
        <v>209</v>
      </c>
      <c r="V15" s="458" t="s">
        <v>209</v>
      </c>
      <c r="W15" s="479">
        <f t="shared" ref="W15:W24" si="1">SUM(M15:V15)</f>
        <v>1289</v>
      </c>
    </row>
    <row r="16" spans="1:45">
      <c r="A16" s="473"/>
      <c r="B16" s="473" t="s">
        <v>218</v>
      </c>
      <c r="C16" s="458">
        <v>258</v>
      </c>
      <c r="D16" s="458">
        <v>19</v>
      </c>
      <c r="E16" s="458" t="s">
        <v>209</v>
      </c>
      <c r="F16" s="458" t="s">
        <v>209</v>
      </c>
      <c r="G16" s="458">
        <v>0</v>
      </c>
      <c r="H16" s="458">
        <v>0</v>
      </c>
      <c r="I16" s="458" t="s">
        <v>209</v>
      </c>
      <c r="J16" s="458" t="s">
        <v>209</v>
      </c>
      <c r="K16" s="458" t="s">
        <v>209</v>
      </c>
      <c r="L16" s="458" t="s">
        <v>209</v>
      </c>
      <c r="M16" s="476">
        <f t="shared" si="0"/>
        <v>277</v>
      </c>
      <c r="N16" s="458">
        <v>305</v>
      </c>
      <c r="O16" s="458">
        <v>556</v>
      </c>
      <c r="P16" s="458">
        <v>0</v>
      </c>
      <c r="Q16" s="458" t="s">
        <v>209</v>
      </c>
      <c r="R16" s="458" t="s">
        <v>209</v>
      </c>
      <c r="S16" s="458" t="s">
        <v>209</v>
      </c>
      <c r="T16" s="458" t="s">
        <v>209</v>
      </c>
      <c r="U16" s="458" t="s">
        <v>209</v>
      </c>
      <c r="V16" s="458" t="s">
        <v>209</v>
      </c>
      <c r="W16" s="479">
        <f t="shared" si="1"/>
        <v>1138</v>
      </c>
    </row>
    <row r="17" spans="1:29">
      <c r="A17" s="473"/>
      <c r="B17" s="473" t="s">
        <v>219</v>
      </c>
      <c r="C17" s="458">
        <v>21</v>
      </c>
      <c r="D17" s="458">
        <v>1438</v>
      </c>
      <c r="E17" s="458" t="s">
        <v>209</v>
      </c>
      <c r="F17" s="458" t="s">
        <v>209</v>
      </c>
      <c r="G17" s="458">
        <v>0</v>
      </c>
      <c r="H17" s="458">
        <v>18</v>
      </c>
      <c r="I17" s="458" t="s">
        <v>209</v>
      </c>
      <c r="J17" s="458" t="s">
        <v>209</v>
      </c>
      <c r="K17" s="458" t="s">
        <v>209</v>
      </c>
      <c r="L17" s="458" t="s">
        <v>209</v>
      </c>
      <c r="M17" s="476">
        <f t="shared" si="0"/>
        <v>1477</v>
      </c>
      <c r="N17" s="458">
        <v>3134</v>
      </c>
      <c r="O17" s="458">
        <v>3</v>
      </c>
      <c r="P17" s="458">
        <v>0</v>
      </c>
      <c r="Q17" s="458" t="s">
        <v>209</v>
      </c>
      <c r="R17" s="458" t="s">
        <v>209</v>
      </c>
      <c r="S17" s="458">
        <v>325</v>
      </c>
      <c r="T17" s="458" t="s">
        <v>209</v>
      </c>
      <c r="U17" s="458" t="s">
        <v>209</v>
      </c>
      <c r="V17" s="458">
        <v>5630</v>
      </c>
      <c r="W17" s="479">
        <f t="shared" si="1"/>
        <v>10569</v>
      </c>
    </row>
    <row r="18" spans="1:29">
      <c r="A18" s="473"/>
      <c r="B18" s="473" t="s">
        <v>220</v>
      </c>
      <c r="C18" s="458">
        <v>13</v>
      </c>
      <c r="D18" s="458">
        <v>13</v>
      </c>
      <c r="E18" s="458" t="s">
        <v>209</v>
      </c>
      <c r="F18" s="458" t="s">
        <v>209</v>
      </c>
      <c r="G18" s="458">
        <v>0</v>
      </c>
      <c r="H18" s="458">
        <v>0</v>
      </c>
      <c r="I18" s="458" t="s">
        <v>209</v>
      </c>
      <c r="J18" s="458" t="s">
        <v>209</v>
      </c>
      <c r="K18" s="458" t="s">
        <v>209</v>
      </c>
      <c r="L18" s="458" t="s">
        <v>209</v>
      </c>
      <c r="M18" s="476">
        <f t="shared" si="0"/>
        <v>26</v>
      </c>
      <c r="N18" s="458">
        <v>586</v>
      </c>
      <c r="O18" s="458">
        <v>0</v>
      </c>
      <c r="P18" s="458">
        <f>2153+171</f>
        <v>2324</v>
      </c>
      <c r="Q18" s="458">
        <v>972</v>
      </c>
      <c r="R18" s="458">
        <v>695</v>
      </c>
      <c r="S18" s="458">
        <v>253</v>
      </c>
      <c r="T18" s="458" t="s">
        <v>209</v>
      </c>
      <c r="U18" s="458" t="s">
        <v>209</v>
      </c>
      <c r="V18" s="458" t="s">
        <v>209</v>
      </c>
      <c r="W18" s="479">
        <f t="shared" si="1"/>
        <v>4856</v>
      </c>
    </row>
    <row r="19" spans="1:29">
      <c r="A19" s="473"/>
      <c r="B19" s="473" t="s">
        <v>221</v>
      </c>
      <c r="C19" s="458">
        <v>2</v>
      </c>
      <c r="D19" s="458">
        <v>3</v>
      </c>
      <c r="E19" s="458" t="s">
        <v>209</v>
      </c>
      <c r="F19" s="458" t="s">
        <v>209</v>
      </c>
      <c r="G19" s="458">
        <v>0</v>
      </c>
      <c r="H19" s="458">
        <v>13</v>
      </c>
      <c r="I19" s="458" t="s">
        <v>209</v>
      </c>
      <c r="J19" s="458" t="s">
        <v>209</v>
      </c>
      <c r="K19" s="458" t="s">
        <v>209</v>
      </c>
      <c r="L19" s="458">
        <v>6</v>
      </c>
      <c r="M19" s="476">
        <f t="shared" si="0"/>
        <v>24</v>
      </c>
      <c r="N19" s="458">
        <v>468</v>
      </c>
      <c r="O19" s="458">
        <v>0</v>
      </c>
      <c r="P19" s="458">
        <v>0</v>
      </c>
      <c r="Q19" s="458" t="s">
        <v>209</v>
      </c>
      <c r="R19" s="458" t="s">
        <v>209</v>
      </c>
      <c r="S19" s="458">
        <v>168</v>
      </c>
      <c r="T19" s="458" t="s">
        <v>209</v>
      </c>
      <c r="U19" s="458" t="s">
        <v>209</v>
      </c>
      <c r="V19" s="458" t="s">
        <v>209</v>
      </c>
      <c r="W19" s="479">
        <f t="shared" si="1"/>
        <v>660</v>
      </c>
    </row>
    <row r="20" spans="1:29">
      <c r="A20" s="473"/>
      <c r="B20" s="473" t="s">
        <v>222</v>
      </c>
      <c r="C20" s="458">
        <v>125</v>
      </c>
      <c r="D20" s="458">
        <v>72</v>
      </c>
      <c r="E20" s="458" t="s">
        <v>209</v>
      </c>
      <c r="F20" s="458" t="s">
        <v>209</v>
      </c>
      <c r="G20" s="458">
        <v>0</v>
      </c>
      <c r="H20" s="458">
        <v>0</v>
      </c>
      <c r="I20" s="458" t="s">
        <v>209</v>
      </c>
      <c r="J20" s="458" t="s">
        <v>209</v>
      </c>
      <c r="K20" s="458" t="s">
        <v>209</v>
      </c>
      <c r="L20" s="458" t="s">
        <v>209</v>
      </c>
      <c r="M20" s="476">
        <f t="shared" si="0"/>
        <v>197</v>
      </c>
      <c r="N20" s="458">
        <v>364</v>
      </c>
      <c r="O20" s="458">
        <v>1442</v>
      </c>
      <c r="P20" s="458">
        <v>47</v>
      </c>
      <c r="Q20" s="458" t="s">
        <v>209</v>
      </c>
      <c r="R20" s="458" t="s">
        <v>209</v>
      </c>
      <c r="S20" s="458">
        <v>373</v>
      </c>
      <c r="T20" s="458" t="s">
        <v>209</v>
      </c>
      <c r="U20" s="458" t="s">
        <v>209</v>
      </c>
      <c r="V20" s="458" t="s">
        <v>209</v>
      </c>
      <c r="W20" s="479">
        <f t="shared" si="1"/>
        <v>2423</v>
      </c>
    </row>
    <row r="21" spans="1:29">
      <c r="A21" s="473"/>
      <c r="B21" s="473" t="s">
        <v>223</v>
      </c>
      <c r="C21" s="458">
        <v>0</v>
      </c>
      <c r="D21" s="458">
        <v>15</v>
      </c>
      <c r="E21" s="458" t="s">
        <v>209</v>
      </c>
      <c r="F21" s="458" t="s">
        <v>209</v>
      </c>
      <c r="G21" s="458">
        <v>0</v>
      </c>
      <c r="H21" s="458">
        <v>0</v>
      </c>
      <c r="I21" s="458" t="s">
        <v>209</v>
      </c>
      <c r="J21" s="458" t="s">
        <v>209</v>
      </c>
      <c r="K21" s="458" t="s">
        <v>209</v>
      </c>
      <c r="L21" s="458" t="s">
        <v>209</v>
      </c>
      <c r="M21" s="476">
        <f t="shared" si="0"/>
        <v>15</v>
      </c>
      <c r="N21" s="458">
        <v>77</v>
      </c>
      <c r="O21" s="458">
        <v>1038</v>
      </c>
      <c r="P21" s="458">
        <v>51</v>
      </c>
      <c r="Q21" s="458" t="s">
        <v>209</v>
      </c>
      <c r="R21" s="458" t="s">
        <v>209</v>
      </c>
      <c r="S21" s="458" t="s">
        <v>209</v>
      </c>
      <c r="T21" s="458" t="s">
        <v>209</v>
      </c>
      <c r="U21" s="458" t="s">
        <v>209</v>
      </c>
      <c r="V21" s="458" t="s">
        <v>209</v>
      </c>
      <c r="W21" s="479">
        <f t="shared" si="1"/>
        <v>1181</v>
      </c>
    </row>
    <row r="22" spans="1:29">
      <c r="A22" s="473"/>
      <c r="B22" s="473" t="s">
        <v>224</v>
      </c>
      <c r="C22" s="458">
        <v>417</v>
      </c>
      <c r="D22" s="458">
        <v>983</v>
      </c>
      <c r="E22" s="458" t="s">
        <v>209</v>
      </c>
      <c r="F22" s="458" t="s">
        <v>209</v>
      </c>
      <c r="G22" s="458">
        <v>0</v>
      </c>
      <c r="H22" s="458">
        <v>5</v>
      </c>
      <c r="I22" s="458" t="s">
        <v>209</v>
      </c>
      <c r="J22" s="458" t="s">
        <v>209</v>
      </c>
      <c r="K22" s="458" t="s">
        <v>209</v>
      </c>
      <c r="L22" s="458" t="s">
        <v>209</v>
      </c>
      <c r="M22" s="476">
        <f t="shared" si="0"/>
        <v>1405</v>
      </c>
      <c r="N22" s="458">
        <v>122</v>
      </c>
      <c r="O22" s="458">
        <v>99</v>
      </c>
      <c r="P22" s="458">
        <v>0</v>
      </c>
      <c r="Q22" s="458" t="s">
        <v>209</v>
      </c>
      <c r="R22" s="458" t="s">
        <v>209</v>
      </c>
      <c r="S22" s="458">
        <v>158</v>
      </c>
      <c r="T22" s="458" t="s">
        <v>209</v>
      </c>
      <c r="U22" s="458" t="s">
        <v>209</v>
      </c>
      <c r="V22" s="458" t="s">
        <v>209</v>
      </c>
      <c r="W22" s="479">
        <f t="shared" si="1"/>
        <v>1784</v>
      </c>
    </row>
    <row r="23" spans="1:29">
      <c r="A23" s="473"/>
      <c r="B23" s="473" t="s">
        <v>225</v>
      </c>
      <c r="C23" s="458">
        <v>4710</v>
      </c>
      <c r="D23" s="458">
        <v>1669</v>
      </c>
      <c r="E23" s="458" t="s">
        <v>209</v>
      </c>
      <c r="F23" s="458" t="s">
        <v>209</v>
      </c>
      <c r="G23" s="458">
        <v>335</v>
      </c>
      <c r="H23" s="458">
        <v>1125</v>
      </c>
      <c r="I23" s="458" t="s">
        <v>209</v>
      </c>
      <c r="J23" s="458" t="s">
        <v>209</v>
      </c>
      <c r="K23" s="458">
        <v>6</v>
      </c>
      <c r="L23" s="458" t="s">
        <v>209</v>
      </c>
      <c r="M23" s="476">
        <f t="shared" si="0"/>
        <v>7845</v>
      </c>
      <c r="N23" s="458">
        <v>6253</v>
      </c>
      <c r="O23" s="458">
        <v>3647</v>
      </c>
      <c r="P23" s="458">
        <v>36</v>
      </c>
      <c r="Q23" s="458">
        <v>0</v>
      </c>
      <c r="R23" s="458" t="s">
        <v>209</v>
      </c>
      <c r="S23" s="458">
        <f>5382+520</f>
        <v>5902</v>
      </c>
      <c r="T23" s="458">
        <v>303</v>
      </c>
      <c r="U23" s="458" t="s">
        <v>209</v>
      </c>
      <c r="V23" s="458">
        <v>3445</v>
      </c>
      <c r="W23" s="479">
        <f t="shared" si="1"/>
        <v>27431</v>
      </c>
      <c r="Y23" s="774" t="s">
        <v>545</v>
      </c>
      <c r="Z23" s="774" t="s">
        <v>481</v>
      </c>
      <c r="AA23" s="774" t="s">
        <v>546</v>
      </c>
      <c r="AB23" s="774" t="s">
        <v>547</v>
      </c>
      <c r="AC23" s="774" t="s">
        <v>548</v>
      </c>
    </row>
    <row r="24" spans="1:29">
      <c r="A24" s="473"/>
      <c r="B24" s="473" t="s">
        <v>226</v>
      </c>
      <c r="C24" s="458">
        <v>3174</v>
      </c>
      <c r="D24" s="458">
        <v>979</v>
      </c>
      <c r="E24" s="458"/>
      <c r="F24" s="458"/>
      <c r="G24" s="458">
        <v>54</v>
      </c>
      <c r="H24" s="458">
        <v>53</v>
      </c>
      <c r="I24" s="458" t="s">
        <v>209</v>
      </c>
      <c r="J24" s="458" t="s">
        <v>209</v>
      </c>
      <c r="K24" s="458">
        <v>0</v>
      </c>
      <c r="L24" s="458" t="s">
        <v>209</v>
      </c>
      <c r="M24" s="476">
        <f t="shared" si="0"/>
        <v>4260</v>
      </c>
      <c r="N24" s="458">
        <v>744</v>
      </c>
      <c r="O24" s="458">
        <v>18</v>
      </c>
      <c r="P24" s="458">
        <v>0</v>
      </c>
      <c r="Q24" s="458">
        <v>0</v>
      </c>
      <c r="R24" s="458" t="s">
        <v>209</v>
      </c>
      <c r="S24" s="458" t="s">
        <v>209</v>
      </c>
      <c r="T24" s="458" t="s">
        <v>209</v>
      </c>
      <c r="U24" s="458" t="s">
        <v>209</v>
      </c>
      <c r="V24" s="458" t="s">
        <v>209</v>
      </c>
      <c r="W24" s="479">
        <f t="shared" si="1"/>
        <v>5022</v>
      </c>
      <c r="Y24" s="462">
        <f>M26/W26</f>
        <v>0.31020467797420603</v>
      </c>
      <c r="Z24" s="462">
        <f>N26/W26</f>
        <v>0.31074924623783023</v>
      </c>
      <c r="AA24" s="462">
        <f>(O26+P26)/W26</f>
        <v>0.12413499980076771</v>
      </c>
      <c r="AB24" s="462">
        <f>1-Y24-Z24-AC24-AA24</f>
        <v>0.14672794166478509</v>
      </c>
      <c r="AC24" s="462">
        <f>S26/W26</f>
        <v>0.10818313432241097</v>
      </c>
    </row>
    <row r="25" spans="1:29">
      <c r="A25" s="473"/>
      <c r="B25" s="473"/>
      <c r="C25" s="458"/>
      <c r="D25" s="458"/>
      <c r="E25" s="458"/>
      <c r="F25" s="458"/>
      <c r="G25" s="458"/>
      <c r="H25" s="458"/>
      <c r="I25" s="458"/>
      <c r="J25" s="458"/>
      <c r="K25" s="458"/>
      <c r="L25" s="458"/>
      <c r="M25" s="458"/>
      <c r="N25" s="458"/>
      <c r="O25" s="458"/>
      <c r="P25" s="458"/>
      <c r="Q25" s="458"/>
      <c r="R25" s="458"/>
      <c r="S25" s="458"/>
      <c r="T25" s="458"/>
      <c r="U25" s="458"/>
      <c r="V25" s="458"/>
      <c r="W25" s="458"/>
      <c r="X25" s="481"/>
    </row>
    <row r="26" spans="1:29">
      <c r="A26" s="473" t="s">
        <v>227</v>
      </c>
      <c r="B26" s="473"/>
      <c r="C26" s="478">
        <v>14315</v>
      </c>
      <c r="D26" s="478">
        <v>7239</v>
      </c>
      <c r="E26" s="478">
        <v>0</v>
      </c>
      <c r="F26" s="478">
        <v>0</v>
      </c>
      <c r="G26" s="478">
        <v>494</v>
      </c>
      <c r="H26" s="478">
        <v>1239</v>
      </c>
      <c r="I26" s="478">
        <v>0</v>
      </c>
      <c r="J26" s="478">
        <v>0</v>
      </c>
      <c r="K26" s="478">
        <v>62</v>
      </c>
      <c r="L26" s="478">
        <v>6</v>
      </c>
      <c r="M26" s="478">
        <f>SUM(M14:M24)</f>
        <v>23355</v>
      </c>
      <c r="N26" s="478">
        <v>23396</v>
      </c>
      <c r="O26" s="478">
        <v>6841</v>
      </c>
      <c r="P26" s="478">
        <f>2334+171</f>
        <v>2505</v>
      </c>
      <c r="Q26" s="478">
        <v>972</v>
      </c>
      <c r="R26" s="478">
        <v>695</v>
      </c>
      <c r="S26" s="478">
        <f>7625+520</f>
        <v>8145</v>
      </c>
      <c r="T26" s="478">
        <v>303</v>
      </c>
      <c r="U26" s="478">
        <v>0</v>
      </c>
      <c r="V26" s="478">
        <v>9077</v>
      </c>
      <c r="W26" s="478">
        <f>SUM(M26:V26)</f>
        <v>75289</v>
      </c>
      <c r="X26" s="481"/>
    </row>
    <row r="27" spans="1:29">
      <c r="A27" s="473"/>
      <c r="B27" s="473"/>
      <c r="C27" s="458"/>
      <c r="D27" s="458"/>
      <c r="E27" s="458"/>
      <c r="F27" s="458"/>
      <c r="G27" s="458"/>
      <c r="H27" s="458"/>
      <c r="I27" s="458"/>
      <c r="J27" s="458"/>
      <c r="K27" s="458"/>
      <c r="L27" s="458"/>
      <c r="M27" s="458"/>
      <c r="N27" s="458"/>
      <c r="O27" s="458"/>
      <c r="P27" s="458"/>
      <c r="Q27" s="458"/>
      <c r="R27" s="458"/>
      <c r="S27" s="458"/>
      <c r="T27" s="458"/>
      <c r="U27" s="458"/>
      <c r="V27" s="458"/>
      <c r="W27" s="458"/>
    </row>
    <row r="28" spans="1:29">
      <c r="A28" s="456" t="s">
        <v>228</v>
      </c>
      <c r="B28" s="473" t="s">
        <v>229</v>
      </c>
      <c r="C28" s="458" t="s">
        <v>209</v>
      </c>
      <c r="D28" s="458" t="s">
        <v>209</v>
      </c>
      <c r="E28" s="458" t="s">
        <v>209</v>
      </c>
      <c r="F28" s="458" t="s">
        <v>209</v>
      </c>
      <c r="G28" s="458" t="s">
        <v>209</v>
      </c>
      <c r="H28" s="458" t="s">
        <v>209</v>
      </c>
      <c r="I28" s="458" t="s">
        <v>209</v>
      </c>
      <c r="J28" s="458" t="s">
        <v>209</v>
      </c>
      <c r="K28" s="458" t="s">
        <v>209</v>
      </c>
      <c r="L28" s="458" t="s">
        <v>209</v>
      </c>
      <c r="M28" s="476">
        <f>SUM(C28:L28)</f>
        <v>0</v>
      </c>
      <c r="N28" s="458" t="s">
        <v>209</v>
      </c>
      <c r="O28" s="458" t="s">
        <v>209</v>
      </c>
      <c r="P28" s="458" t="s">
        <v>209</v>
      </c>
      <c r="Q28" s="458" t="s">
        <v>209</v>
      </c>
      <c r="R28" s="458" t="s">
        <v>209</v>
      </c>
      <c r="S28" s="458" t="s">
        <v>209</v>
      </c>
      <c r="T28" s="458" t="s">
        <v>209</v>
      </c>
      <c r="U28" s="458" t="s">
        <v>209</v>
      </c>
      <c r="V28" s="458" t="s">
        <v>209</v>
      </c>
      <c r="W28" s="476">
        <f>SUM(M28:V28)</f>
        <v>0</v>
      </c>
    </row>
    <row r="29" spans="1:29">
      <c r="A29" s="456" t="s">
        <v>230</v>
      </c>
      <c r="B29" s="473" t="s">
        <v>231</v>
      </c>
      <c r="C29" s="458">
        <v>217</v>
      </c>
      <c r="D29" s="458">
        <v>25</v>
      </c>
      <c r="E29" s="458" t="s">
        <v>209</v>
      </c>
      <c r="F29" s="458" t="s">
        <v>209</v>
      </c>
      <c r="G29" s="458">
        <v>1</v>
      </c>
      <c r="H29" s="458">
        <v>895</v>
      </c>
      <c r="I29" s="458" t="s">
        <v>209</v>
      </c>
      <c r="J29" s="458" t="s">
        <v>209</v>
      </c>
      <c r="K29" s="458" t="s">
        <v>209</v>
      </c>
      <c r="L29" s="458" t="s">
        <v>209</v>
      </c>
      <c r="M29" s="476">
        <f>SUM(C29:L29)</f>
        <v>1138</v>
      </c>
      <c r="N29" s="458">
        <v>3279</v>
      </c>
      <c r="O29" s="458">
        <v>7</v>
      </c>
      <c r="P29" s="458" t="s">
        <v>209</v>
      </c>
      <c r="Q29" s="458">
        <v>164</v>
      </c>
      <c r="R29" s="458" t="s">
        <v>209</v>
      </c>
      <c r="S29" s="458">
        <v>485</v>
      </c>
      <c r="T29" s="458" t="s">
        <v>209</v>
      </c>
      <c r="U29" s="458" t="s">
        <v>209</v>
      </c>
      <c r="V29" s="458" t="s">
        <v>209</v>
      </c>
      <c r="W29" s="476">
        <f>SUM(M29:V29)</f>
        <v>5073</v>
      </c>
    </row>
    <row r="30" spans="1:29">
      <c r="A30" s="456"/>
      <c r="B30" s="473" t="s">
        <v>232</v>
      </c>
      <c r="C30" s="458">
        <v>137</v>
      </c>
      <c r="D30" s="458">
        <v>37</v>
      </c>
      <c r="E30" s="458" t="s">
        <v>209</v>
      </c>
      <c r="F30" s="458" t="s">
        <v>209</v>
      </c>
      <c r="G30" s="458">
        <v>38</v>
      </c>
      <c r="H30" s="458">
        <v>85</v>
      </c>
      <c r="I30" s="458" t="s">
        <v>209</v>
      </c>
      <c r="J30" s="458" t="s">
        <v>209</v>
      </c>
      <c r="K30" s="458" t="s">
        <v>209</v>
      </c>
      <c r="L30" s="458" t="s">
        <v>209</v>
      </c>
      <c r="M30" s="476">
        <f>SUM(C30:L30)</f>
        <v>297</v>
      </c>
      <c r="N30" s="458">
        <v>1052</v>
      </c>
      <c r="O30" s="458">
        <v>0</v>
      </c>
      <c r="P30" s="458"/>
      <c r="Q30" s="458">
        <v>0</v>
      </c>
      <c r="R30" s="458"/>
      <c r="S30" s="458">
        <v>183</v>
      </c>
      <c r="T30" s="458"/>
      <c r="U30" s="458"/>
      <c r="V30" s="458">
        <v>0</v>
      </c>
      <c r="W30" s="476">
        <f>SUM(M30:V30)</f>
        <v>1532</v>
      </c>
    </row>
    <row r="31" spans="1:29">
      <c r="A31" s="456"/>
      <c r="B31" s="473" t="s">
        <v>233</v>
      </c>
      <c r="C31" s="458">
        <v>186</v>
      </c>
      <c r="D31" s="458">
        <v>14</v>
      </c>
      <c r="E31" s="458" t="s">
        <v>209</v>
      </c>
      <c r="F31" s="458" t="s">
        <v>209</v>
      </c>
      <c r="G31" s="458">
        <v>1454</v>
      </c>
      <c r="H31" s="458">
        <v>9820</v>
      </c>
      <c r="I31" s="458" t="s">
        <v>209</v>
      </c>
      <c r="J31" s="458" t="s">
        <v>209</v>
      </c>
      <c r="K31" s="458" t="s">
        <v>209</v>
      </c>
      <c r="L31" s="458" t="s">
        <v>209</v>
      </c>
      <c r="M31" s="476">
        <f>SUM(C31:L31)</f>
        <v>11474</v>
      </c>
      <c r="N31" s="458">
        <v>5940</v>
      </c>
      <c r="O31" s="458">
        <v>0</v>
      </c>
      <c r="P31" s="458"/>
      <c r="Q31" s="458">
        <v>255</v>
      </c>
      <c r="R31" s="458"/>
      <c r="S31" s="458">
        <v>3521</v>
      </c>
      <c r="T31" s="458"/>
      <c r="U31" s="458"/>
      <c r="V31" s="458">
        <v>28487</v>
      </c>
      <c r="W31" s="476">
        <f>SUM(M31:V31)</f>
        <v>49677</v>
      </c>
    </row>
    <row r="32" spans="1:29">
      <c r="A32" s="473"/>
      <c r="B32" s="473"/>
      <c r="C32" s="458"/>
      <c r="D32" s="458"/>
      <c r="E32" s="458"/>
      <c r="F32" s="458"/>
      <c r="G32" s="458"/>
      <c r="H32" s="458"/>
      <c r="I32" s="458"/>
      <c r="J32" s="458"/>
      <c r="K32" s="458"/>
      <c r="L32" s="458"/>
      <c r="M32" s="458"/>
      <c r="N32" s="458"/>
      <c r="O32" s="458"/>
      <c r="P32" s="458"/>
      <c r="Q32" s="458"/>
      <c r="R32" s="458"/>
      <c r="S32" s="458"/>
      <c r="T32" s="458"/>
      <c r="U32" s="458"/>
      <c r="V32" s="458"/>
      <c r="W32" s="458"/>
    </row>
    <row r="33" spans="1:38">
      <c r="A33" s="473" t="s">
        <v>234</v>
      </c>
      <c r="B33" s="473"/>
      <c r="C33" s="478">
        <v>540</v>
      </c>
      <c r="D33" s="478">
        <v>76</v>
      </c>
      <c r="E33" s="478">
        <v>0</v>
      </c>
      <c r="F33" s="478">
        <v>0</v>
      </c>
      <c r="G33" s="478">
        <v>1493</v>
      </c>
      <c r="H33" s="478">
        <v>10800</v>
      </c>
      <c r="I33" s="478">
        <v>0</v>
      </c>
      <c r="J33" s="478">
        <v>0</v>
      </c>
      <c r="K33" s="478">
        <v>0</v>
      </c>
      <c r="L33" s="478">
        <v>0</v>
      </c>
      <c r="M33" s="478">
        <f>SUM(C33:L33)</f>
        <v>12909</v>
      </c>
      <c r="N33" s="478">
        <v>10271</v>
      </c>
      <c r="O33" s="478">
        <v>7</v>
      </c>
      <c r="P33" s="478">
        <v>0</v>
      </c>
      <c r="Q33" s="478">
        <v>419</v>
      </c>
      <c r="R33" s="478">
        <v>0</v>
      </c>
      <c r="S33" s="478">
        <v>4189</v>
      </c>
      <c r="T33" s="478">
        <v>0</v>
      </c>
      <c r="U33" s="478">
        <v>0</v>
      </c>
      <c r="V33" s="478">
        <v>28487</v>
      </c>
      <c r="W33" s="478">
        <f>SUM(M33:V33)</f>
        <v>56282</v>
      </c>
      <c r="X33" s="481"/>
    </row>
    <row r="34" spans="1:38">
      <c r="A34" s="473"/>
      <c r="B34" s="473"/>
      <c r="C34" s="458"/>
      <c r="D34" s="458"/>
      <c r="E34" s="458"/>
      <c r="F34" s="458"/>
      <c r="G34" s="458"/>
      <c r="H34" s="458"/>
      <c r="I34" s="458"/>
      <c r="J34" s="458"/>
      <c r="K34" s="458"/>
      <c r="L34" s="458"/>
      <c r="M34" s="458"/>
      <c r="N34" s="458"/>
      <c r="O34" s="458"/>
      <c r="P34" s="458"/>
      <c r="Q34" s="458"/>
      <c r="R34" s="458"/>
      <c r="S34" s="458"/>
      <c r="T34" s="458"/>
      <c r="U34" s="458"/>
      <c r="V34" s="458"/>
      <c r="W34" s="458"/>
      <c r="X34" s="458"/>
      <c r="Y34" s="458"/>
      <c r="Z34" s="458"/>
      <c r="AA34" s="458"/>
      <c r="AB34" s="458"/>
      <c r="AC34" s="458"/>
      <c r="AD34" s="458"/>
      <c r="AE34" s="458"/>
      <c r="AF34" s="458"/>
      <c r="AG34" s="458"/>
      <c r="AH34" s="458"/>
      <c r="AI34" s="458"/>
      <c r="AJ34" s="458"/>
      <c r="AK34" s="458"/>
      <c r="AL34" s="458"/>
    </row>
    <row r="35" spans="1:38">
      <c r="A35" s="456" t="s">
        <v>235</v>
      </c>
      <c r="B35" s="473"/>
      <c r="C35" s="478">
        <f>C33+C26+C12</f>
        <v>43708</v>
      </c>
      <c r="D35" s="478">
        <f t="shared" ref="D35:W35" si="2">D33+D26+D12</f>
        <v>14243</v>
      </c>
      <c r="E35" s="478">
        <f t="shared" si="2"/>
        <v>22706</v>
      </c>
      <c r="F35" s="478">
        <f t="shared" si="2"/>
        <v>1678</v>
      </c>
      <c r="G35" s="478">
        <f t="shared" si="2"/>
        <v>1987</v>
      </c>
      <c r="H35" s="478">
        <f t="shared" si="2"/>
        <v>12039</v>
      </c>
      <c r="I35" s="478">
        <f t="shared" si="2"/>
        <v>55</v>
      </c>
      <c r="J35" s="478">
        <f t="shared" si="2"/>
        <v>6790</v>
      </c>
      <c r="K35" s="478">
        <f t="shared" si="2"/>
        <v>62</v>
      </c>
      <c r="L35" s="478">
        <f t="shared" si="2"/>
        <v>6</v>
      </c>
      <c r="M35" s="478">
        <f t="shared" si="2"/>
        <v>103274</v>
      </c>
      <c r="N35" s="478">
        <f t="shared" si="2"/>
        <v>33866</v>
      </c>
      <c r="O35" s="478">
        <f t="shared" si="2"/>
        <v>6848</v>
      </c>
      <c r="P35" s="478">
        <f t="shared" si="2"/>
        <v>2505</v>
      </c>
      <c r="Q35" s="478">
        <f t="shared" si="2"/>
        <v>1391</v>
      </c>
      <c r="R35" s="478">
        <f t="shared" si="2"/>
        <v>695</v>
      </c>
      <c r="S35" s="478">
        <f>S33+S26+S12</f>
        <v>12445</v>
      </c>
      <c r="T35" s="478">
        <f t="shared" si="2"/>
        <v>303</v>
      </c>
      <c r="U35" s="478">
        <f t="shared" si="2"/>
        <v>0</v>
      </c>
      <c r="V35" s="478">
        <f t="shared" si="2"/>
        <v>37564</v>
      </c>
      <c r="W35" s="478">
        <f t="shared" si="2"/>
        <v>198891</v>
      </c>
    </row>
    <row r="36" spans="1:38">
      <c r="A36" s="457"/>
      <c r="B36" s="473"/>
      <c r="C36" s="458"/>
      <c r="D36" s="458"/>
      <c r="E36" s="458"/>
      <c r="F36" s="458"/>
      <c r="G36" s="458"/>
      <c r="H36" s="458"/>
      <c r="I36" s="458"/>
      <c r="J36" s="458"/>
      <c r="K36" s="458"/>
      <c r="L36" s="458"/>
      <c r="M36" s="458"/>
      <c r="N36" s="458"/>
      <c r="O36" s="458"/>
      <c r="P36" s="458"/>
      <c r="Q36" s="458"/>
      <c r="R36" s="458"/>
      <c r="S36" s="458"/>
      <c r="T36" s="458"/>
      <c r="U36" s="458"/>
      <c r="V36" s="458"/>
      <c r="W36" s="458"/>
      <c r="X36" s="481"/>
    </row>
    <row r="37" spans="1:38">
      <c r="A37" s="456" t="s">
        <v>236</v>
      </c>
      <c r="B37" s="473" t="s">
        <v>237</v>
      </c>
      <c r="C37" s="458">
        <v>249</v>
      </c>
      <c r="D37" s="458">
        <v>1001</v>
      </c>
      <c r="E37" s="458" t="s">
        <v>209</v>
      </c>
      <c r="F37" s="458" t="s">
        <v>209</v>
      </c>
      <c r="G37" s="458" t="s">
        <v>209</v>
      </c>
      <c r="H37" s="458" t="s">
        <v>209</v>
      </c>
      <c r="I37" s="458" t="s">
        <v>209</v>
      </c>
      <c r="J37" s="458" t="s">
        <v>209</v>
      </c>
      <c r="K37" s="458" t="s">
        <v>209</v>
      </c>
      <c r="L37" s="458">
        <v>26</v>
      </c>
      <c r="M37" s="476">
        <f>SUM(C37:L37)</f>
        <v>1276</v>
      </c>
      <c r="N37" s="458">
        <v>19</v>
      </c>
      <c r="O37" s="458">
        <v>112</v>
      </c>
      <c r="P37" s="458" t="s">
        <v>209</v>
      </c>
      <c r="Q37" s="458">
        <v>0</v>
      </c>
      <c r="R37" s="458" t="s">
        <v>209</v>
      </c>
      <c r="S37" s="458">
        <v>973</v>
      </c>
      <c r="T37" s="458" t="s">
        <v>209</v>
      </c>
      <c r="U37" s="458" t="s">
        <v>209</v>
      </c>
      <c r="V37" s="458">
        <v>4604</v>
      </c>
      <c r="W37" s="476">
        <f>SUM(M37:V37)</f>
        <v>6984</v>
      </c>
      <c r="Y37" s="480"/>
    </row>
    <row r="38" spans="1:38">
      <c r="A38" s="456" t="s">
        <v>238</v>
      </c>
      <c r="B38" s="473" t="s">
        <v>239</v>
      </c>
      <c r="C38" s="458">
        <v>457</v>
      </c>
      <c r="D38" s="458">
        <v>254</v>
      </c>
      <c r="E38" s="458" t="s">
        <v>209</v>
      </c>
      <c r="F38" s="458" t="s">
        <v>209</v>
      </c>
      <c r="G38" s="458" t="s">
        <v>209</v>
      </c>
      <c r="H38" s="458" t="s">
        <v>209</v>
      </c>
      <c r="I38" s="458" t="s">
        <v>209</v>
      </c>
      <c r="J38" s="458" t="s">
        <v>209</v>
      </c>
      <c r="K38" s="458" t="s">
        <v>209</v>
      </c>
      <c r="L38" s="458">
        <v>0</v>
      </c>
      <c r="M38" s="476">
        <f t="shared" ref="M38:M43" si="3">SUM(C38:L38)</f>
        <v>711</v>
      </c>
      <c r="N38" s="458">
        <v>714</v>
      </c>
      <c r="O38" s="458">
        <v>13252</v>
      </c>
      <c r="P38" s="458">
        <v>1371</v>
      </c>
      <c r="Q38" s="458" t="s">
        <v>209</v>
      </c>
      <c r="R38" s="458" t="s">
        <v>209</v>
      </c>
      <c r="S38" s="458">
        <v>23887</v>
      </c>
      <c r="T38" s="458" t="s">
        <v>209</v>
      </c>
      <c r="U38" s="458" t="s">
        <v>209</v>
      </c>
      <c r="V38" s="458">
        <v>294</v>
      </c>
      <c r="W38" s="476">
        <f t="shared" ref="W38:W45" si="4">SUM(M38:V38)</f>
        <v>40229</v>
      </c>
      <c r="X38" s="481"/>
      <c r="Y38" s="480"/>
    </row>
    <row r="39" spans="1:38">
      <c r="A39" s="473"/>
      <c r="B39" s="473" t="s">
        <v>240</v>
      </c>
      <c r="C39" s="458" t="s">
        <v>209</v>
      </c>
      <c r="D39" s="458" t="s">
        <v>209</v>
      </c>
      <c r="E39" s="458" t="s">
        <v>209</v>
      </c>
      <c r="F39" s="458" t="s">
        <v>209</v>
      </c>
      <c r="G39" s="458" t="s">
        <v>209</v>
      </c>
      <c r="H39" s="458">
        <v>12</v>
      </c>
      <c r="I39" s="458" t="s">
        <v>209</v>
      </c>
      <c r="J39" s="458" t="s">
        <v>209</v>
      </c>
      <c r="K39" s="458">
        <v>0</v>
      </c>
      <c r="L39" s="458" t="s">
        <v>209</v>
      </c>
      <c r="M39" s="476">
        <f t="shared" si="3"/>
        <v>12</v>
      </c>
      <c r="N39" s="458">
        <v>7</v>
      </c>
      <c r="O39" s="458">
        <v>0</v>
      </c>
      <c r="P39" s="458">
        <v>1356</v>
      </c>
      <c r="Q39" s="458">
        <v>0</v>
      </c>
      <c r="R39" s="458">
        <v>24</v>
      </c>
      <c r="S39" s="458">
        <v>394</v>
      </c>
      <c r="T39" s="458" t="s">
        <v>209</v>
      </c>
      <c r="U39" s="458">
        <v>27</v>
      </c>
      <c r="V39" s="458" t="s">
        <v>209</v>
      </c>
      <c r="W39" s="476">
        <f t="shared" si="4"/>
        <v>1820</v>
      </c>
      <c r="Y39" s="480"/>
    </row>
    <row r="40" spans="1:38">
      <c r="A40" s="473"/>
      <c r="B40" s="473" t="s">
        <v>241</v>
      </c>
      <c r="C40" s="458" t="s">
        <v>209</v>
      </c>
      <c r="D40" s="458" t="s">
        <v>209</v>
      </c>
      <c r="E40" s="458" t="s">
        <v>209</v>
      </c>
      <c r="F40" s="458" t="s">
        <v>209</v>
      </c>
      <c r="G40" s="458" t="s">
        <v>209</v>
      </c>
      <c r="H40" s="458" t="s">
        <v>209</v>
      </c>
      <c r="I40" s="458" t="s">
        <v>209</v>
      </c>
      <c r="J40" s="458" t="s">
        <v>209</v>
      </c>
      <c r="K40" s="458" t="s">
        <v>209</v>
      </c>
      <c r="L40" s="458" t="s">
        <v>209</v>
      </c>
      <c r="M40" s="476">
        <f t="shared" si="3"/>
        <v>0</v>
      </c>
      <c r="N40" s="458" t="s">
        <v>209</v>
      </c>
      <c r="O40" s="458">
        <v>4994</v>
      </c>
      <c r="P40" s="458" t="s">
        <v>209</v>
      </c>
      <c r="Q40" s="458">
        <v>66</v>
      </c>
      <c r="R40" s="458">
        <v>394</v>
      </c>
      <c r="S40" s="458" t="s">
        <v>209</v>
      </c>
      <c r="T40" s="458" t="s">
        <v>209</v>
      </c>
      <c r="U40" s="458" t="s">
        <v>209</v>
      </c>
      <c r="V40" s="458" t="s">
        <v>209</v>
      </c>
      <c r="W40" s="476">
        <f t="shared" si="4"/>
        <v>5454</v>
      </c>
      <c r="X40" s="481"/>
      <c r="Y40" s="480"/>
    </row>
    <row r="41" spans="1:38">
      <c r="A41" s="473"/>
      <c r="B41" s="473" t="s">
        <v>242</v>
      </c>
      <c r="C41" s="458">
        <v>149</v>
      </c>
      <c r="D41" s="458">
        <v>353</v>
      </c>
      <c r="E41" s="458" t="s">
        <v>209</v>
      </c>
      <c r="F41" s="458" t="s">
        <v>209</v>
      </c>
      <c r="G41" s="458" t="s">
        <v>209</v>
      </c>
      <c r="H41" s="458">
        <v>0</v>
      </c>
      <c r="I41" s="458" t="s">
        <v>209</v>
      </c>
      <c r="J41" s="458" t="s">
        <v>209</v>
      </c>
      <c r="K41" s="458">
        <v>963</v>
      </c>
      <c r="L41" s="458">
        <v>2272</v>
      </c>
      <c r="M41" s="476">
        <f t="shared" si="3"/>
        <v>3737</v>
      </c>
      <c r="N41" s="458">
        <v>344</v>
      </c>
      <c r="O41" s="458" t="s">
        <v>209</v>
      </c>
      <c r="P41" s="458" t="s">
        <v>209</v>
      </c>
      <c r="Q41" s="458" t="s">
        <v>209</v>
      </c>
      <c r="R41" s="458" t="s">
        <v>209</v>
      </c>
      <c r="S41" s="458">
        <v>4767</v>
      </c>
      <c r="T41" s="458" t="s">
        <v>209</v>
      </c>
      <c r="U41" s="458" t="s">
        <v>209</v>
      </c>
      <c r="V41" s="458" t="s">
        <v>209</v>
      </c>
      <c r="W41" s="476">
        <f t="shared" si="4"/>
        <v>8848</v>
      </c>
      <c r="Y41" s="480"/>
    </row>
    <row r="42" spans="1:38">
      <c r="A42" s="473"/>
      <c r="B42" s="473" t="s">
        <v>243</v>
      </c>
      <c r="C42" s="458" t="s">
        <v>209</v>
      </c>
      <c r="D42" s="458" t="s">
        <v>209</v>
      </c>
      <c r="E42" s="458" t="s">
        <v>209</v>
      </c>
      <c r="F42" s="458" t="s">
        <v>209</v>
      </c>
      <c r="G42" s="458" t="s">
        <v>209</v>
      </c>
      <c r="H42" s="458" t="s">
        <v>209</v>
      </c>
      <c r="I42" s="458" t="s">
        <v>209</v>
      </c>
      <c r="J42" s="458" t="s">
        <v>209</v>
      </c>
      <c r="K42" s="458" t="s">
        <v>209</v>
      </c>
      <c r="L42" s="458" t="s">
        <v>209</v>
      </c>
      <c r="M42" s="476">
        <f t="shared" si="3"/>
        <v>0</v>
      </c>
      <c r="N42" s="458">
        <v>8</v>
      </c>
      <c r="O42" s="458" t="s">
        <v>209</v>
      </c>
      <c r="P42" s="458" t="s">
        <v>209</v>
      </c>
      <c r="Q42" s="458" t="s">
        <v>209</v>
      </c>
      <c r="R42" s="458" t="s">
        <v>209</v>
      </c>
      <c r="S42" s="458" t="s">
        <v>209</v>
      </c>
      <c r="T42" s="458" t="s">
        <v>209</v>
      </c>
      <c r="U42" s="458" t="s">
        <v>209</v>
      </c>
      <c r="V42" s="458" t="s">
        <v>209</v>
      </c>
      <c r="W42" s="476">
        <f t="shared" si="4"/>
        <v>8</v>
      </c>
      <c r="Y42" s="480"/>
    </row>
    <row r="43" spans="1:38">
      <c r="A43" s="473"/>
      <c r="B43" s="473" t="s">
        <v>244</v>
      </c>
      <c r="C43" s="458" t="s">
        <v>209</v>
      </c>
      <c r="D43" s="458" t="s">
        <v>209</v>
      </c>
      <c r="E43" s="458" t="s">
        <v>209</v>
      </c>
      <c r="F43" s="458" t="s">
        <v>209</v>
      </c>
      <c r="G43" s="458" t="s">
        <v>209</v>
      </c>
      <c r="H43" s="458" t="s">
        <v>209</v>
      </c>
      <c r="I43" s="458" t="s">
        <v>209</v>
      </c>
      <c r="J43" s="458" t="s">
        <v>209</v>
      </c>
      <c r="K43" s="458" t="s">
        <v>209</v>
      </c>
      <c r="L43" s="458" t="s">
        <v>209</v>
      </c>
      <c r="M43" s="476">
        <f t="shared" si="3"/>
        <v>0</v>
      </c>
      <c r="N43" s="458">
        <v>119</v>
      </c>
      <c r="O43" s="458" t="s">
        <v>209</v>
      </c>
      <c r="P43" s="458" t="s">
        <v>209</v>
      </c>
      <c r="Q43" s="458" t="s">
        <v>209</v>
      </c>
      <c r="R43" s="458" t="s">
        <v>209</v>
      </c>
      <c r="S43" s="458">
        <v>25197</v>
      </c>
      <c r="T43" s="458" t="s">
        <v>209</v>
      </c>
      <c r="U43" s="458" t="s">
        <v>209</v>
      </c>
      <c r="V43" s="458" t="s">
        <v>209</v>
      </c>
      <c r="W43" s="476">
        <f t="shared" si="4"/>
        <v>25316</v>
      </c>
      <c r="Y43" s="480"/>
    </row>
    <row r="44" spans="1:38">
      <c r="A44" s="473"/>
      <c r="B44" s="473"/>
      <c r="C44" s="458"/>
      <c r="D44" s="458"/>
      <c r="E44" s="458"/>
      <c r="F44" s="458"/>
      <c r="G44" s="458"/>
      <c r="H44" s="458"/>
      <c r="I44" s="458"/>
      <c r="J44" s="458"/>
      <c r="K44" s="458"/>
      <c r="L44" s="458"/>
      <c r="M44" s="458"/>
      <c r="N44" s="458"/>
      <c r="O44" s="458"/>
      <c r="P44" s="458"/>
      <c r="Q44" s="458"/>
      <c r="R44" s="458"/>
      <c r="S44" s="458"/>
      <c r="T44" s="458"/>
      <c r="U44" s="458"/>
      <c r="V44" s="458"/>
      <c r="W44" s="458"/>
    </row>
    <row r="45" spans="1:38">
      <c r="A45" s="473" t="s">
        <v>245</v>
      </c>
      <c r="B45" s="473"/>
      <c r="C45" s="478">
        <v>855</v>
      </c>
      <c r="D45" s="478">
        <v>1608</v>
      </c>
      <c r="E45" s="478">
        <v>0</v>
      </c>
      <c r="F45" s="478">
        <v>0</v>
      </c>
      <c r="G45" s="478">
        <v>0</v>
      </c>
      <c r="H45" s="478">
        <v>12</v>
      </c>
      <c r="I45" s="478">
        <v>0</v>
      </c>
      <c r="J45" s="478">
        <v>0</v>
      </c>
      <c r="K45" s="478">
        <v>963</v>
      </c>
      <c r="L45" s="478">
        <v>2298</v>
      </c>
      <c r="M45" s="478">
        <f>SUM(C45:L45)</f>
        <v>5736</v>
      </c>
      <c r="N45" s="478">
        <v>1211</v>
      </c>
      <c r="O45" s="478">
        <v>18358</v>
      </c>
      <c r="P45" s="478">
        <v>2727</v>
      </c>
      <c r="Q45" s="478">
        <v>66</v>
      </c>
      <c r="R45" s="478">
        <v>418</v>
      </c>
      <c r="S45" s="478">
        <v>55218</v>
      </c>
      <c r="T45" s="478">
        <v>0</v>
      </c>
      <c r="U45" s="478">
        <v>27</v>
      </c>
      <c r="V45" s="478">
        <v>4898</v>
      </c>
      <c r="W45" s="478">
        <f t="shared" si="4"/>
        <v>88659</v>
      </c>
      <c r="X45" s="481"/>
    </row>
    <row r="46" spans="1:38">
      <c r="A46" s="473"/>
      <c r="B46" s="473"/>
      <c r="C46" s="458"/>
      <c r="D46" s="458"/>
      <c r="E46" s="458"/>
      <c r="F46" s="458"/>
      <c r="G46" s="458"/>
      <c r="H46" s="458"/>
      <c r="I46" s="458"/>
      <c r="J46" s="458"/>
      <c r="K46" s="458"/>
      <c r="L46" s="458"/>
      <c r="M46" s="458"/>
      <c r="N46" s="458"/>
      <c r="O46" s="458"/>
      <c r="P46" s="458"/>
      <c r="Q46" s="458"/>
      <c r="R46" s="458"/>
      <c r="S46" s="458"/>
      <c r="T46" s="458"/>
      <c r="U46" s="458"/>
      <c r="V46" s="458"/>
      <c r="W46" s="458"/>
      <c r="X46" s="481"/>
    </row>
    <row r="47" spans="1:38">
      <c r="A47" s="473"/>
      <c r="B47" s="473"/>
      <c r="C47" s="458"/>
      <c r="D47" s="458"/>
      <c r="E47" s="458"/>
      <c r="F47" s="458"/>
      <c r="G47" s="458"/>
      <c r="H47" s="458"/>
      <c r="I47" s="458"/>
      <c r="J47" s="458"/>
      <c r="K47" s="458"/>
      <c r="L47" s="458"/>
      <c r="M47" s="458"/>
      <c r="N47" s="458"/>
      <c r="O47" s="458"/>
      <c r="P47" s="458"/>
      <c r="Q47" s="458"/>
      <c r="R47" s="458"/>
      <c r="S47" s="458"/>
      <c r="T47" s="458"/>
      <c r="U47" s="458"/>
      <c r="V47" s="458"/>
      <c r="W47" s="458"/>
    </row>
    <row r="48" spans="1:38">
      <c r="A48" s="456" t="s">
        <v>246</v>
      </c>
      <c r="B48" s="456"/>
      <c r="C48" s="478">
        <f>C45+C35</f>
        <v>44563</v>
      </c>
      <c r="D48" s="478">
        <f t="shared" ref="D48:W48" si="5">D45+D35</f>
        <v>15851</v>
      </c>
      <c r="E48" s="478">
        <f t="shared" si="5"/>
        <v>22706</v>
      </c>
      <c r="F48" s="478">
        <f t="shared" si="5"/>
        <v>1678</v>
      </c>
      <c r="G48" s="478">
        <f t="shared" si="5"/>
        <v>1987</v>
      </c>
      <c r="H48" s="478">
        <f t="shared" si="5"/>
        <v>12051</v>
      </c>
      <c r="I48" s="478">
        <f t="shared" si="5"/>
        <v>55</v>
      </c>
      <c r="J48" s="478">
        <f t="shared" si="5"/>
        <v>6790</v>
      </c>
      <c r="K48" s="478">
        <f t="shared" si="5"/>
        <v>1025</v>
      </c>
      <c r="L48" s="478">
        <f t="shared" si="5"/>
        <v>2304</v>
      </c>
      <c r="M48" s="478">
        <f t="shared" si="5"/>
        <v>109010</v>
      </c>
      <c r="N48" s="478">
        <f t="shared" si="5"/>
        <v>35077</v>
      </c>
      <c r="O48" s="478">
        <f t="shared" si="5"/>
        <v>25206</v>
      </c>
      <c r="P48" s="478">
        <f t="shared" si="5"/>
        <v>5232</v>
      </c>
      <c r="Q48" s="478">
        <f t="shared" si="5"/>
        <v>1457</v>
      </c>
      <c r="R48" s="478">
        <f t="shared" si="5"/>
        <v>1113</v>
      </c>
      <c r="S48" s="478">
        <f t="shared" si="5"/>
        <v>67663</v>
      </c>
      <c r="T48" s="478">
        <f t="shared" si="5"/>
        <v>303</v>
      </c>
      <c r="U48" s="478">
        <f t="shared" si="5"/>
        <v>27</v>
      </c>
      <c r="V48" s="478">
        <f t="shared" si="5"/>
        <v>42462</v>
      </c>
      <c r="W48" s="478">
        <f t="shared" si="5"/>
        <v>287550</v>
      </c>
    </row>
    <row r="49" spans="1:46">
      <c r="C49" s="482"/>
      <c r="D49" s="482"/>
      <c r="E49" s="482"/>
      <c r="F49" s="482"/>
      <c r="G49" s="482"/>
      <c r="H49" s="482"/>
      <c r="I49" s="482"/>
      <c r="J49" s="482"/>
      <c r="K49" s="482"/>
      <c r="L49" s="482"/>
      <c r="M49" s="482"/>
      <c r="N49" s="482"/>
      <c r="O49" s="482"/>
      <c r="P49" s="482"/>
      <c r="Q49" s="482"/>
      <c r="R49" s="482"/>
      <c r="S49" s="482"/>
      <c r="T49" s="482"/>
      <c r="U49" s="482"/>
      <c r="V49" s="482"/>
      <c r="W49" s="482"/>
      <c r="X49" s="482"/>
      <c r="Y49" s="482"/>
      <c r="Z49" s="482">
        <f t="shared" ref="Z49:AT49" si="6">Z35+Z48</f>
        <v>0</v>
      </c>
      <c r="AA49" s="482">
        <f t="shared" si="6"/>
        <v>0</v>
      </c>
      <c r="AB49" s="482">
        <f t="shared" si="6"/>
        <v>0</v>
      </c>
      <c r="AC49" s="482">
        <f t="shared" si="6"/>
        <v>0</v>
      </c>
      <c r="AD49" s="482">
        <f t="shared" si="6"/>
        <v>0</v>
      </c>
      <c r="AE49" s="482">
        <f t="shared" si="6"/>
        <v>0</v>
      </c>
      <c r="AF49" s="482">
        <f t="shared" si="6"/>
        <v>0</v>
      </c>
      <c r="AG49" s="482">
        <f t="shared" si="6"/>
        <v>0</v>
      </c>
      <c r="AH49" s="482">
        <f t="shared" si="6"/>
        <v>0</v>
      </c>
      <c r="AI49" s="482">
        <f t="shared" si="6"/>
        <v>0</v>
      </c>
      <c r="AJ49" s="482">
        <f t="shared" si="6"/>
        <v>0</v>
      </c>
      <c r="AK49" s="482">
        <f t="shared" si="6"/>
        <v>0</v>
      </c>
      <c r="AL49" s="482">
        <f t="shared" si="6"/>
        <v>0</v>
      </c>
      <c r="AM49" s="482">
        <f t="shared" si="6"/>
        <v>0</v>
      </c>
      <c r="AN49" s="482">
        <f t="shared" si="6"/>
        <v>0</v>
      </c>
      <c r="AO49" s="482">
        <f t="shared" si="6"/>
        <v>0</v>
      </c>
      <c r="AP49" s="482">
        <f t="shared" si="6"/>
        <v>0</v>
      </c>
      <c r="AQ49" s="482">
        <f t="shared" si="6"/>
        <v>0</v>
      </c>
      <c r="AR49" s="482">
        <f t="shared" si="6"/>
        <v>0</v>
      </c>
      <c r="AS49" s="482">
        <f t="shared" si="6"/>
        <v>0</v>
      </c>
      <c r="AT49" s="482">
        <f t="shared" si="6"/>
        <v>0</v>
      </c>
    </row>
    <row r="50" spans="1:46">
      <c r="C50" s="482"/>
      <c r="D50" s="482"/>
      <c r="E50" s="482"/>
      <c r="F50" s="482"/>
      <c r="G50" s="482"/>
      <c r="H50" s="482"/>
      <c r="I50" s="482"/>
      <c r="J50" s="482"/>
      <c r="K50" s="482"/>
      <c r="L50" s="482"/>
      <c r="M50" s="482"/>
      <c r="N50" s="482"/>
      <c r="O50" s="482"/>
      <c r="P50" s="482"/>
      <c r="Q50" s="482"/>
      <c r="R50" s="482"/>
      <c r="S50" s="482"/>
      <c r="T50" s="482"/>
      <c r="U50" s="482"/>
      <c r="V50" s="482"/>
      <c r="W50" s="482"/>
    </row>
    <row r="51" spans="1:46">
      <c r="C51" s="482"/>
      <c r="D51" s="482"/>
      <c r="E51" s="482"/>
      <c r="F51" s="482"/>
      <c r="G51" s="482"/>
      <c r="H51" s="482"/>
      <c r="I51" s="482"/>
      <c r="J51" s="482"/>
      <c r="K51" s="482"/>
      <c r="L51" s="482"/>
      <c r="M51" s="482"/>
      <c r="N51" s="482"/>
      <c r="O51" s="482"/>
      <c r="P51" s="482"/>
      <c r="Q51" s="482"/>
      <c r="R51" s="482"/>
      <c r="S51" s="482"/>
      <c r="T51" s="482"/>
      <c r="U51" s="482"/>
      <c r="V51" s="482"/>
      <c r="W51" s="482"/>
    </row>
    <row r="52" spans="1:46" s="461" customFormat="1">
      <c r="A52" s="462"/>
      <c r="B52" s="462"/>
      <c r="C52" s="462"/>
      <c r="D52" s="462"/>
      <c r="E52" s="462"/>
      <c r="F52" s="462"/>
      <c r="G52" s="462"/>
      <c r="H52" s="462"/>
      <c r="I52" s="462"/>
      <c r="J52" s="462"/>
      <c r="K52" s="462"/>
      <c r="L52" s="462"/>
      <c r="M52" s="462"/>
      <c r="N52" s="462"/>
      <c r="O52" s="462"/>
      <c r="P52" s="462"/>
      <c r="Q52" s="462"/>
      <c r="R52" s="462"/>
      <c r="S52" s="462"/>
      <c r="T52" s="462"/>
      <c r="U52" s="462"/>
      <c r="V52" s="482"/>
      <c r="W52" s="482"/>
    </row>
    <row r="53" spans="1:46" customFormat="1"/>
    <row r="54" spans="1:46" customFormat="1"/>
    <row r="55" spans="1:46" customFormat="1"/>
    <row r="56" spans="1:46" customFormat="1"/>
    <row r="57" spans="1:46" customFormat="1"/>
    <row r="58" spans="1:46" customFormat="1"/>
    <row r="59" spans="1:46" customFormat="1"/>
    <row r="97" spans="1:23">
      <c r="V97" s="482"/>
      <c r="W97" s="482"/>
    </row>
    <row r="100" spans="1:23" s="461" customFormat="1">
      <c r="A100" s="462"/>
      <c r="C100" s="482"/>
      <c r="D100" s="482"/>
      <c r="E100" s="482"/>
      <c r="F100" s="482"/>
      <c r="G100" s="482"/>
      <c r="H100" s="483"/>
      <c r="I100" s="483"/>
      <c r="J100" s="483"/>
      <c r="K100" s="483"/>
      <c r="L100" s="483"/>
      <c r="M100" s="482"/>
      <c r="N100" s="482"/>
      <c r="O100" s="482"/>
      <c r="P100" s="482"/>
      <c r="Q100" s="482"/>
      <c r="R100" s="482"/>
      <c r="S100" s="482"/>
      <c r="T100" s="482"/>
      <c r="U100" s="482"/>
      <c r="V100" s="482"/>
      <c r="W100" s="482"/>
    </row>
    <row r="101" spans="1:23" s="461" customFormat="1">
      <c r="C101" s="482"/>
      <c r="D101" s="482"/>
      <c r="E101" s="482"/>
      <c r="F101" s="482"/>
      <c r="G101" s="482"/>
      <c r="H101" s="482"/>
      <c r="I101" s="482"/>
      <c r="J101" s="482"/>
      <c r="K101" s="482"/>
      <c r="L101" s="482"/>
      <c r="M101" s="482"/>
      <c r="N101" s="482"/>
      <c r="O101" s="482"/>
      <c r="P101" s="482"/>
      <c r="Q101" s="482"/>
      <c r="R101" s="482"/>
      <c r="S101" s="482"/>
      <c r="T101" s="482"/>
      <c r="U101" s="482"/>
      <c r="V101" s="482"/>
      <c r="W101" s="482"/>
    </row>
    <row r="102" spans="1:23" s="466" customFormat="1">
      <c r="C102" s="484"/>
      <c r="D102" s="484"/>
      <c r="E102" s="484"/>
      <c r="F102" s="484"/>
      <c r="G102" s="484"/>
      <c r="H102" s="484"/>
      <c r="I102" s="484"/>
      <c r="J102" s="484"/>
      <c r="K102" s="484"/>
      <c r="L102" s="484"/>
      <c r="M102" s="484"/>
      <c r="N102" s="484"/>
      <c r="O102" s="484"/>
      <c r="P102" s="484"/>
      <c r="Q102" s="484"/>
      <c r="R102" s="484"/>
      <c r="S102" s="484"/>
      <c r="T102" s="484"/>
      <c r="U102" s="484"/>
      <c r="V102" s="484"/>
      <c r="W102" s="484"/>
    </row>
    <row r="103" spans="1:23" s="461" customFormat="1">
      <c r="C103" s="482"/>
      <c r="D103" s="482"/>
      <c r="E103" s="482"/>
      <c r="F103" s="482"/>
      <c r="G103" s="482"/>
      <c r="H103" s="482"/>
      <c r="I103" s="482"/>
      <c r="J103" s="482"/>
      <c r="K103" s="482"/>
      <c r="L103" s="482"/>
      <c r="M103" s="482"/>
      <c r="N103" s="482"/>
      <c r="O103" s="482"/>
      <c r="P103" s="482"/>
      <c r="Q103" s="482"/>
      <c r="R103" s="482"/>
      <c r="S103" s="482"/>
      <c r="T103" s="482"/>
      <c r="U103" s="482"/>
      <c r="V103" s="482"/>
      <c r="W103" s="482"/>
    </row>
    <row r="104" spans="1:23" s="472" customFormat="1">
      <c r="C104" s="483"/>
      <c r="D104" s="483"/>
      <c r="E104" s="483"/>
      <c r="F104" s="483"/>
      <c r="G104" s="483"/>
      <c r="H104" s="483"/>
      <c r="I104" s="483"/>
      <c r="J104" s="483"/>
      <c r="K104" s="483"/>
      <c r="L104" s="483"/>
      <c r="M104" s="483"/>
      <c r="N104" s="483"/>
      <c r="O104" s="483"/>
      <c r="P104" s="483"/>
      <c r="Q104" s="483"/>
      <c r="R104" s="483"/>
      <c r="S104" s="483"/>
      <c r="T104" s="483"/>
      <c r="U104" s="483"/>
      <c r="V104" s="483"/>
      <c r="W104" s="483"/>
    </row>
    <row r="105" spans="1:23">
      <c r="C105" s="482"/>
      <c r="D105" s="482"/>
      <c r="E105" s="482"/>
      <c r="F105" s="482"/>
      <c r="G105" s="482"/>
      <c r="H105" s="482"/>
      <c r="I105" s="482"/>
      <c r="J105" s="482"/>
      <c r="K105" s="482"/>
      <c r="L105" s="482"/>
      <c r="M105" s="482"/>
      <c r="N105" s="482"/>
      <c r="O105" s="482"/>
      <c r="P105" s="482"/>
      <c r="Q105" s="482"/>
      <c r="R105" s="482"/>
      <c r="S105" s="482"/>
      <c r="T105" s="482"/>
      <c r="U105" s="482"/>
      <c r="V105" s="482"/>
      <c r="W105" s="482"/>
    </row>
    <row r="106" spans="1:23">
      <c r="C106" s="482"/>
      <c r="D106" s="482"/>
      <c r="E106" s="482"/>
      <c r="F106" s="482"/>
      <c r="G106" s="482"/>
      <c r="H106" s="482"/>
      <c r="I106" s="482"/>
      <c r="J106" s="482"/>
      <c r="K106" s="482"/>
      <c r="L106" s="482"/>
      <c r="M106" s="482"/>
      <c r="N106" s="482"/>
      <c r="O106" s="482"/>
      <c r="P106" s="482"/>
      <c r="Q106" s="482"/>
      <c r="R106" s="482"/>
      <c r="S106" s="482"/>
      <c r="T106" s="482"/>
      <c r="U106" s="482"/>
      <c r="V106" s="482"/>
      <c r="W106" s="482"/>
    </row>
    <row r="107" spans="1:23">
      <c r="C107" s="482"/>
      <c r="D107" s="482"/>
      <c r="E107" s="482"/>
      <c r="F107" s="482"/>
      <c r="G107" s="482"/>
      <c r="H107" s="482"/>
      <c r="I107" s="482"/>
      <c r="J107" s="482"/>
      <c r="K107" s="482"/>
      <c r="L107" s="482"/>
      <c r="M107" s="482"/>
      <c r="N107" s="482"/>
      <c r="O107" s="482"/>
      <c r="P107" s="482"/>
      <c r="Q107" s="482"/>
      <c r="R107" s="482"/>
      <c r="S107" s="482"/>
      <c r="T107" s="482"/>
      <c r="U107" s="482"/>
      <c r="V107" s="482"/>
      <c r="W107" s="482"/>
    </row>
    <row r="108" spans="1:23">
      <c r="C108" s="482"/>
      <c r="D108" s="482"/>
      <c r="E108" s="482"/>
      <c r="F108" s="482"/>
      <c r="G108" s="482"/>
      <c r="H108" s="482"/>
      <c r="I108" s="482"/>
      <c r="J108" s="482"/>
      <c r="K108" s="482"/>
      <c r="L108" s="482"/>
      <c r="M108" s="482"/>
      <c r="N108" s="482"/>
      <c r="O108" s="482"/>
      <c r="P108" s="482"/>
      <c r="Q108" s="482"/>
      <c r="R108" s="482"/>
      <c r="S108" s="482"/>
      <c r="T108" s="482"/>
      <c r="U108" s="482"/>
      <c r="V108" s="482"/>
      <c r="W108" s="482"/>
    </row>
    <row r="109" spans="1:23">
      <c r="C109" s="482"/>
      <c r="D109" s="482"/>
      <c r="E109" s="482"/>
      <c r="F109" s="482"/>
      <c r="G109" s="482"/>
      <c r="H109" s="482"/>
      <c r="I109" s="482"/>
      <c r="J109" s="482"/>
      <c r="K109" s="482"/>
      <c r="L109" s="482"/>
      <c r="M109" s="482"/>
      <c r="N109" s="482"/>
      <c r="O109" s="482"/>
      <c r="P109" s="482"/>
      <c r="Q109" s="482"/>
      <c r="R109" s="482"/>
      <c r="S109" s="482"/>
      <c r="T109" s="482"/>
      <c r="U109" s="482"/>
      <c r="V109" s="482"/>
      <c r="W109" s="482"/>
    </row>
    <row r="110" spans="1:23">
      <c r="C110" s="482"/>
      <c r="D110" s="482"/>
      <c r="E110" s="482"/>
      <c r="F110" s="482"/>
      <c r="G110" s="482"/>
      <c r="H110" s="482"/>
      <c r="I110" s="482"/>
      <c r="J110" s="482"/>
      <c r="K110" s="482"/>
      <c r="L110" s="482"/>
      <c r="M110" s="482"/>
      <c r="N110" s="482"/>
      <c r="O110" s="482"/>
      <c r="P110" s="482"/>
      <c r="Q110" s="482"/>
      <c r="R110" s="482"/>
      <c r="S110" s="482"/>
      <c r="T110" s="482"/>
      <c r="U110" s="482"/>
      <c r="V110" s="482"/>
      <c r="W110" s="482"/>
    </row>
    <row r="111" spans="1:23">
      <c r="C111" s="482"/>
      <c r="D111" s="482"/>
      <c r="E111" s="482"/>
      <c r="F111" s="482"/>
      <c r="G111" s="482"/>
      <c r="H111" s="482"/>
      <c r="I111" s="482"/>
      <c r="J111" s="482"/>
      <c r="K111" s="482"/>
      <c r="L111" s="482"/>
      <c r="M111" s="482"/>
      <c r="N111" s="482"/>
      <c r="O111" s="482"/>
      <c r="P111" s="482"/>
      <c r="Q111" s="482"/>
      <c r="R111" s="482"/>
      <c r="S111" s="482"/>
      <c r="T111" s="482"/>
      <c r="U111" s="482"/>
      <c r="V111" s="482"/>
      <c r="W111" s="482"/>
    </row>
    <row r="112" spans="1:23">
      <c r="C112" s="482"/>
      <c r="D112" s="482"/>
      <c r="E112" s="482"/>
      <c r="F112" s="482"/>
      <c r="G112" s="482"/>
      <c r="H112" s="482"/>
      <c r="I112" s="482"/>
      <c r="J112" s="482"/>
      <c r="K112" s="482"/>
      <c r="L112" s="482"/>
      <c r="M112" s="482"/>
      <c r="N112" s="482"/>
      <c r="O112" s="482"/>
      <c r="P112" s="482"/>
      <c r="Q112" s="482"/>
      <c r="R112" s="482"/>
      <c r="S112" s="482"/>
      <c r="T112" s="482"/>
      <c r="U112" s="482"/>
      <c r="V112" s="482"/>
      <c r="W112" s="482"/>
    </row>
    <row r="113" spans="3:23">
      <c r="C113" s="482"/>
      <c r="D113" s="482"/>
      <c r="E113" s="482"/>
      <c r="F113" s="482"/>
      <c r="G113" s="482"/>
      <c r="H113" s="482"/>
      <c r="I113" s="482"/>
      <c r="J113" s="482"/>
      <c r="K113" s="482"/>
      <c r="L113" s="482"/>
      <c r="M113" s="482"/>
      <c r="N113" s="482"/>
      <c r="O113" s="482"/>
      <c r="P113" s="482"/>
      <c r="Q113" s="482"/>
      <c r="R113" s="482"/>
      <c r="S113" s="482"/>
      <c r="T113" s="482"/>
      <c r="U113" s="482"/>
      <c r="V113" s="482"/>
      <c r="W113" s="482"/>
    </row>
    <row r="114" spans="3:23">
      <c r="C114" s="482"/>
      <c r="D114" s="482"/>
      <c r="E114" s="482"/>
      <c r="F114" s="482"/>
      <c r="G114" s="482"/>
      <c r="H114" s="482"/>
      <c r="I114" s="482"/>
      <c r="J114" s="482"/>
      <c r="K114" s="482"/>
      <c r="L114" s="482"/>
      <c r="M114" s="482"/>
      <c r="N114" s="482"/>
      <c r="O114" s="482"/>
      <c r="P114" s="482"/>
      <c r="Q114" s="482"/>
      <c r="R114" s="482"/>
      <c r="S114" s="482"/>
      <c r="T114" s="482"/>
      <c r="U114" s="482"/>
      <c r="V114" s="482"/>
      <c r="W114" s="482"/>
    </row>
    <row r="115" spans="3:23">
      <c r="C115" s="482"/>
      <c r="D115" s="482"/>
      <c r="E115" s="482"/>
      <c r="F115" s="482"/>
      <c r="G115" s="482"/>
      <c r="H115" s="482"/>
      <c r="I115" s="482"/>
      <c r="J115" s="482"/>
      <c r="K115" s="482"/>
      <c r="L115" s="482"/>
      <c r="M115" s="482"/>
      <c r="N115" s="482"/>
      <c r="O115" s="482"/>
      <c r="P115" s="482"/>
      <c r="Q115" s="482"/>
      <c r="R115" s="482"/>
      <c r="S115" s="482"/>
      <c r="T115" s="482"/>
      <c r="U115" s="482"/>
      <c r="V115" s="482"/>
      <c r="W115" s="482"/>
    </row>
    <row r="116" spans="3:23">
      <c r="C116" s="482"/>
      <c r="D116" s="482"/>
      <c r="E116" s="482"/>
      <c r="F116" s="482"/>
      <c r="G116" s="482"/>
      <c r="H116" s="482"/>
      <c r="I116" s="482"/>
      <c r="J116" s="482"/>
      <c r="K116" s="482"/>
      <c r="L116" s="482"/>
      <c r="M116" s="482"/>
      <c r="N116" s="482"/>
      <c r="O116" s="482"/>
      <c r="P116" s="482"/>
      <c r="Q116" s="482"/>
      <c r="R116" s="482"/>
      <c r="S116" s="482"/>
      <c r="T116" s="482"/>
      <c r="U116" s="482"/>
      <c r="V116" s="482"/>
      <c r="W116" s="482"/>
    </row>
    <row r="117" spans="3:23">
      <c r="C117" s="482"/>
      <c r="D117" s="482"/>
      <c r="E117" s="482"/>
      <c r="F117" s="482"/>
      <c r="G117" s="482"/>
      <c r="H117" s="482"/>
      <c r="I117" s="482"/>
      <c r="J117" s="482"/>
      <c r="K117" s="482"/>
      <c r="L117" s="482"/>
      <c r="M117" s="482"/>
      <c r="N117" s="482"/>
      <c r="O117" s="482"/>
      <c r="P117" s="482"/>
      <c r="Q117" s="482"/>
      <c r="R117" s="482"/>
      <c r="S117" s="482"/>
      <c r="T117" s="482"/>
      <c r="U117" s="482"/>
      <c r="V117" s="482"/>
      <c r="W117" s="482"/>
    </row>
    <row r="118" spans="3:23">
      <c r="C118" s="482"/>
      <c r="D118" s="482"/>
      <c r="E118" s="482"/>
      <c r="F118" s="482"/>
      <c r="G118" s="482"/>
      <c r="H118" s="482"/>
      <c r="I118" s="482"/>
      <c r="J118" s="482"/>
      <c r="K118" s="482"/>
      <c r="L118" s="482"/>
      <c r="M118" s="482"/>
      <c r="N118" s="482"/>
      <c r="O118" s="482"/>
      <c r="P118" s="482"/>
      <c r="Q118" s="482"/>
      <c r="R118" s="482"/>
      <c r="S118" s="482"/>
      <c r="T118" s="482"/>
      <c r="U118" s="482"/>
      <c r="V118" s="482"/>
      <c r="W118" s="482"/>
    </row>
    <row r="119" spans="3:23">
      <c r="C119" s="482"/>
      <c r="D119" s="482"/>
      <c r="E119" s="482"/>
      <c r="F119" s="482"/>
      <c r="G119" s="482"/>
      <c r="H119" s="482"/>
      <c r="I119" s="482"/>
      <c r="J119" s="482"/>
      <c r="K119" s="482"/>
      <c r="L119" s="482"/>
      <c r="M119" s="482"/>
      <c r="N119" s="482"/>
      <c r="O119" s="482"/>
      <c r="P119" s="482"/>
      <c r="Q119" s="482"/>
      <c r="R119" s="482"/>
      <c r="S119" s="482"/>
      <c r="T119" s="482"/>
      <c r="U119" s="482"/>
      <c r="V119" s="482"/>
      <c r="W119" s="482"/>
    </row>
    <row r="120" spans="3:23">
      <c r="C120" s="482"/>
      <c r="D120" s="482"/>
      <c r="E120" s="482"/>
      <c r="F120" s="482"/>
      <c r="G120" s="482"/>
      <c r="H120" s="482"/>
      <c r="I120" s="482"/>
      <c r="J120" s="482"/>
      <c r="K120" s="482"/>
      <c r="L120" s="482"/>
      <c r="M120" s="482"/>
      <c r="N120" s="482"/>
      <c r="O120" s="482"/>
      <c r="P120" s="482"/>
      <c r="Q120" s="482"/>
      <c r="R120" s="482"/>
      <c r="S120" s="482"/>
      <c r="T120" s="482"/>
      <c r="U120" s="482"/>
      <c r="V120" s="482"/>
      <c r="W120" s="482"/>
    </row>
    <row r="121" spans="3:23">
      <c r="C121" s="482"/>
      <c r="D121" s="482"/>
      <c r="E121" s="482"/>
      <c r="F121" s="482"/>
      <c r="G121" s="482"/>
      <c r="H121" s="482"/>
      <c r="I121" s="482"/>
      <c r="J121" s="482"/>
      <c r="K121" s="482"/>
      <c r="L121" s="482"/>
      <c r="M121" s="482"/>
      <c r="N121" s="482"/>
      <c r="O121" s="482"/>
      <c r="P121" s="482"/>
      <c r="Q121" s="482"/>
      <c r="R121" s="482"/>
      <c r="S121" s="482"/>
      <c r="T121" s="482"/>
      <c r="U121" s="482"/>
      <c r="V121" s="482"/>
      <c r="W121" s="482"/>
    </row>
    <row r="122" spans="3:23">
      <c r="C122" s="482"/>
      <c r="D122" s="482"/>
      <c r="E122" s="482"/>
      <c r="F122" s="482"/>
      <c r="G122" s="482"/>
      <c r="H122" s="482"/>
      <c r="I122" s="482"/>
      <c r="J122" s="482"/>
      <c r="K122" s="482"/>
      <c r="L122" s="482"/>
      <c r="M122" s="482"/>
      <c r="N122" s="482"/>
      <c r="O122" s="482"/>
      <c r="P122" s="482"/>
      <c r="Q122" s="482"/>
      <c r="R122" s="482"/>
      <c r="S122" s="482"/>
      <c r="T122" s="482"/>
      <c r="U122" s="482"/>
      <c r="V122" s="482"/>
      <c r="W122" s="482"/>
    </row>
    <row r="123" spans="3:23">
      <c r="C123" s="482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2"/>
      <c r="O123" s="482"/>
      <c r="P123" s="482"/>
      <c r="Q123" s="482"/>
      <c r="R123" s="482"/>
      <c r="S123" s="482"/>
      <c r="T123" s="482"/>
      <c r="U123" s="482"/>
      <c r="V123" s="482"/>
      <c r="W123" s="482"/>
    </row>
    <row r="124" spans="3:23">
      <c r="C124" s="482"/>
      <c r="D124" s="482"/>
      <c r="E124" s="482"/>
      <c r="F124" s="482"/>
      <c r="G124" s="482"/>
      <c r="H124" s="482"/>
      <c r="I124" s="482"/>
      <c r="J124" s="482"/>
      <c r="K124" s="482"/>
      <c r="L124" s="482"/>
      <c r="M124" s="482"/>
      <c r="N124" s="482"/>
      <c r="O124" s="482"/>
      <c r="P124" s="482"/>
      <c r="Q124" s="482"/>
      <c r="R124" s="482"/>
      <c r="S124" s="482"/>
      <c r="T124" s="482"/>
      <c r="U124" s="482"/>
      <c r="V124" s="482"/>
      <c r="W124" s="482"/>
    </row>
    <row r="125" spans="3:23">
      <c r="C125" s="482"/>
      <c r="D125" s="482"/>
      <c r="E125" s="482"/>
      <c r="F125" s="482"/>
      <c r="G125" s="482"/>
      <c r="H125" s="482"/>
      <c r="I125" s="482"/>
      <c r="J125" s="482"/>
      <c r="K125" s="482"/>
      <c r="L125" s="482"/>
      <c r="M125" s="482"/>
      <c r="N125" s="482"/>
      <c r="O125" s="482"/>
      <c r="P125" s="482"/>
      <c r="Q125" s="482"/>
      <c r="R125" s="482"/>
      <c r="S125" s="482"/>
      <c r="T125" s="482"/>
      <c r="U125" s="482"/>
      <c r="V125" s="482"/>
      <c r="W125" s="482"/>
    </row>
    <row r="126" spans="3:23">
      <c r="C126" s="482"/>
      <c r="D126" s="482"/>
      <c r="E126" s="482"/>
      <c r="F126" s="482"/>
      <c r="G126" s="482"/>
      <c r="H126" s="482"/>
      <c r="I126" s="482"/>
      <c r="J126" s="482"/>
      <c r="K126" s="482"/>
      <c r="L126" s="482"/>
      <c r="M126" s="482"/>
      <c r="N126" s="482"/>
      <c r="O126" s="482"/>
      <c r="P126" s="482"/>
      <c r="Q126" s="482"/>
      <c r="R126" s="482"/>
      <c r="S126" s="482"/>
      <c r="T126" s="482"/>
      <c r="U126" s="482"/>
      <c r="V126" s="482"/>
      <c r="W126" s="482"/>
    </row>
    <row r="127" spans="3:23">
      <c r="C127" s="482"/>
      <c r="D127" s="482"/>
      <c r="E127" s="482"/>
      <c r="F127" s="482"/>
      <c r="G127" s="482"/>
      <c r="H127" s="482"/>
      <c r="I127" s="482"/>
      <c r="J127" s="482"/>
      <c r="K127" s="482"/>
      <c r="L127" s="482"/>
      <c r="M127" s="482"/>
      <c r="N127" s="482"/>
      <c r="O127" s="482"/>
      <c r="P127" s="482"/>
      <c r="Q127" s="482"/>
      <c r="R127" s="482"/>
      <c r="S127" s="482"/>
      <c r="T127" s="482"/>
      <c r="U127" s="482"/>
      <c r="V127" s="482"/>
      <c r="W127" s="482"/>
    </row>
    <row r="128" spans="3:23">
      <c r="C128" s="482"/>
      <c r="D128" s="482"/>
      <c r="E128" s="482"/>
      <c r="F128" s="482"/>
      <c r="G128" s="482"/>
      <c r="H128" s="482"/>
      <c r="I128" s="482"/>
      <c r="J128" s="482"/>
      <c r="K128" s="482"/>
      <c r="L128" s="482"/>
      <c r="M128" s="482"/>
      <c r="N128" s="482"/>
      <c r="O128" s="482"/>
      <c r="P128" s="482"/>
      <c r="Q128" s="482"/>
      <c r="R128" s="482"/>
      <c r="S128" s="482"/>
      <c r="T128" s="482"/>
      <c r="U128" s="482"/>
      <c r="V128" s="482"/>
      <c r="W128" s="482"/>
    </row>
    <row r="129" spans="1:23">
      <c r="A129" s="461"/>
      <c r="C129" s="482"/>
      <c r="D129" s="482"/>
      <c r="E129" s="482"/>
      <c r="F129" s="482"/>
      <c r="G129" s="482"/>
      <c r="H129" s="482"/>
      <c r="I129" s="482"/>
      <c r="J129" s="482"/>
      <c r="K129" s="482"/>
      <c r="L129" s="482"/>
      <c r="M129" s="482"/>
      <c r="N129" s="482"/>
      <c r="O129" s="482"/>
      <c r="P129" s="482"/>
      <c r="Q129" s="482"/>
      <c r="R129" s="482"/>
      <c r="S129" s="482"/>
      <c r="T129" s="482"/>
      <c r="U129" s="482"/>
      <c r="V129" s="482"/>
      <c r="W129" s="482"/>
    </row>
    <row r="130" spans="1:23">
      <c r="C130" s="482"/>
      <c r="D130" s="482"/>
      <c r="E130" s="482"/>
      <c r="F130" s="482"/>
      <c r="G130" s="482"/>
      <c r="H130" s="482"/>
      <c r="I130" s="482"/>
      <c r="J130" s="482"/>
      <c r="K130" s="482"/>
      <c r="L130" s="482"/>
      <c r="M130" s="482"/>
      <c r="N130" s="482"/>
      <c r="O130" s="482"/>
      <c r="P130" s="482"/>
      <c r="Q130" s="482"/>
      <c r="R130" s="482"/>
      <c r="S130" s="482"/>
      <c r="T130" s="482"/>
      <c r="U130" s="482"/>
      <c r="V130" s="482"/>
      <c r="W130" s="482"/>
    </row>
    <row r="131" spans="1:23">
      <c r="C131" s="482"/>
      <c r="D131" s="482"/>
      <c r="E131" s="482"/>
      <c r="F131" s="482"/>
      <c r="G131" s="482"/>
      <c r="H131" s="482"/>
      <c r="I131" s="482"/>
      <c r="J131" s="482"/>
      <c r="K131" s="482"/>
      <c r="L131" s="482"/>
      <c r="M131" s="482"/>
      <c r="N131" s="482"/>
      <c r="O131" s="482"/>
      <c r="P131" s="482"/>
      <c r="Q131" s="482"/>
      <c r="R131" s="482"/>
      <c r="S131" s="482"/>
      <c r="T131" s="482"/>
      <c r="U131" s="482"/>
      <c r="V131" s="482"/>
      <c r="W131" s="482"/>
    </row>
    <row r="132" spans="1:23">
      <c r="C132" s="482"/>
      <c r="D132" s="482"/>
      <c r="E132" s="482"/>
      <c r="F132" s="482"/>
      <c r="G132" s="482"/>
      <c r="H132" s="482"/>
      <c r="I132" s="482"/>
      <c r="J132" s="482"/>
      <c r="K132" s="482"/>
      <c r="L132" s="482"/>
      <c r="M132" s="482"/>
      <c r="N132" s="482"/>
      <c r="O132" s="482"/>
      <c r="P132" s="482"/>
      <c r="Q132" s="482"/>
      <c r="R132" s="482"/>
      <c r="S132" s="482"/>
      <c r="T132" s="482"/>
      <c r="U132" s="482"/>
      <c r="V132" s="482"/>
      <c r="W132" s="482"/>
    </row>
    <row r="133" spans="1:23">
      <c r="C133" s="482"/>
      <c r="D133" s="482"/>
      <c r="E133" s="482"/>
      <c r="F133" s="482"/>
      <c r="G133" s="482"/>
      <c r="H133" s="482"/>
      <c r="I133" s="482"/>
      <c r="J133" s="482"/>
      <c r="K133" s="482"/>
      <c r="L133" s="482"/>
      <c r="M133" s="482"/>
      <c r="N133" s="482"/>
      <c r="O133" s="482"/>
      <c r="P133" s="482"/>
      <c r="Q133" s="482"/>
      <c r="R133" s="482"/>
      <c r="S133" s="482"/>
      <c r="T133" s="482"/>
      <c r="U133" s="482"/>
      <c r="V133" s="482"/>
      <c r="W133" s="482"/>
    </row>
    <row r="134" spans="1:23">
      <c r="C134" s="482"/>
      <c r="D134" s="482"/>
      <c r="E134" s="482"/>
      <c r="F134" s="482"/>
      <c r="G134" s="482"/>
      <c r="H134" s="482"/>
      <c r="I134" s="482"/>
      <c r="J134" s="482"/>
      <c r="K134" s="482"/>
      <c r="L134" s="482"/>
      <c r="M134" s="482"/>
      <c r="N134" s="482"/>
      <c r="O134" s="482"/>
      <c r="P134" s="482"/>
      <c r="Q134" s="482"/>
      <c r="R134" s="482"/>
      <c r="S134" s="482"/>
      <c r="T134" s="482"/>
      <c r="U134" s="482"/>
      <c r="V134" s="482"/>
      <c r="W134" s="482"/>
    </row>
    <row r="135" spans="1:23">
      <c r="C135" s="482"/>
      <c r="D135" s="482"/>
      <c r="E135" s="482"/>
      <c r="F135" s="482"/>
      <c r="G135" s="482"/>
      <c r="H135" s="482"/>
      <c r="I135" s="482"/>
      <c r="J135" s="482"/>
      <c r="K135" s="482"/>
      <c r="L135" s="482"/>
      <c r="M135" s="482"/>
      <c r="N135" s="482"/>
      <c r="O135" s="482"/>
      <c r="P135" s="482"/>
      <c r="Q135" s="482"/>
      <c r="R135" s="482"/>
      <c r="S135" s="482"/>
      <c r="T135" s="482"/>
      <c r="U135" s="482"/>
      <c r="V135" s="482"/>
      <c r="W135" s="482"/>
    </row>
    <row r="136" spans="1:23">
      <c r="C136" s="482"/>
      <c r="D136" s="482"/>
      <c r="E136" s="482"/>
      <c r="F136" s="482"/>
      <c r="G136" s="482"/>
      <c r="H136" s="482"/>
      <c r="I136" s="482"/>
      <c r="J136" s="482"/>
      <c r="K136" s="482"/>
      <c r="L136" s="482"/>
      <c r="M136" s="482"/>
      <c r="N136" s="482"/>
      <c r="O136" s="482"/>
      <c r="P136" s="482"/>
      <c r="Q136" s="482"/>
      <c r="R136" s="482"/>
      <c r="S136" s="482"/>
      <c r="T136" s="482"/>
      <c r="U136" s="482"/>
      <c r="V136" s="482"/>
      <c r="W136" s="482"/>
    </row>
    <row r="137" spans="1:23">
      <c r="C137" s="482"/>
      <c r="D137" s="482"/>
      <c r="E137" s="482"/>
      <c r="F137" s="482"/>
      <c r="G137" s="482"/>
      <c r="H137" s="482"/>
      <c r="I137" s="482"/>
      <c r="J137" s="482"/>
      <c r="K137" s="482"/>
      <c r="L137" s="482"/>
      <c r="M137" s="482"/>
      <c r="N137" s="482"/>
      <c r="O137" s="482"/>
      <c r="P137" s="482"/>
      <c r="Q137" s="482"/>
      <c r="R137" s="482"/>
      <c r="S137" s="482"/>
      <c r="T137" s="482"/>
      <c r="U137" s="482"/>
      <c r="V137" s="482"/>
      <c r="W137" s="482"/>
    </row>
    <row r="138" spans="1:23">
      <c r="C138" s="482"/>
      <c r="D138" s="482"/>
      <c r="E138" s="482"/>
      <c r="F138" s="482"/>
      <c r="G138" s="482"/>
      <c r="H138" s="482"/>
      <c r="I138" s="482"/>
      <c r="J138" s="482"/>
      <c r="K138" s="482"/>
      <c r="L138" s="482"/>
      <c r="M138" s="482"/>
      <c r="N138" s="482"/>
      <c r="O138" s="482"/>
      <c r="P138" s="482"/>
      <c r="Q138" s="482"/>
      <c r="R138" s="482"/>
      <c r="S138" s="482"/>
      <c r="T138" s="482"/>
      <c r="U138" s="482"/>
      <c r="V138" s="482"/>
      <c r="W138" s="482"/>
    </row>
    <row r="139" spans="1:23">
      <c r="C139" s="482"/>
      <c r="D139" s="482"/>
      <c r="E139" s="482"/>
      <c r="F139" s="482"/>
      <c r="G139" s="482"/>
      <c r="H139" s="482"/>
      <c r="I139" s="482"/>
      <c r="J139" s="482"/>
      <c r="K139" s="482"/>
      <c r="L139" s="482"/>
      <c r="M139" s="482"/>
      <c r="N139" s="482"/>
      <c r="O139" s="482"/>
      <c r="P139" s="482"/>
      <c r="Q139" s="482"/>
      <c r="R139" s="482"/>
      <c r="S139" s="482"/>
      <c r="T139" s="482"/>
      <c r="U139" s="482"/>
      <c r="V139" s="482"/>
      <c r="W139" s="482"/>
    </row>
    <row r="140" spans="1:23">
      <c r="C140" s="482"/>
      <c r="D140" s="482"/>
      <c r="E140" s="482"/>
      <c r="F140" s="482"/>
      <c r="G140" s="482"/>
      <c r="H140" s="482"/>
      <c r="I140" s="482"/>
      <c r="J140" s="482"/>
      <c r="K140" s="482"/>
      <c r="L140" s="482"/>
      <c r="M140" s="482"/>
      <c r="N140" s="482"/>
      <c r="O140" s="482"/>
      <c r="P140" s="482"/>
      <c r="Q140" s="482"/>
      <c r="R140" s="482"/>
      <c r="S140" s="482"/>
      <c r="T140" s="482"/>
      <c r="U140" s="482"/>
      <c r="V140" s="482"/>
      <c r="W140" s="482"/>
    </row>
  </sheetData>
  <pageMargins left="0.31496062992125984" right="0.75" top="1.1811023622047245" bottom="0.59055118110236227" header="0.511811024" footer="0.511811024"/>
  <pageSetup scale="69" orientation="landscape" horizontalDpi="300" verticalDpi="4294967292" r:id="rId1"/>
  <headerFooter alignWithMargins="0">
    <oddHeader>&amp;RAnexo A1-1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25</vt:i4>
      </vt:variant>
    </vt:vector>
  </HeadingPairs>
  <TitlesOfParts>
    <vt:vector size="57" baseType="lpstr">
      <vt:lpstr>BAL-APEC</vt:lpstr>
      <vt:lpstr>BAL-OLADE</vt:lpstr>
      <vt:lpstr>CUADROA3</vt:lpstr>
      <vt:lpstr>CUADROA2</vt:lpstr>
      <vt:lpstr>GENERACION EE</vt:lpstr>
      <vt:lpstr>CAPACIDADES</vt:lpstr>
      <vt:lpstr>BALANCE_ELECT 2001</vt:lpstr>
      <vt:lpstr>SECT_U.FIS.</vt:lpstr>
      <vt:lpstr>SECT_TERAC.</vt:lpstr>
      <vt:lpstr>CUADRO20</vt:lpstr>
      <vt:lpstr>CUADRO19</vt:lpstr>
      <vt:lpstr>CUADRO18</vt:lpstr>
      <vt:lpstr>CUADRO17</vt:lpstr>
      <vt:lpstr>CUADRO16</vt:lpstr>
      <vt:lpstr>CUADRO15</vt:lpstr>
      <vt:lpstr>CUADRO14</vt:lpstr>
      <vt:lpstr>CUADRO13</vt:lpstr>
      <vt:lpstr>CUADRO12</vt:lpstr>
      <vt:lpstr>CUADRO11</vt:lpstr>
      <vt:lpstr>CUADRO10</vt:lpstr>
      <vt:lpstr>CUADRO9</vt:lpstr>
      <vt:lpstr>CUADRO8</vt:lpstr>
      <vt:lpstr>CUADRO7</vt:lpstr>
      <vt:lpstr>CUADRO6</vt:lpstr>
      <vt:lpstr>CUADRO5 </vt:lpstr>
      <vt:lpstr>CUADRO4</vt:lpstr>
      <vt:lpstr>CUADRO3</vt:lpstr>
      <vt:lpstr>CUADRO2</vt:lpstr>
      <vt:lpstr>CUADRO1</vt:lpstr>
      <vt:lpstr>TAPA</vt:lpstr>
      <vt:lpstr>INDICE</vt:lpstr>
      <vt:lpstr>INTRODUCCION</vt:lpstr>
      <vt:lpstr>SECT_TERAC.!a</vt:lpstr>
      <vt:lpstr>SECT_U.FIS.!A</vt:lpstr>
      <vt:lpstr>'BALANCE_ELECT 2001'!Área_de_impresión</vt:lpstr>
      <vt:lpstr>'BAL-APEC'!Área_de_impresión</vt:lpstr>
      <vt:lpstr>CUADRO11!Área_de_impresión</vt:lpstr>
      <vt:lpstr>CUADRO12!Área_de_impresión</vt:lpstr>
      <vt:lpstr>CUADRO13!Área_de_impresión</vt:lpstr>
      <vt:lpstr>CUADRO14!Área_de_impresión</vt:lpstr>
      <vt:lpstr>CUADRO15!Área_de_impresión</vt:lpstr>
      <vt:lpstr>CUADRO17!Área_de_impresión</vt:lpstr>
      <vt:lpstr>CUADRO2!Área_de_impresión</vt:lpstr>
      <vt:lpstr>CUADRO3!Área_de_impresión</vt:lpstr>
      <vt:lpstr>CUADRO4!Área_de_impresión</vt:lpstr>
      <vt:lpstr>'CUADRO5 '!Área_de_impresión</vt:lpstr>
      <vt:lpstr>CUADRO6!Área_de_impresión</vt:lpstr>
      <vt:lpstr>CUADRO7!Área_de_impresión</vt:lpstr>
      <vt:lpstr>CUADRO9!Área_de_impresión</vt:lpstr>
      <vt:lpstr>CUADROA2!Área_de_impresión</vt:lpstr>
      <vt:lpstr>SECT_TERAC.!Área_de_impresión</vt:lpstr>
      <vt:lpstr>SECT_U.FIS.!Área_de_impresión</vt:lpstr>
      <vt:lpstr>CANTIDAD</vt:lpstr>
      <vt:lpstr>SEUSA</vt:lpstr>
      <vt:lpstr>SSS</vt:lpstr>
      <vt:lpstr>TRANSPORTE</vt:lpstr>
      <vt:lpstr>zzz</vt:lpstr>
    </vt:vector>
  </TitlesOfParts>
  <Company>COMICION NACIONAL DE ENERGIA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</dc:creator>
  <cp:lastModifiedBy>Kiumarz Goharriz Chahin</cp:lastModifiedBy>
  <cp:lastPrinted>2002-12-24T14:24:27Z</cp:lastPrinted>
  <dcterms:created xsi:type="dcterms:W3CDTF">1998-10-08T16:46:31Z</dcterms:created>
  <dcterms:modified xsi:type="dcterms:W3CDTF">2018-06-19T20:34:44Z</dcterms:modified>
</cp:coreProperties>
</file>