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5" firstSheet="8" activeTab="8"/>
  </bookViews>
  <sheets>
    <sheet name="TAPA" sheetId="4" r:id="rId1"/>
    <sheet name="INDICE" sheetId="38" r:id="rId2"/>
    <sheet name="INTRODUC." sheetId="37" r:id="rId3"/>
    <sheet name="CUADRO1" sheetId="36" r:id="rId4"/>
    <sheet name="CUADRO2" sheetId="5" r:id="rId5"/>
    <sheet name="CUADRO3" sheetId="6" r:id="rId6"/>
    <sheet name="CUADRO3-B" sheetId="42" r:id="rId7"/>
    <sheet name="CUADRO4" sheetId="7" r:id="rId8"/>
    <sheet name="CUADRO5 " sheetId="28" r:id="rId9"/>
    <sheet name="CUADRO6" sheetId="9" r:id="rId10"/>
    <sheet name="CUADRO7" sheetId="10" r:id="rId11"/>
    <sheet name="CUADRO8" sheetId="11" r:id="rId12"/>
    <sheet name="CUADRO9" sheetId="12" r:id="rId13"/>
    <sheet name="CUADRO10" sheetId="13" r:id="rId14"/>
    <sheet name="CUADRO11" sheetId="14" r:id="rId15"/>
    <sheet name="CUADRO12" sheetId="15" r:id="rId16"/>
    <sheet name="CUADRO13" sheetId="16" r:id="rId17"/>
    <sheet name="CUADRO14" sheetId="17" r:id="rId18"/>
    <sheet name="CUADRO15" sheetId="18" r:id="rId19"/>
    <sheet name="CUADRO16" sheetId="19" r:id="rId20"/>
    <sheet name="CUADRO17" sheetId="20" r:id="rId21"/>
    <sheet name="CUADRO18" sheetId="21" r:id="rId22"/>
    <sheet name="CUADRO19" sheetId="34" r:id="rId23"/>
    <sheet name="CUADRO20" sheetId="35" r:id="rId24"/>
    <sheet name="CUADROA2" sheetId="26" r:id="rId25"/>
    <sheet name="CUADROA3" sheetId="27" r:id="rId26"/>
    <sheet name="BALANCE_ELECT " sheetId="25" r:id="rId27"/>
    <sheet name="CAPACIDADES" sheetId="39" r:id="rId28"/>
    <sheet name="GENERACION EE" sheetId="40" r:id="rId29"/>
    <sheet name="SECT_U.FIS." sheetId="24" r:id="rId30"/>
    <sheet name="SECT_TERAC." sheetId="29" r:id="rId31"/>
    <sheet name="BAL -MERCOSUR" sheetId="41" r:id="rId32"/>
    <sheet name="BAL-OLADE" sheetId="30" r:id="rId33"/>
    <sheet name="BAL-APEC" sheetId="31" r:id="rId34"/>
  </sheets>
  <definedNames>
    <definedName name="a" localSheetId="30">SECT_TERAC.!$X$1:$AR$48</definedName>
    <definedName name="A" localSheetId="29">SECT_U.FIS.!$X$1:$AR$48</definedName>
    <definedName name="a">#REF!</definedName>
    <definedName name="_xlnm.Print_Area" localSheetId="31">'BAL -MERCOSUR'!$A$1:$Y$76</definedName>
    <definedName name="_xlnm.Print_Area" localSheetId="26">'BALANCE_ELECT '!$A$1:$D$63</definedName>
    <definedName name="_xlnm.Print_Area" localSheetId="33">'BAL-APEC'!$A$1:$N$26</definedName>
    <definedName name="_xlnm.Print_Area" localSheetId="13">CUADRO10!$A$1:$D$28</definedName>
    <definedName name="_xlnm.Print_Area" localSheetId="14">CUADRO11!$A$1:$G$48</definedName>
    <definedName name="_xlnm.Print_Area" localSheetId="15">CUADRO12!$A$1:$I$60</definedName>
    <definedName name="_xlnm.Print_Area" localSheetId="16">CUADRO13!$A$1:$G$50</definedName>
    <definedName name="_xlnm.Print_Area" localSheetId="17">CUADRO14!$A$1:$F$29</definedName>
    <definedName name="_xlnm.Print_Area" localSheetId="18">CUADRO15!$A$1:$M$40</definedName>
    <definedName name="_xlnm.Print_Area" localSheetId="19">CUADRO16!$A$1:$E$31</definedName>
    <definedName name="_xlnm.Print_Area" localSheetId="20">CUADRO17!$A$1:$G$38</definedName>
    <definedName name="_xlnm.Print_Area" localSheetId="21">CUADRO18!$A$1:$C$25</definedName>
    <definedName name="_xlnm.Print_Area" localSheetId="22">CUADRO19!$A$1:$K$59</definedName>
    <definedName name="_xlnm.Print_Area" localSheetId="4">CUADRO2!$A$1:$E$35</definedName>
    <definedName name="_xlnm.Print_Area" localSheetId="23">CUADRO20!$A$1:$K$50</definedName>
    <definedName name="_xlnm.Print_Area" localSheetId="5">CUADRO3!$A$1:$G$38</definedName>
    <definedName name="_xlnm.Print_Area" localSheetId="6">'CUADRO3-B'!$A$1:$G$38</definedName>
    <definedName name="_xlnm.Print_Area" localSheetId="7">CUADRO4!$A$1:$H$61</definedName>
    <definedName name="_xlnm.Print_Area" localSheetId="8">'CUADRO5 '!$B$1:$I$60</definedName>
    <definedName name="_xlnm.Print_Area" localSheetId="9">CUADRO6!$A$1:$G$41</definedName>
    <definedName name="_xlnm.Print_Area" localSheetId="10">CUADRO7!$A$1:$M$52</definedName>
    <definedName name="_xlnm.Print_Area" localSheetId="11">CUADRO8!$A$1:$G$37</definedName>
    <definedName name="_xlnm.Print_Area" localSheetId="12">CUADRO9!$A$1:$G$46</definedName>
    <definedName name="_xlnm.Print_Area" localSheetId="24">CUADROA2!$B$1:$E$31</definedName>
    <definedName name="_xlnm.Print_Area" localSheetId="25">CUADROA3!$A$1:$K$45</definedName>
    <definedName name="_xlnm.Print_Area" localSheetId="1">INDICE!$A$1:$H$56</definedName>
    <definedName name="_xlnm.Print_Area" localSheetId="2">INTRODUC.!$A$1:$I$48</definedName>
    <definedName name="_xlnm.Print_Area" localSheetId="30">SECT_TERAC.!$A$1:$W$48</definedName>
    <definedName name="_xlnm.Print_Area" localSheetId="29">SECT_U.FIS.!$A$1:$V$48</definedName>
    <definedName name="_xlnm.Print_Area" localSheetId="0">TAPA!$B$4:$L$54</definedName>
    <definedName name="_xlnm.Print_Area">#REF!</definedName>
    <definedName name="CANTIDAD">CUADRO14!$B$3:$B$427</definedName>
    <definedName name="OLE_LINK4" localSheetId="0">TAPA!#REF!</definedName>
    <definedName name="OLE_LINK5" localSheetId="0">TAPA!$E$12</definedName>
    <definedName name="OLE_LINK6" localSheetId="0">TAPA!$E$19</definedName>
    <definedName name="OLE_LINK7" localSheetId="0">TAPA!$E$25</definedName>
    <definedName name="SEUSA">CUADRO14!$L$3:$L$427</definedName>
    <definedName name="SSS">SECT_U.FIS.!$X$1:$AR$48</definedName>
    <definedName name="TRANSPORTE">CUADRO14!$E$3:$E$427</definedName>
    <definedName name="zzz">SECT_TERAC.!$X$1:$AR$48</definedName>
  </definedNames>
  <calcPr calcId="162913"/>
</workbook>
</file>

<file path=xl/calcChain.xml><?xml version="1.0" encoding="utf-8"?>
<calcChain xmlns="http://schemas.openxmlformats.org/spreadsheetml/2006/main">
  <c r="C9" i="25" l="1"/>
  <c r="C14" i="25" s="1"/>
  <c r="D10" i="25"/>
  <c r="D11" i="25"/>
  <c r="D12" i="25"/>
  <c r="D15" i="25"/>
  <c r="B16" i="25"/>
  <c r="C20" i="25"/>
  <c r="C25" i="25" s="1"/>
  <c r="D26" i="25"/>
  <c r="D27" i="25"/>
  <c r="B55" i="25"/>
  <c r="F57" i="34"/>
  <c r="H15" i="35"/>
  <c r="H19" i="35" s="1"/>
  <c r="I15" i="35"/>
  <c r="I19" i="35"/>
  <c r="B45" i="35"/>
  <c r="D45" i="35"/>
  <c r="F45" i="35"/>
  <c r="H45" i="35"/>
  <c r="J45" i="35"/>
  <c r="B15" i="6"/>
  <c r="E15" i="6"/>
  <c r="F15" i="6"/>
  <c r="B22" i="6"/>
  <c r="F22" i="6"/>
  <c r="H9" i="40"/>
  <c r="H13" i="40"/>
  <c r="H17" i="40"/>
  <c r="B21" i="40"/>
  <c r="H21" i="40"/>
  <c r="H25" i="40"/>
  <c r="H29" i="40"/>
  <c r="H33" i="40"/>
  <c r="H37" i="40"/>
  <c r="H41" i="40"/>
  <c r="H45" i="40"/>
  <c r="H49" i="40"/>
  <c r="H53" i="40"/>
  <c r="H57" i="40"/>
  <c r="H61" i="40"/>
  <c r="W25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</calcChain>
</file>

<file path=xl/sharedStrings.xml><?xml version="1.0" encoding="utf-8"?>
<sst xmlns="http://schemas.openxmlformats.org/spreadsheetml/2006/main" count="4121" uniqueCount="753">
  <si>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</si>
  <si>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</si>
  <si>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</si>
  <si>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</si>
  <si>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</si>
  <si>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</si>
  <si>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</si>
  <si>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</si>
  <si>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</si>
  <si>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</si>
  <si>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</si>
  <si>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</si>
  <si>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</si>
  <si>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</si>
  <si>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</si>
  <si>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</si>
  <si>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</si>
  <si>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</si>
  <si>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</si>
  <si>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</si>
  <si>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</si>
  <si>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</si>
  <si>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</si>
  <si>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</si>
  <si>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</si>
  <si>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</si>
  <si>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</si>
  <si>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</si>
  <si>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</si>
  <si>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</si>
  <si>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</si>
  <si>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</si>
  <si>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</si>
  <si>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</si>
  <si>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</si>
  <si>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</si>
  <si>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</si>
  <si>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</si>
  <si>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</si>
  <si>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</si>
  <si>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</si>
  <si>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</si>
  <si>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</si>
  <si>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</si>
  <si>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</si>
  <si>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</si>
  <si>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</si>
  <si>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</si>
  <si>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</si>
  <si>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</si>
  <si>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</si>
  <si>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</si>
  <si>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(TERACALORIAS)</t>
  </si>
  <si>
    <t>Sector</t>
  </si>
  <si>
    <t>Consumo</t>
  </si>
  <si>
    <t xml:space="preserve">Consumo </t>
  </si>
  <si>
    <t>Transporte</t>
  </si>
  <si>
    <t>Ind. y Min.</t>
  </si>
  <si>
    <t>Final</t>
  </si>
  <si>
    <t>Total</t>
  </si>
  <si>
    <t>GAS 93 S/P</t>
  </si>
  <si>
    <t xml:space="preserve">GAS NATURAL 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</si>
  <si>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</si>
  <si>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</si>
  <si>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</si>
  <si>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</si>
  <si>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</si>
  <si>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</si>
  <si>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</si>
  <si>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</si>
  <si>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</si>
  <si>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</si>
  <si>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</si>
  <si>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</si>
  <si>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</si>
  <si>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</si>
  <si>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</si>
  <si>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</si>
  <si>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</si>
  <si>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</si>
  <si>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</si>
  <si>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</si>
  <si>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</si>
  <si>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</si>
  <si>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</si>
  <si>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</si>
  <si>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</si>
  <si>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</si>
  <si>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</si>
  <si>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</si>
  <si>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</si>
  <si>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</si>
  <si>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</si>
  <si>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</si>
  <si>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</si>
  <si>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</si>
  <si>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</si>
  <si>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</si>
  <si>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</si>
  <si>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</si>
  <si>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</si>
  <si>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</si>
  <si>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</si>
  <si>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</si>
  <si>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</si>
  <si>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</si>
  <si>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</si>
  <si>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</si>
  <si>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</si>
  <si>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</si>
  <si>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</si>
  <si>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</si>
  <si>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</si>
  <si>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</si>
  <si>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</si>
  <si>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</si>
  <si>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</si>
  <si>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</si>
  <si>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</si>
  <si>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</si>
  <si>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</si>
  <si>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</si>
  <si>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</si>
  <si>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</si>
  <si>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</si>
  <si>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</si>
  <si>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</si>
  <si>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</si>
  <si>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</si>
  <si>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</si>
  <si>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</si>
  <si>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</si>
  <si>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</si>
  <si>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(Miles Ton)</t>
  </si>
  <si>
    <t>(Miles m3)</t>
  </si>
  <si>
    <t>(Millones m3)</t>
  </si>
  <si>
    <t>(GWh)</t>
  </si>
  <si>
    <t>(UNIDADES FISICAS)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</si>
  <si>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</si>
  <si>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</si>
  <si>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</si>
  <si>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</si>
  <si>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</si>
  <si>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</si>
  <si>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</si>
  <si>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</si>
  <si>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</si>
  <si>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</si>
  <si>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</si>
  <si>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</si>
  <si>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</si>
  <si>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</si>
  <si>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</si>
  <si>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</si>
  <si>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</si>
  <si>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</si>
  <si>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</si>
  <si>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</si>
  <si>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</si>
  <si>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</si>
  <si>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</si>
  <si>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</si>
  <si>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</si>
  <si>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</si>
  <si>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</si>
  <si>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</si>
  <si>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</si>
  <si>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</si>
  <si>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</si>
  <si>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</si>
  <si>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</si>
  <si>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</si>
  <si>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</si>
  <si>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</si>
  <si>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</si>
  <si>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</si>
  <si>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</si>
  <si>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</si>
  <si>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</si>
  <si>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</si>
  <si>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</si>
  <si>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</si>
  <si>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</si>
  <si>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</si>
  <si>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</si>
  <si>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</si>
  <si>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</si>
  <si>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</si>
  <si>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</si>
  <si>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</si>
  <si>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</si>
  <si>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</si>
  <si>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</si>
  <si>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</si>
  <si>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</si>
  <si>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</si>
  <si>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</si>
  <si>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</si>
  <si>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</si>
  <si>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</si>
  <si>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</si>
  <si>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</si>
  <si>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</si>
  <si>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</si>
  <si>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</si>
  <si>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</si>
  <si>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</si>
  <si>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</si>
  <si>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</si>
  <si>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</si>
  <si>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</si>
  <si>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</si>
  <si>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</si>
  <si>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</si>
  <si>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</si>
  <si>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</si>
  <si>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</si>
  <si>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</si>
  <si>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</si>
  <si>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</si>
  <si>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</si>
  <si>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</si>
  <si>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</si>
  <si>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</si>
  <si>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</si>
  <si>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</si>
  <si>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</si>
  <si>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</si>
  <si>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</si>
  <si>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</si>
  <si>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</si>
  <si>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</si>
  <si>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</si>
  <si>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</si>
  <si>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</si>
  <si>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</si>
  <si>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</si>
  <si>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</si>
  <si>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</si>
  <si>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</si>
  <si>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</si>
  <si>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</si>
  <si>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</si>
  <si>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</si>
  <si>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</si>
  <si>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</si>
  <si>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</si>
  <si>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</si>
  <si>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</si>
  <si>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</si>
  <si>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</si>
  <si>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</si>
  <si>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</si>
  <si>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</si>
  <si>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</si>
  <si>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</si>
  <si>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(Miles de KW)</t>
  </si>
  <si>
    <t>Termoeléctrica</t>
  </si>
  <si>
    <t>Autoproductores</t>
  </si>
  <si>
    <t>Cogeneración</t>
  </si>
  <si>
    <t>Servicios Públicos</t>
  </si>
  <si>
    <t>Hidroeléctrica</t>
  </si>
  <si>
    <t>(Millones de KWh)</t>
  </si>
  <si>
    <t>CONSUMO DE ENERGIA</t>
  </si>
  <si>
    <t xml:space="preserve">SEGUN FUENTES </t>
  </si>
  <si>
    <t>(Teracalorías)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</si>
  <si>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</si>
  <si>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</si>
  <si>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</si>
  <si>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</si>
  <si>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</si>
  <si>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</si>
  <si>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</si>
  <si>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</si>
  <si>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</si>
  <si>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</si>
  <si>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</si>
  <si>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</si>
  <si>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</si>
  <si>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</si>
  <si>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</si>
  <si>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</si>
  <si>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</si>
  <si>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</si>
  <si>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</si>
  <si>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</si>
  <si>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</si>
  <si>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</si>
  <si>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</si>
  <si>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</si>
  <si>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</si>
  <si>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</si>
  <si>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</si>
  <si>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</si>
  <si>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</si>
  <si>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</si>
  <si>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</si>
  <si>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</si>
  <si>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</si>
  <si>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</si>
  <si>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</si>
  <si>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</si>
  <si>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</si>
  <si>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</si>
  <si>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</si>
  <si>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</si>
  <si>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</si>
  <si>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</si>
  <si>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</si>
  <si>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</si>
  <si>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</si>
  <si>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</si>
  <si>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</si>
  <si>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</si>
  <si>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</si>
  <si>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</si>
  <si>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</si>
  <si>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</si>
  <si>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</si>
  <si>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</si>
  <si>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</si>
  <si>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</si>
  <si>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</si>
  <si>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</si>
  <si>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</si>
  <si>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</si>
  <si>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</si>
  <si>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</si>
  <si>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</si>
  <si>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</si>
  <si>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</si>
  <si>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</si>
  <si>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</si>
  <si>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</si>
  <si>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</si>
  <si>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</si>
  <si>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</si>
  <si>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</si>
  <si>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</si>
  <si>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</si>
  <si>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</si>
  <si>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</si>
  <si>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</si>
  <si>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</si>
  <si>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</si>
  <si>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</si>
  <si>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</si>
  <si>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</si>
  <si>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</si>
  <si>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</si>
  <si>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</si>
  <si>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</si>
  <si>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</si>
  <si>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</si>
  <si>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</si>
  <si>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</si>
  <si>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</si>
  <si>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</si>
  <si>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</si>
  <si>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</si>
  <si>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</si>
  <si>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</si>
  <si>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</si>
  <si>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Electricidad (*)</t>
  </si>
  <si>
    <t>(*) Equivalente calórico de la electricidad : 860 Kcal/KWh</t>
  </si>
  <si>
    <t xml:space="preserve"> </t>
  </si>
  <si>
    <t xml:space="preserve">B A L A N C E   E N E R G E T I C O   D E :   </t>
  </si>
  <si>
    <t>CHILE</t>
  </si>
  <si>
    <t xml:space="preserve">     VERSION          :</t>
  </si>
  <si>
    <t xml:space="preserve">       </t>
  </si>
  <si>
    <t>O L A D E</t>
  </si>
  <si>
    <t xml:space="preserve">     Unidad de medida :</t>
  </si>
  <si>
    <t>Tcal</t>
  </si>
  <si>
    <t>_</t>
  </si>
  <si>
    <t>|</t>
  </si>
  <si>
    <t>Energia Primaria</t>
  </si>
  <si>
    <t xml:space="preserve">   Energia Secundaria</t>
  </si>
  <si>
    <t>A Ñ O :</t>
  </si>
  <si>
    <t xml:space="preserve"> PETRO-</t>
  </si>
  <si>
    <t xml:space="preserve">   GAS</t>
  </si>
  <si>
    <t xml:space="preserve"> HIDRO</t>
  </si>
  <si>
    <t>GEO</t>
  </si>
  <si>
    <t xml:space="preserve"> NU-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</si>
  <si>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</si>
  <si>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</si>
  <si>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</si>
  <si>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</si>
  <si>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</si>
  <si>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</si>
  <si>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</si>
  <si>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</si>
  <si>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</si>
  <si>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</si>
  <si>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</si>
  <si>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</si>
  <si>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NATU-</t>
  </si>
  <si>
    <t xml:space="preserve">  MINE-</t>
  </si>
  <si>
    <t xml:space="preserve">  ENER-</t>
  </si>
  <si>
    <t>TER-</t>
  </si>
  <si>
    <t>CLEAR</t>
  </si>
  <si>
    <t xml:space="preserve">    DE</t>
  </si>
  <si>
    <t xml:space="preserve">  PRIMA</t>
  </si>
  <si>
    <t xml:space="preserve"> TRICI</t>
  </si>
  <si>
    <t xml:space="preserve"> LICUA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</si>
  <si>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</si>
  <si>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</si>
  <si>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</si>
  <si>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</si>
  <si>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</si>
  <si>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</si>
  <si>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  RAL</t>
  </si>
  <si>
    <t xml:space="preserve">   GIA</t>
  </si>
  <si>
    <t>MIA</t>
  </si>
  <si>
    <t xml:space="preserve"> CAÑA</t>
  </si>
  <si>
    <t xml:space="preserve">    RIA</t>
  </si>
  <si>
    <t xml:space="preserve">   DAD</t>
  </si>
  <si>
    <t xml:space="preserve">    DO</t>
  </si>
  <si>
    <t xml:space="preserve"> COHOL</t>
  </si>
  <si>
    <t xml:space="preserve"> TURBO</t>
  </si>
  <si>
    <t xml:space="preserve"> TICOS</t>
  </si>
  <si>
    <t xml:space="preserve">  DARIA</t>
  </si>
  <si>
    <t>=</t>
  </si>
  <si>
    <t>O</t>
  </si>
  <si>
    <t>F</t>
  </si>
  <si>
    <t>E</t>
  </si>
  <si>
    <t>R</t>
  </si>
  <si>
    <t>VARIACION INVENTARIO</t>
  </si>
  <si>
    <t>A</t>
  </si>
  <si>
    <t>NO APROVECHADO</t>
  </si>
  <si>
    <t>OFERTA TOTAL</t>
  </si>
  <si>
    <t>REFINERIA</t>
  </si>
  <si>
    <t>CENTRALES ELECTRICAS</t>
  </si>
  <si>
    <t>AUTOPRODUCTORES</t>
  </si>
  <si>
    <t>N</t>
  </si>
  <si>
    <t>CENTRO DE GAS</t>
  </si>
  <si>
    <t>S</t>
  </si>
  <si>
    <t>CARBONERA</t>
  </si>
  <si>
    <t>COQUERIA/ALTO HORNO</t>
  </si>
  <si>
    <t>DESTILERIA</t>
  </si>
  <si>
    <t>C</t>
  </si>
  <si>
    <t>I</t>
  </si>
  <si>
    <t>OTROS CENTROS</t>
  </si>
  <si>
    <t>TOTAL TRANSFORMACION</t>
  </si>
  <si>
    <t>==</t>
  </si>
  <si>
    <t>CONSUMO PROPIO</t>
  </si>
  <si>
    <t>PERDIDAS(TR,AL,DI)</t>
  </si>
  <si>
    <t>AJUSTE</t>
  </si>
  <si>
    <t>TRANSPORTE</t>
  </si>
  <si>
    <t>INDUSTRIAL</t>
  </si>
  <si>
    <t>COMERCIAL,PUB,SERV.</t>
  </si>
  <si>
    <t>U</t>
  </si>
  <si>
    <t>AGRO,PESCA,MINERIA</t>
  </si>
  <si>
    <t>CONSTRUCCION Y OTROS</t>
  </si>
  <si>
    <t>CONSUMO ENERGETICO</t>
  </si>
  <si>
    <t>L</t>
  </si>
  <si>
    <t>CONS NO ENERGETICO</t>
  </si>
  <si>
    <t xml:space="preserve">CONSUMO FINAL </t>
  </si>
  <si>
    <t>BALANCE  APEC</t>
  </si>
  <si>
    <t>Coal</t>
  </si>
  <si>
    <t>Crude</t>
  </si>
  <si>
    <t>Petrole.</t>
  </si>
  <si>
    <t xml:space="preserve">Town </t>
  </si>
  <si>
    <t>Hydro</t>
  </si>
  <si>
    <t>Nuclear</t>
  </si>
  <si>
    <t>Geother</t>
  </si>
  <si>
    <t>Othrers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</si>
  <si>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</si>
  <si>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</si>
  <si>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</si>
  <si>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</si>
  <si>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</si>
  <si>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</si>
  <si>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</si>
  <si>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</si>
  <si>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</si>
  <si>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</si>
  <si>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</si>
  <si>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</si>
  <si>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</si>
  <si>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</si>
  <si>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</si>
  <si>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</si>
  <si>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</si>
  <si>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</si>
  <si>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</si>
  <si>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14.- Total Final Energy Consump.</t>
  </si>
  <si>
    <t>15.- Industry Sector</t>
  </si>
  <si>
    <t>16.- Transport Sector</t>
  </si>
  <si>
    <t>17.- Other Sector (Mining)</t>
  </si>
  <si>
    <t>18.- Agriculture</t>
  </si>
  <si>
    <t>19.- Residential &amp; Commercial</t>
  </si>
  <si>
    <t>20.- Other</t>
  </si>
  <si>
    <t>21.- Non-Energy</t>
  </si>
  <si>
    <t>(1) Equivalente Calórico práctico para Chile 2.750 KCal/KWh hasta 1997</t>
  </si>
  <si>
    <t>(1) Equivalente Calórico práctico para Chile 2.504 KCal/KWh desde 1998</t>
  </si>
  <si>
    <t>INTERCONECTADO EN MW.</t>
  </si>
  <si>
    <t>SING</t>
  </si>
  <si>
    <t>SIC</t>
  </si>
  <si>
    <t>TOTAL PAIS</t>
  </si>
  <si>
    <t>1990(*)</t>
  </si>
  <si>
    <t>%TÉRMICA</t>
  </si>
  <si>
    <t>%HIDRO</t>
  </si>
  <si>
    <t>0.0%</t>
  </si>
  <si>
    <t>1991(*)</t>
  </si>
  <si>
    <t>%térmica</t>
  </si>
  <si>
    <t>%hidro</t>
  </si>
  <si>
    <t>%térmico</t>
  </si>
  <si>
    <t>Fuente</t>
  </si>
  <si>
    <t xml:space="preserve">(3) Información proporcionada a la CNE por empresas generadoras </t>
  </si>
  <si>
    <t>En el SING los datos hasta el año 1993 consideran como autoproductor a la central de Codelco-Tocopilla.</t>
  </si>
  <si>
    <t xml:space="preserve">El año 1994 esta se convierte en Sociedad Anónima, por lo que a partir de ese año es considerada en las </t>
  </si>
  <si>
    <t>estadisticas como empresa de servicio en el CDEC_SING.</t>
  </si>
  <si>
    <t>INTERCONECTADO EN GWh</t>
  </si>
  <si>
    <t>Fuente:</t>
  </si>
  <si>
    <t>(3) Información proporcionada a la CNE por empresas generadoras</t>
  </si>
  <si>
    <t>SISTEMA</t>
  </si>
  <si>
    <t xml:space="preserve">SISTEMA </t>
  </si>
  <si>
    <t>AYSEN</t>
  </si>
  <si>
    <t>MAGALLANES</t>
  </si>
  <si>
    <t>GAS 93 C/P (**)</t>
  </si>
  <si>
    <t>2000 (**)</t>
  </si>
  <si>
    <t>2001 (**)</t>
  </si>
  <si>
    <t>Petróleo Crudo</t>
  </si>
  <si>
    <t>Hidroelectricidad</t>
  </si>
  <si>
    <t>Leña y Otros</t>
  </si>
  <si>
    <t xml:space="preserve">Consumo Bruto </t>
  </si>
  <si>
    <t>Indice</t>
  </si>
  <si>
    <t>Consumo Energía Secundaria</t>
  </si>
  <si>
    <t xml:space="preserve"> Teracalorías</t>
  </si>
  <si>
    <t>Derivados de Petróleo y Gas Natural</t>
  </si>
  <si>
    <t>Carbón y Coke</t>
  </si>
  <si>
    <t>Electricidad</t>
  </si>
  <si>
    <t>Considera electricidad con equivalente calórico de 860 Kcal/KWh.</t>
  </si>
  <si>
    <t>Consumo Sectorial</t>
  </si>
  <si>
    <t xml:space="preserve"> Teracalorías </t>
  </si>
  <si>
    <t>Sectores</t>
  </si>
  <si>
    <t>Industrial y Minero</t>
  </si>
  <si>
    <t>Comercial Público Residencial</t>
  </si>
  <si>
    <t>Centros de Transformación(*)</t>
  </si>
  <si>
    <t>Dependencia Energética</t>
  </si>
  <si>
    <t>Nacional</t>
  </si>
  <si>
    <t>Importado</t>
  </si>
  <si>
    <t>(*):La hidroelectricidad se consideró con un equivalente calórico de 2.504 Kcal/KWh</t>
  </si>
  <si>
    <t>Planta</t>
  </si>
  <si>
    <t>Hidraulica</t>
  </si>
  <si>
    <t>Diesel Fuel Oil</t>
  </si>
  <si>
    <t>MW</t>
  </si>
  <si>
    <t xml:space="preserve">Capacidad </t>
  </si>
  <si>
    <t>[MW]</t>
  </si>
  <si>
    <t>Generación</t>
  </si>
  <si>
    <t>[GWh]</t>
  </si>
  <si>
    <t>Servicio Público</t>
  </si>
  <si>
    <t>Sistema</t>
  </si>
  <si>
    <t>Potencia Bruta</t>
  </si>
  <si>
    <t>Interconectado</t>
  </si>
  <si>
    <t>Instalada [MW]</t>
  </si>
  <si>
    <t>Instalada [%]</t>
  </si>
  <si>
    <t>Bruta        [GWh]</t>
  </si>
  <si>
    <t>Bruta         [%]</t>
  </si>
  <si>
    <t>AÑO</t>
  </si>
  <si>
    <t>TIPO</t>
  </si>
  <si>
    <t>2002 (**)</t>
  </si>
  <si>
    <t>%hidro (***)</t>
  </si>
  <si>
    <t>Consumo Neto de Energía Primaria</t>
  </si>
  <si>
    <t xml:space="preserve">  CONSUMO SECTORIAL</t>
  </si>
  <si>
    <t>e) : Gas Absorbido (Diferencia Gas Primario y Secundario ) =</t>
  </si>
  <si>
    <t>GAS NATURAL (b,c,d,e)</t>
  </si>
  <si>
    <t>PETROLEO CRUDO (a)</t>
  </si>
  <si>
    <t>B A L A N C E   E N E R G E T I C O   D E :</t>
  </si>
  <si>
    <t xml:space="preserve">  PROD.</t>
  </si>
  <si>
    <t xml:space="preserve">  ELEC-</t>
  </si>
  <si>
    <t xml:space="preserve">  KERO-</t>
  </si>
  <si>
    <t xml:space="preserve">   GEO</t>
  </si>
  <si>
    <t xml:space="preserve">    NU-</t>
  </si>
  <si>
    <t xml:space="preserve">  PRIMA-</t>
  </si>
  <si>
    <t xml:space="preserve"> TRICI-</t>
  </si>
  <si>
    <t xml:space="preserve"> LICUA-</t>
  </si>
  <si>
    <t xml:space="preserve"> NA/AL-</t>
  </si>
  <si>
    <t xml:space="preserve">  VEGE-</t>
  </si>
  <si>
    <t>ENERGE-</t>
  </si>
  <si>
    <t xml:space="preserve">  SECUN-</t>
  </si>
  <si>
    <t>TERMIA</t>
  </si>
  <si>
    <t xml:space="preserve"> CLEAR</t>
  </si>
  <si>
    <t xml:space="preserve">  CAÑA</t>
  </si>
  <si>
    <t xml:space="preserve">   TAL</t>
  </si>
  <si>
    <t>INTRAMERCOSUR</t>
  </si>
  <si>
    <t>EXTRAMERCOSUR</t>
  </si>
  <si>
    <t>TRANSFORMACIÓN</t>
  </si>
  <si>
    <t>HIDROELECTRICA</t>
  </si>
  <si>
    <t>TERMICA (exc.nuclear)</t>
  </si>
  <si>
    <t>NUCLEAR</t>
  </si>
  <si>
    <t>CONSUMO  FINAL</t>
  </si>
  <si>
    <t>COMERCIAL,PUB,SER</t>
  </si>
  <si>
    <t>CONSUMO NO ENERGETICO</t>
  </si>
  <si>
    <t>(***) Incluye central eólica de 1.98 MW en Aysén. Entró en operación el 2001</t>
  </si>
  <si>
    <t>GENERACION DE ENERGIA (**)</t>
  </si>
  <si>
    <t>c) Cierre :</t>
  </si>
  <si>
    <t xml:space="preserve">Térmico = </t>
  </si>
  <si>
    <t>Industria y Minas Varias</t>
  </si>
  <si>
    <t xml:space="preserve">     Otros</t>
  </si>
  <si>
    <t>Gas y Coke</t>
  </si>
  <si>
    <t>Cobre:      Codelco</t>
  </si>
  <si>
    <t xml:space="preserve">Sub Total </t>
  </si>
  <si>
    <t>Petroleo y Gas Nat.</t>
  </si>
  <si>
    <t xml:space="preserve">    Consumo Generación Autoproductores</t>
  </si>
  <si>
    <t xml:space="preserve">Fuel Oil (Mton) </t>
  </si>
  <si>
    <t>Diesel   (Mm3)</t>
  </si>
  <si>
    <t>Gas Absorvido =</t>
  </si>
  <si>
    <t>Gas lift           =</t>
  </si>
  <si>
    <t>Prod. Total     =</t>
  </si>
  <si>
    <t>Reinyecciones =</t>
  </si>
  <si>
    <t>Gas Quemado  =</t>
  </si>
  <si>
    <t>b) Producción Bruta : (Prod. Total - Reinyecciones)</t>
  </si>
  <si>
    <t>Costa Afuera =</t>
  </si>
  <si>
    <t>Continente      =</t>
  </si>
  <si>
    <t>Isla                =</t>
  </si>
  <si>
    <t>a) Producción Bruta : Isla+ Continente + Costa afuera</t>
  </si>
  <si>
    <t>e) : (Diferencia Gas Primario y Secundario )              =</t>
  </si>
  <si>
    <t>Metalúrgico    =</t>
  </si>
  <si>
    <t>f) Carbón Importado (Mton 7.000 Kcal/Kg))</t>
  </si>
  <si>
    <t>Ventas           =</t>
  </si>
  <si>
    <t>Cons. Propios  =</t>
  </si>
  <si>
    <t>C2</t>
  </si>
  <si>
    <t>C3</t>
  </si>
  <si>
    <t>(v) Gas Prod. En Siderurgia</t>
  </si>
  <si>
    <t>GAS CORRIENTE (v)</t>
  </si>
  <si>
    <t>Mil Ton.</t>
  </si>
  <si>
    <t>Millón m3</t>
  </si>
  <si>
    <t>(Miles Ton) (iv)</t>
  </si>
  <si>
    <t>ELECTRICIDAD (VI)</t>
  </si>
  <si>
    <t>(vi) Perdidas Autoproductores (7.5%)</t>
  </si>
  <si>
    <t>KWh</t>
  </si>
  <si>
    <t xml:space="preserve">         AÑO 2003</t>
  </si>
  <si>
    <t xml:space="preserve">                     AÑO 2003</t>
  </si>
  <si>
    <t>AÑO 2003</t>
  </si>
  <si>
    <t xml:space="preserve">   AÑO 2003</t>
  </si>
  <si>
    <t xml:space="preserve">        AÑO 2003</t>
  </si>
  <si>
    <t>d) Ventas Tot. y Consumos Propios Enap</t>
  </si>
  <si>
    <t>(*) Del total de Gasolina 93 s/p , aproximadamente 1.509 Miles de m3 corresponden a Gasolina s/p 88  95 y 97.</t>
  </si>
  <si>
    <t>(iv)  Prod. IFO 180</t>
  </si>
  <si>
    <t xml:space="preserve">                  Fuel 5</t>
  </si>
  <si>
    <t xml:space="preserve">                  Fuel 6</t>
  </si>
  <si>
    <t xml:space="preserve">                                                                    AÑO 2003</t>
  </si>
  <si>
    <t xml:space="preserve">            AÑO 2003</t>
  </si>
  <si>
    <t xml:space="preserve">Capacidad  y Generación por Tipo de Servicio 2003 </t>
  </si>
  <si>
    <t xml:space="preserve">Capacidad  y Generación por Sistema 2003 </t>
  </si>
  <si>
    <t>(1) Estadísticas de Operación CDEC-SIC 1990-2003</t>
  </si>
  <si>
    <t>(2) Estadísticas de Operación CDEC-SING 1993-2003</t>
  </si>
  <si>
    <t>2003 (**)</t>
  </si>
  <si>
    <t>(1) Estadística de Operación CDEC-SIC 1990 - 2003</t>
  </si>
  <si>
    <t>(2) Estadístca de Operación CDEC-SING 1993 - 2003</t>
  </si>
  <si>
    <t>(**) SING Incluye. Capacidad Instalada de Gener en Salta (642.8 MW año 2000 - 2003)</t>
  </si>
  <si>
    <t>(**) Incluye Importaciones desde Argentina de 1.950 GWh</t>
  </si>
  <si>
    <t>Año 2003(Teracalorías)</t>
  </si>
  <si>
    <t>Año 2003 (Unidades Físicas)</t>
  </si>
  <si>
    <t>POTENCIA ELECTRICA INSTALADA(***)</t>
  </si>
  <si>
    <t>Gas Natural + Otros Gases</t>
  </si>
  <si>
    <t>(***)   KCal/m3</t>
  </si>
  <si>
    <t>Energy Balance Table of Chile 2003</t>
  </si>
  <si>
    <t>(***) Incluye Capacidad Instalada de Gener en Salta (642.8 MW)</t>
  </si>
  <si>
    <t>MERCOSUR</t>
  </si>
  <si>
    <t>(*) Consumo Efectivo = Cons. Bruto Energía Pimaria + Importaciones - Exportaciones Secundarias - Consumo Final</t>
  </si>
  <si>
    <t>Consumo Neto</t>
  </si>
  <si>
    <t xml:space="preserve"> MATRIZ ENERGIA PRIMARIA (*)</t>
  </si>
  <si>
    <t>Los valores han sido calculados a partir de la Energía Primaria más las Importaciones y menos las Exportaciones de Energía Secundaria</t>
  </si>
  <si>
    <t>La fuente de información sobre Capacidades Instaladas y Generación son los CDEC y empresas generadoras</t>
  </si>
  <si>
    <t>(*) Coke + Alquitrán + PetCoke</t>
  </si>
  <si>
    <t>13.- Discrepancy (**)</t>
  </si>
  <si>
    <t>(**) Discrepancia en Gas Natural corresponde al gas absorvido</t>
  </si>
  <si>
    <t>Los datos son Netos y corresponden al Consumo Bruto primario más las Importaciones menos las Exportaciones de energía secundaria</t>
  </si>
  <si>
    <t>(*) Incluye capacidad instalada de AES Gener en Salta Argentina (642,8 MW año 2000 - 2003)</t>
  </si>
  <si>
    <t>(*) Incluye Importaciónes de AES Gener desde Salta, Argentina</t>
  </si>
  <si>
    <t>Gas Natural (*)</t>
  </si>
  <si>
    <t>Cuadro 19 - A</t>
  </si>
  <si>
    <t>Cuadro 19 - B</t>
  </si>
  <si>
    <t>Cuadro 19 - C</t>
  </si>
  <si>
    <t>Cuadro 19 - D</t>
  </si>
  <si>
    <t>Cuadro 20 - A</t>
  </si>
  <si>
    <t>Cuadro 20 - B</t>
  </si>
  <si>
    <t>Cuadro 20 - C</t>
  </si>
  <si>
    <t>Cuadro 20 - D</t>
  </si>
  <si>
    <t>Cuadro 20 - E</t>
  </si>
  <si>
    <t>(****) Subsistema Aysen, no incluye centrales aisladas de manos de 1,5 MW (4MW el 2003)</t>
  </si>
  <si>
    <t>(****) Hidroelectricidad considera Capacidad Eólica de 1,98 MW y generación de 5,23 MWh</t>
  </si>
  <si>
    <t>Capacidad Instalada Nacional Por Tipo de Planta</t>
  </si>
  <si>
    <t>Generación Eléctrica Nacional Por Tipo de Planta</t>
  </si>
  <si>
    <t xml:space="preserve">Considera la Hidroelectricidad con equivalente calórico de 860 KCal/KWh </t>
  </si>
  <si>
    <t>Tasa Crecimiento Promedio Anual (Decenio)(*)</t>
  </si>
  <si>
    <t>Com.Púb.Res.</t>
  </si>
  <si>
    <t>Considera la Hidroelectricidad con equivalente calórico de 2.750 KCal/KWh desde 1978 hasta 1996.(Matriz Energética Primaria Cuadro 3B )</t>
  </si>
  <si>
    <t>Desde 1997 se considera un equivalente de 2.504 KCal/KWh</t>
  </si>
  <si>
    <t>(**) SING Consideran Importaciones de Gener (1.950 GWh año 2003,1.813 año 2002, 1.386 año 2001, 1.191 año 2000, 114 año 1999 )</t>
  </si>
  <si>
    <t>(***) Sistema Aysen en hidro considera la producción Eólica de 5,23 GWh el 2003; 7,09  el 2002 y 1,60 el 2001</t>
  </si>
  <si>
    <t>Origen</t>
  </si>
  <si>
    <t>Total Consumo Neto</t>
  </si>
  <si>
    <t>Teracalorías (% por energético)</t>
  </si>
  <si>
    <t xml:space="preserve"> Teracalorías (% por energético)</t>
  </si>
  <si>
    <t>Tasa Crecimiento Promedio Decenio ó Anual(*)</t>
  </si>
  <si>
    <t>CAPACIDAD NACIONAL INSTALADA POR SISTEMA</t>
  </si>
  <si>
    <t xml:space="preserve">GENERACION BRUTA NACIONAL POR SISTEMA </t>
  </si>
  <si>
    <t>CENT. DE TRANSF.</t>
  </si>
  <si>
    <t>Cent.deTransf.</t>
  </si>
  <si>
    <t>Elaboración: Comisión Nacional de Energía, Septiembre 2004</t>
  </si>
  <si>
    <t>Fuente: Encuestas CNE a empresas del sector energía e industrias intensivas en consumo energético</t>
  </si>
  <si>
    <t xml:space="preserve">          generación de balances equivalente a 860 Kcal/Kwh</t>
  </si>
  <si>
    <t xml:space="preserve">Nota: El factor de conversión utilizado para la hidroelectricidad corresponde al utilizado en </t>
  </si>
  <si>
    <t>Nota 1: El factor de conversión utilizado para la hidroelectricidad corresponde al utilizado en metodología internacional de</t>
  </si>
  <si>
    <t xml:space="preserve">Nota 2: El Consumo Bruto equivale a la suma de Producción Bruta e Importaciones menos las Exportacione y Variación de Stocks </t>
  </si>
  <si>
    <t xml:space="preserve">          Perdidas y Cierres para cada energético</t>
  </si>
  <si>
    <t>VAR. STOCK +</t>
  </si>
  <si>
    <t>a) Producción Bruta Petroleo Crudo:               Producción Isla +     Producción Continente +     Producción Costa afuera</t>
  </si>
  <si>
    <t>1.909 =</t>
  </si>
  <si>
    <t>20.325 =</t>
  </si>
  <si>
    <t xml:space="preserve"> Produccion total     - Reinyecciones </t>
  </si>
  <si>
    <t xml:space="preserve">b) Producción Bruta Gas Natural:                </t>
  </si>
  <si>
    <t xml:space="preserve">c) Cierre Gas Natural : </t>
  </si>
  <si>
    <t xml:space="preserve">Gas lift  + </t>
  </si>
  <si>
    <t xml:space="preserve">Gas quemado </t>
  </si>
  <si>
    <t>2.679 =</t>
  </si>
  <si>
    <t>Las siguientes unidades están expresadas en Teracalorías</t>
  </si>
  <si>
    <t>Nota 1: El factor de conversión utilizado para la hidroelectricidad corresponde al utilizado en la metodología nacional</t>
  </si>
  <si>
    <t xml:space="preserve">           es equivalente a 2.504 Kcal/Kwh</t>
  </si>
  <si>
    <t xml:space="preserve">Nota 2: El Consumo Final equivale a la suma de Producción Bruta e Importaciones menos las Exportacione y Variación de Stocks </t>
  </si>
  <si>
    <t>Nota 3: El Consumo Total equivale a la suma del Consumo Final y Consumo en Centros de Transformación</t>
  </si>
  <si>
    <t>(*) Se incluye la Gasolinas 88, 95 y 97 que aportan aproximadamente 12.335 TCal ( 48.6%) del total de gasolina 93 s/p</t>
  </si>
  <si>
    <t>CARBON (**)</t>
  </si>
  <si>
    <t>GAS NATURAL (**)</t>
  </si>
  <si>
    <t>(**) Las Importaciones-Exportaciones se consideran en etapa de energético primario</t>
  </si>
  <si>
    <t>(*** ) Alquitrán de uso energético  (poducido en siderurgia)</t>
  </si>
  <si>
    <t>ALQUITRAN (***)</t>
  </si>
  <si>
    <t>GAS 93 S/P  (*)</t>
  </si>
  <si>
    <t>CARBON (*)</t>
  </si>
  <si>
    <t>ALQUITRAN   (**)</t>
  </si>
  <si>
    <t>GAS NATURAL (*)</t>
  </si>
  <si>
    <t>(*) Las Importaciones-Exportaciones se consideran en etapa de energético primario</t>
  </si>
  <si>
    <t>(**) Alquitrán de uso energético  (poducido en siderurgia)</t>
  </si>
  <si>
    <t>CARBON   (*)</t>
  </si>
  <si>
    <t>GAS NATURAL  (*)</t>
  </si>
  <si>
    <t>AYSEN (****)</t>
  </si>
  <si>
    <t xml:space="preserve">        metodología internacional de generación de balances equivalente a 860 Kcal/Kwh</t>
  </si>
  <si>
    <t>SISTEMAS</t>
  </si>
  <si>
    <t>(*) Valores SING estimados</t>
  </si>
  <si>
    <t>1992 (*)</t>
  </si>
  <si>
    <t>.- Fuente Libro Balance 1979 - 1998, Balances Preliminares 1999 - 2003</t>
  </si>
  <si>
    <t xml:space="preserve">(*) De 1999 a 2003 Tasa de Crecimiento Promedio Anual c/r a 1998 ; </t>
  </si>
  <si>
    <t>(*) De 1999 a 2003 Tasa de Crecimiento Promedio Anual c/r a 1998 ;</t>
  </si>
  <si>
    <t>(4) Se corrigen datos históricos con información aportada por los CDEC, Marzo 2005</t>
  </si>
  <si>
    <t>N/D</t>
  </si>
  <si>
    <t xml:space="preserve">.Respecto a Importaciones y Exportaciones de Combustibles los datos en el balance son consistentes entre valores físicos y calóricos, de acuerdo a su propia metodología y convenciones  </t>
  </si>
  <si>
    <t xml:space="preserve">principalmente respecto a poderes caloríficos y densidades y no necesariamente son exactamente iguales respecto a datos en sitio web institucional u otras publicaciones CNE, por proceder </t>
  </si>
  <si>
    <t>de fuentes distintas (Cámara de Comercio, p.ej.) que utilizan otro tipo de convenciones y otros factores de conversión para cada combustible.</t>
  </si>
  <si>
    <t>gb SIN Autoproductores</t>
  </si>
  <si>
    <t>(****)  KCal/KWh (Equivalente Calórico Teórico Internacional)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</si>
</sst>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%"/>
    <numFmt numFmtId="167" formatCode="###0"/>
    <numFmt numFmtId="168" formatCode="0.000"/>
    <numFmt numFmtId="169" formatCode="mm/dd/yy"/>
    <numFmt numFmtId="170" formatCode="#,##0.00_ _P_t_s_);[Red]\(#,##0.00_ _P_t_s\)"/>
  </numFmts>
  <fonts count="87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sz val="11"/>
      <color indexed="18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b/>
      <sz val="10"/>
      <name val="MS Sans Serif"/>
      <family val="2"/>
    </font>
    <font>
      <sz val="8"/>
      <color indexed="12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48"/>
      <name val="Arial"/>
      <family val="2"/>
    </font>
    <font>
      <b/>
      <sz val="10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b/>
      <sz val="14"/>
      <color indexed="5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sz val="10"/>
      <color indexed="9"/>
      <name val="MS Sans Serif"/>
      <family val="2"/>
    </font>
    <font>
      <b/>
      <sz val="12"/>
      <color indexed="12"/>
      <name val="Geneva"/>
    </font>
    <font>
      <sz val="8.5"/>
      <color indexed="9"/>
      <name val="MS Sans Serif"/>
      <family val="2"/>
    </font>
    <font>
      <b/>
      <sz val="11"/>
      <color indexed="8"/>
      <name val="MS Sans Serif"/>
      <family val="2"/>
    </font>
    <font>
      <sz val="10"/>
      <color indexed="9"/>
      <name val="MS Sans Serif"/>
      <family val="2"/>
    </font>
    <font>
      <sz val="10"/>
      <color indexed="9"/>
      <name val="Geneva"/>
    </font>
    <font>
      <b/>
      <sz val="10"/>
      <color indexed="9"/>
      <name val="Geneva"/>
    </font>
    <font>
      <b/>
      <sz val="8"/>
      <color indexed="9"/>
      <name val="MS Sans Serif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1"/>
      <color indexed="48"/>
      <name val="Arial"/>
      <family val="2"/>
    </font>
    <font>
      <b/>
      <sz val="8"/>
      <color indexed="8"/>
      <name val="MS Sans Serif"/>
      <family val="2"/>
    </font>
    <font>
      <b/>
      <sz val="11"/>
      <color indexed="54"/>
      <name val="Arial"/>
      <family val="2"/>
    </font>
    <font>
      <b/>
      <sz val="12"/>
      <color indexed="48"/>
      <name val="Arial"/>
      <family val="2"/>
    </font>
    <font>
      <b/>
      <sz val="11"/>
      <name val="MS Sans Serif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0"/>
      <color indexed="62"/>
      <name val="MS Sans Serif"/>
      <family val="2"/>
    </font>
    <font>
      <b/>
      <sz val="10"/>
      <color indexed="62"/>
      <name val="Arial"/>
      <family val="2"/>
    </font>
    <font>
      <sz val="10"/>
      <color indexed="18"/>
      <name val="Arial"/>
      <family val="2"/>
    </font>
    <font>
      <sz val="10"/>
      <color indexed="62"/>
      <name val="Arial"/>
      <family val="2"/>
    </font>
    <font>
      <b/>
      <sz val="12"/>
      <color indexed="53"/>
      <name val="Arial"/>
      <family val="2"/>
    </font>
    <font>
      <sz val="10"/>
      <color indexed="53"/>
      <name val="Arial"/>
      <family val="2"/>
    </font>
    <font>
      <b/>
      <i/>
      <sz val="10"/>
      <color indexed="15"/>
      <name val="Arial"/>
      <family val="2"/>
    </font>
    <font>
      <b/>
      <i/>
      <sz val="10"/>
      <color indexed="63"/>
      <name val="Arial"/>
      <family val="2"/>
    </font>
    <font>
      <b/>
      <i/>
      <sz val="10"/>
      <color indexed="41"/>
      <name val="Arial"/>
      <family val="2"/>
    </font>
    <font>
      <b/>
      <i/>
      <sz val="10"/>
      <color indexed="30"/>
      <name val="Arial"/>
      <family val="2"/>
    </font>
    <font>
      <b/>
      <sz val="8"/>
      <name val="MS Sans Serif"/>
      <family val="2"/>
    </font>
    <font>
      <sz val="8"/>
      <name val="MS Sans Serif"/>
      <family val="2"/>
    </font>
    <font>
      <i/>
      <sz val="10"/>
      <color indexed="8"/>
      <name val="MS Sans Serif"/>
      <family val="2"/>
    </font>
    <font>
      <i/>
      <sz val="10"/>
      <name val="MS Sans Serif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MS Sans Serif"/>
    </font>
    <font>
      <b/>
      <sz val="10"/>
      <color indexed="8"/>
      <name val="Geneva"/>
    </font>
    <font>
      <i/>
      <sz val="10"/>
      <color indexed="6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24"/>
      </patternFill>
    </fill>
    <fill>
      <patternFill patternType="solid">
        <fgColor indexed="20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9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9" fontId="1" fillId="0" borderId="0" applyFont="0" applyFill="0" applyBorder="0" applyAlignment="0" applyProtection="0"/>
  </cellStyleXfs>
  <cellXfs count="1100">
    <xf numFmtId="0" fontId="0" fillId="0" borderId="0" xfId="0"/>
    <xf numFmtId="0" fontId="2" fillId="0" borderId="0" xfId="7"/>
    <xf numFmtId="0" fontId="7" fillId="3" borderId="1" xfId="7" applyFont="1" applyFill="1" applyBorder="1" applyAlignment="1">
      <alignment horizontal="left"/>
    </xf>
    <xf numFmtId="0" fontId="6" fillId="3" borderId="2" xfId="7" applyFont="1" applyFill="1" applyBorder="1" applyAlignment="1">
      <alignment horizontal="left"/>
    </xf>
    <xf numFmtId="0" fontId="6" fillId="3" borderId="3" xfId="7" applyFont="1" applyFill="1" applyBorder="1" applyAlignment="1">
      <alignment horizontal="left"/>
    </xf>
    <xf numFmtId="0" fontId="2" fillId="0" borderId="4" xfId="7" applyFill="1" applyBorder="1" applyAlignment="1"/>
    <xf numFmtId="3" fontId="2" fillId="0" borderId="4" xfId="7" applyNumberFormat="1" applyFill="1" applyBorder="1" applyAlignment="1"/>
    <xf numFmtId="0" fontId="2" fillId="0" borderId="5" xfId="7" applyFill="1" applyBorder="1" applyAlignment="1"/>
    <xf numFmtId="0" fontId="2" fillId="0" borderId="0" xfId="17"/>
    <xf numFmtId="0" fontId="6" fillId="3" borderId="1" xfId="17" applyFont="1" applyFill="1" applyBorder="1" applyAlignment="1">
      <alignment horizontal="left"/>
    </xf>
    <xf numFmtId="0" fontId="7" fillId="3" borderId="1" xfId="17" applyFont="1" applyFill="1" applyBorder="1" applyAlignment="1">
      <alignment horizontal="left"/>
    </xf>
    <xf numFmtId="0" fontId="6" fillId="3" borderId="3" xfId="17" applyFont="1" applyFill="1" applyBorder="1" applyAlignment="1">
      <alignment horizontal="left"/>
    </xf>
    <xf numFmtId="3" fontId="2" fillId="0" borderId="4" xfId="17" applyNumberFormat="1" applyFill="1" applyBorder="1" applyAlignment="1"/>
    <xf numFmtId="0" fontId="2" fillId="0" borderId="5" xfId="17" applyFill="1" applyBorder="1" applyAlignment="1"/>
    <xf numFmtId="1" fontId="10" fillId="0" borderId="0" xfId="3" applyNumberFormat="1" applyFont="1"/>
    <xf numFmtId="1" fontId="6" fillId="3" borderId="1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6" xfId="3" applyNumberFormat="1" applyFont="1" applyFill="1" applyBorder="1" applyAlignment="1"/>
    <xf numFmtId="1" fontId="7" fillId="3" borderId="1" xfId="3" applyNumberFormat="1" applyFont="1" applyFill="1" applyBorder="1" applyAlignment="1">
      <alignment horizontal="left"/>
    </xf>
    <xf numFmtId="1" fontId="6" fillId="3" borderId="2" xfId="3" applyNumberFormat="1" applyFont="1" applyFill="1" applyBorder="1" applyAlignment="1">
      <alignment horizontal="left"/>
    </xf>
    <xf numFmtId="1" fontId="6" fillId="3" borderId="7" xfId="3" applyNumberFormat="1" applyFont="1" applyFill="1" applyBorder="1" applyAlignment="1">
      <alignment horizontal="left"/>
    </xf>
    <xf numFmtId="0" fontId="11" fillId="0" borderId="0" xfId="18" applyFont="1" applyBorder="1"/>
    <xf numFmtId="0" fontId="2" fillId="0" borderId="0" xfId="18"/>
    <xf numFmtId="0" fontId="6" fillId="3" borderId="1" xfId="18" applyFont="1" applyFill="1" applyBorder="1" applyAlignment="1">
      <alignment horizontal="left"/>
    </xf>
    <xf numFmtId="0" fontId="2" fillId="0" borderId="0" xfId="18" applyFill="1" applyBorder="1" applyAlignment="1"/>
    <xf numFmtId="0" fontId="7" fillId="3" borderId="1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0" xfId="18" applyNumberFormat="1"/>
    <xf numFmtId="0" fontId="13" fillId="0" borderId="0" xfId="18" applyFont="1"/>
    <xf numFmtId="0" fontId="14" fillId="3" borderId="2" xfId="18" applyFont="1" applyFill="1" applyBorder="1" applyAlignment="1">
      <alignment horizontal="left"/>
    </xf>
    <xf numFmtId="9" fontId="2" fillId="0" borderId="0" xfId="18" applyNumberFormat="1" applyFill="1" applyBorder="1" applyAlignment="1"/>
    <xf numFmtId="0" fontId="11" fillId="0" borderId="0" xfId="19" applyFont="1" applyBorder="1"/>
    <xf numFmtId="0" fontId="2" fillId="0" borderId="0" xfId="19"/>
    <xf numFmtId="0" fontId="2" fillId="0" borderId="6" xfId="19" applyFill="1" applyBorder="1" applyAlignment="1"/>
    <xf numFmtId="0" fontId="7" fillId="3" borderId="1" xfId="19" applyFont="1" applyFill="1" applyBorder="1" applyAlignment="1">
      <alignment horizontal="left"/>
    </xf>
    <xf numFmtId="166" fontId="2" fillId="0" borderId="6" xfId="19" applyNumberFormat="1" applyFill="1" applyBorder="1" applyAlignment="1"/>
    <xf numFmtId="3" fontId="2" fillId="0" borderId="0" xfId="19" applyNumberFormat="1"/>
    <xf numFmtId="3" fontId="2" fillId="0" borderId="6" xfId="19" applyNumberFormat="1" applyFill="1" applyBorder="1" applyAlignment="1"/>
    <xf numFmtId="0" fontId="6" fillId="3" borderId="2" xfId="19" applyFont="1" applyFill="1" applyBorder="1" applyAlignment="1">
      <alignment horizontal="left"/>
    </xf>
    <xf numFmtId="166" fontId="2" fillId="0" borderId="8" xfId="19" applyNumberFormat="1" applyFill="1" applyBorder="1" applyAlignment="1"/>
    <xf numFmtId="0" fontId="6" fillId="3" borderId="7" xfId="19" applyFont="1" applyFill="1" applyBorder="1" applyAlignment="1">
      <alignment horizontal="left"/>
    </xf>
    <xf numFmtId="3" fontId="2" fillId="0" borderId="9" xfId="19" applyNumberFormat="1" applyFill="1" applyBorder="1" applyAlignment="1"/>
    <xf numFmtId="0" fontId="2" fillId="0" borderId="0" xfId="20" applyFont="1"/>
    <xf numFmtId="0" fontId="2" fillId="0" borderId="0" xfId="20"/>
    <xf numFmtId="0" fontId="6" fillId="3" borderId="1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6" xfId="20" applyFill="1" applyBorder="1" applyAlignment="1"/>
    <xf numFmtId="0" fontId="7" fillId="3" borderId="1" xfId="20" applyFont="1" applyFill="1" applyBorder="1" applyAlignment="1">
      <alignment horizontal="left"/>
    </xf>
    <xf numFmtId="3" fontId="2" fillId="0" borderId="0" xfId="20" applyNumberFormat="1"/>
    <xf numFmtId="0" fontId="6" fillId="3" borderId="2" xfId="20" applyFont="1" applyFill="1" applyBorder="1" applyAlignment="1">
      <alignment horizontal="left"/>
    </xf>
    <xf numFmtId="0" fontId="6" fillId="3" borderId="7" xfId="20" applyFont="1" applyFill="1" applyBorder="1" applyAlignment="1">
      <alignment horizontal="left"/>
    </xf>
    <xf numFmtId="0" fontId="13" fillId="0" borderId="0" xfId="21" applyFont="1"/>
    <xf numFmtId="0" fontId="11" fillId="0" borderId="0" xfId="21" applyFont="1"/>
    <xf numFmtId="0" fontId="6" fillId="3" borderId="1" xfId="21" applyFont="1" applyFill="1" applyBorder="1" applyAlignment="1">
      <alignment horizontal="left"/>
    </xf>
    <xf numFmtId="0" fontId="7" fillId="3" borderId="1" xfId="21" applyFont="1" applyFill="1" applyBorder="1" applyAlignment="1">
      <alignment horizontal="left"/>
    </xf>
    <xf numFmtId="3" fontId="13" fillId="0" borderId="0" xfId="21" applyNumberFormat="1" applyFont="1"/>
    <xf numFmtId="0" fontId="6" fillId="3" borderId="2" xfId="21" applyFont="1" applyFill="1" applyBorder="1" applyAlignment="1">
      <alignment horizontal="left"/>
    </xf>
    <xf numFmtId="0" fontId="6" fillId="3" borderId="7" xfId="21" applyFont="1" applyFill="1" applyBorder="1" applyAlignment="1">
      <alignment horizontal="left"/>
    </xf>
    <xf numFmtId="0" fontId="15" fillId="0" borderId="0" xfId="22" applyFont="1"/>
    <xf numFmtId="0" fontId="2" fillId="0" borderId="0" xfId="22"/>
    <xf numFmtId="0" fontId="15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2" fillId="0" borderId="6" xfId="22" applyFill="1" applyBorder="1" applyAlignment="1"/>
    <xf numFmtId="0" fontId="7" fillId="3" borderId="1" xfId="22" applyFont="1" applyFill="1" applyBorder="1" applyAlignment="1">
      <alignment horizontal="left"/>
    </xf>
    <xf numFmtId="166" fontId="2" fillId="0" borderId="6" xfId="25" applyNumberFormat="1" applyFont="1" applyFill="1" applyBorder="1" applyAlignment="1"/>
    <xf numFmtId="3" fontId="2" fillId="0" borderId="0" xfId="22" applyNumberFormat="1" applyAlignment="1">
      <alignment horizontal="center"/>
    </xf>
    <xf numFmtId="0" fontId="6" fillId="3" borderId="2" xfId="22" applyFont="1" applyFill="1" applyBorder="1" applyAlignment="1">
      <alignment horizontal="left"/>
    </xf>
    <xf numFmtId="0" fontId="6" fillId="3" borderId="7" xfId="22" applyFont="1" applyFill="1" applyBorder="1" applyAlignment="1">
      <alignment horizontal="left"/>
    </xf>
    <xf numFmtId="0" fontId="2" fillId="0" borderId="9" xfId="22" applyFill="1" applyBorder="1" applyAlignment="1"/>
    <xf numFmtId="3" fontId="2" fillId="0" borderId="0" xfId="22" applyNumberFormat="1"/>
    <xf numFmtId="0" fontId="20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0" fontId="20" fillId="3" borderId="2" xfId="0" applyFont="1" applyFill="1" applyBorder="1" applyAlignment="1">
      <alignment horizontal="left"/>
    </xf>
    <xf numFmtId="3" fontId="0" fillId="0" borderId="0" xfId="0" applyNumberFormat="1"/>
    <xf numFmtId="0" fontId="20" fillId="3" borderId="7" xfId="0" applyFont="1" applyFill="1" applyBorder="1" applyAlignment="1">
      <alignment horizontal="left"/>
    </xf>
    <xf numFmtId="0" fontId="2" fillId="0" borderId="0" xfId="8"/>
    <xf numFmtId="0" fontId="6" fillId="3" borderId="1" xfId="8" applyFont="1" applyFill="1" applyBorder="1" applyAlignment="1">
      <alignment horizontal="left"/>
    </xf>
    <xf numFmtId="0" fontId="2" fillId="0" borderId="6" xfId="8" applyFill="1" applyBorder="1" applyAlignment="1"/>
    <xf numFmtId="0" fontId="7" fillId="3" borderId="1" xfId="8" applyFont="1" applyFill="1" applyBorder="1" applyAlignment="1">
      <alignment horizontal="left"/>
    </xf>
    <xf numFmtId="3" fontId="7" fillId="3" borderId="1" xfId="8" applyNumberFormat="1" applyFont="1" applyFill="1" applyBorder="1" applyAlignment="1">
      <alignment horizontal="left"/>
    </xf>
    <xf numFmtId="3" fontId="6" fillId="3" borderId="2" xfId="8" applyNumberFormat="1" applyFont="1" applyFill="1" applyBorder="1" applyAlignment="1">
      <alignment horizontal="left"/>
    </xf>
    <xf numFmtId="3" fontId="6" fillId="3" borderId="3" xfId="8" applyNumberFormat="1" applyFont="1" applyFill="1" applyBorder="1" applyAlignment="1">
      <alignment horizontal="left"/>
    </xf>
    <xf numFmtId="0" fontId="2" fillId="0" borderId="0" xfId="9"/>
    <xf numFmtId="0" fontId="6" fillId="3" borderId="1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6" xfId="9" applyFill="1" applyBorder="1" applyAlignment="1"/>
    <xf numFmtId="0" fontId="13" fillId="0" borderId="0" xfId="9" applyFont="1"/>
    <xf numFmtId="0" fontId="7" fillId="3" borderId="1" xfId="9" applyFont="1" applyFill="1" applyBorder="1" applyAlignment="1">
      <alignment horizontal="left"/>
    </xf>
    <xf numFmtId="1" fontId="13" fillId="0" borderId="0" xfId="2" applyNumberFormat="1" applyFont="1"/>
    <xf numFmtId="0" fontId="6" fillId="3" borderId="3" xfId="9" applyFont="1" applyFill="1" applyBorder="1" applyAlignment="1">
      <alignment horizontal="left"/>
    </xf>
    <xf numFmtId="0" fontId="2" fillId="0" borderId="4" xfId="9" applyFill="1" applyBorder="1" applyAlignment="1"/>
    <xf numFmtId="0" fontId="2" fillId="0" borderId="5" xfId="9" applyFill="1" applyBorder="1" applyAlignment="1"/>
    <xf numFmtId="0" fontId="4" fillId="4" borderId="10" xfId="9" applyFont="1" applyFill="1" applyBorder="1" applyAlignment="1">
      <alignment horizontal="right"/>
    </xf>
    <xf numFmtId="0" fontId="4" fillId="4" borderId="11" xfId="9" applyFont="1" applyFill="1" applyBorder="1" applyAlignment="1">
      <alignment horizontal="right"/>
    </xf>
    <xf numFmtId="0" fontId="4" fillId="4" borderId="12" xfId="9" applyFont="1" applyFill="1" applyBorder="1" applyAlignment="1">
      <alignment horizontal="right"/>
    </xf>
    <xf numFmtId="0" fontId="2" fillId="0" borderId="0" xfId="10"/>
    <xf numFmtId="3" fontId="2" fillId="0" borderId="0" xfId="10" applyNumberFormat="1"/>
    <xf numFmtId="9" fontId="2" fillId="0" borderId="0" xfId="10" applyNumberFormat="1"/>
    <xf numFmtId="0" fontId="11" fillId="0" borderId="0" xfId="11" applyFont="1" applyBorder="1"/>
    <xf numFmtId="0" fontId="2" fillId="0" borderId="0" xfId="11"/>
    <xf numFmtId="0" fontId="20" fillId="3" borderId="1" xfId="11" applyFont="1" applyFill="1" applyBorder="1" applyAlignment="1">
      <alignment horizontal="left"/>
    </xf>
    <xf numFmtId="3" fontId="2" fillId="0" borderId="0" xfId="11" applyNumberFormat="1"/>
    <xf numFmtId="0" fontId="21" fillId="3" borderId="1" xfId="11" applyFont="1" applyFill="1" applyBorder="1" applyAlignment="1">
      <alignment horizontal="left"/>
    </xf>
    <xf numFmtId="0" fontId="21" fillId="3" borderId="3" xfId="11" applyFont="1" applyFill="1" applyBorder="1" applyAlignment="1">
      <alignment horizontal="left"/>
    </xf>
    <xf numFmtId="3" fontId="2" fillId="0" borderId="4" xfId="11" applyNumberFormat="1" applyFill="1" applyBorder="1" applyAlignment="1"/>
    <xf numFmtId="3" fontId="2" fillId="0" borderId="5" xfId="11" applyNumberFormat="1" applyFill="1" applyBorder="1" applyAlignment="1"/>
    <xf numFmtId="0" fontId="2" fillId="0" borderId="0" xfId="12"/>
    <xf numFmtId="0" fontId="6" fillId="3" borderId="1" xfId="12" applyFont="1" applyFill="1" applyBorder="1" applyAlignment="1">
      <alignment horizontal="left"/>
    </xf>
    <xf numFmtId="0" fontId="7" fillId="3" borderId="1" xfId="12" applyFont="1" applyFill="1" applyBorder="1" applyAlignment="1">
      <alignment horizontal="left"/>
    </xf>
    <xf numFmtId="3" fontId="2" fillId="0" borderId="0" xfId="12" applyNumberFormat="1"/>
    <xf numFmtId="0" fontId="2" fillId="0" borderId="0" xfId="12" applyAlignment="1">
      <alignment horizontal="center"/>
    </xf>
    <xf numFmtId="0" fontId="6" fillId="3" borderId="3" xfId="12" applyFont="1" applyFill="1" applyBorder="1" applyAlignment="1">
      <alignment horizontal="left"/>
    </xf>
    <xf numFmtId="3" fontId="2" fillId="0" borderId="4" xfId="12" applyNumberFormat="1" applyFill="1" applyBorder="1" applyAlignment="1"/>
    <xf numFmtId="3" fontId="2" fillId="0" borderId="5" xfId="12" applyNumberFormat="1" applyFill="1" applyBorder="1" applyAlignment="1"/>
    <xf numFmtId="0" fontId="11" fillId="0" borderId="0" xfId="13" applyFont="1"/>
    <xf numFmtId="0" fontId="2" fillId="0" borderId="0" xfId="13"/>
    <xf numFmtId="0" fontId="7" fillId="3" borderId="1" xfId="13" applyFont="1" applyFill="1" applyBorder="1" applyAlignment="1">
      <alignment horizontal="left"/>
    </xf>
    <xf numFmtId="0" fontId="6" fillId="3" borderId="1" xfId="13" applyFont="1" applyFill="1" applyBorder="1" applyAlignment="1">
      <alignment horizontal="left"/>
    </xf>
    <xf numFmtId="3" fontId="11" fillId="0" borderId="0" xfId="13" applyNumberFormat="1" applyFont="1"/>
    <xf numFmtId="0" fontId="6" fillId="3" borderId="3" xfId="13" applyFont="1" applyFill="1" applyBorder="1" applyAlignment="1">
      <alignment horizontal="left"/>
    </xf>
    <xf numFmtId="0" fontId="2" fillId="0" borderId="0" xfId="14"/>
    <xf numFmtId="0" fontId="6" fillId="3" borderId="1" xfId="14" applyFont="1" applyFill="1" applyBorder="1" applyAlignment="1">
      <alignment horizontal="left"/>
    </xf>
    <xf numFmtId="0" fontId="7" fillId="3" borderId="1" xfId="14" applyFont="1" applyFill="1" applyBorder="1" applyAlignment="1">
      <alignment horizontal="left"/>
    </xf>
    <xf numFmtId="3" fontId="2" fillId="0" borderId="0" xfId="14" applyNumberFormat="1"/>
    <xf numFmtId="0" fontId="6" fillId="3" borderId="3" xfId="14" applyFont="1" applyFill="1" applyBorder="1" applyAlignment="1">
      <alignment horizontal="left"/>
    </xf>
    <xf numFmtId="0" fontId="11" fillId="0" borderId="0" xfId="15" applyFont="1"/>
    <xf numFmtId="0" fontId="2" fillId="0" borderId="0" xfId="15"/>
    <xf numFmtId="0" fontId="6" fillId="3" borderId="1" xfId="15" applyFont="1" applyFill="1" applyBorder="1" applyAlignment="1">
      <alignment horizontal="left"/>
    </xf>
    <xf numFmtId="0" fontId="2" fillId="0" borderId="0" xfId="15" applyFill="1" applyBorder="1" applyAlignment="1"/>
    <xf numFmtId="3" fontId="2" fillId="0" borderId="0" xfId="15" applyNumberFormat="1" applyFill="1" applyBorder="1" applyAlignment="1"/>
    <xf numFmtId="3" fontId="2" fillId="0" borderId="6" xfId="15" applyNumberFormat="1" applyFill="1" applyBorder="1" applyAlignment="1"/>
    <xf numFmtId="0" fontId="7" fillId="3" borderId="1" xfId="15" applyFont="1" applyFill="1" applyBorder="1" applyAlignment="1">
      <alignment horizontal="left"/>
    </xf>
    <xf numFmtId="3" fontId="2" fillId="0" borderId="0" xfId="15" applyNumberFormat="1"/>
    <xf numFmtId="0" fontId="6" fillId="3" borderId="3" xfId="15" applyFont="1" applyFill="1" applyBorder="1" applyAlignment="1">
      <alignment horizontal="left"/>
    </xf>
    <xf numFmtId="3" fontId="2" fillId="0" borderId="4" xfId="15" applyNumberFormat="1" applyFill="1" applyBorder="1" applyAlignment="1"/>
    <xf numFmtId="3" fontId="2" fillId="0" borderId="5" xfId="15" applyNumberFormat="1" applyFill="1" applyBorder="1" applyAlignment="1"/>
    <xf numFmtId="0" fontId="2" fillId="0" borderId="0" xfId="16"/>
    <xf numFmtId="0" fontId="6" fillId="3" borderId="1" xfId="16" applyFont="1" applyFill="1" applyBorder="1" applyAlignment="1">
      <alignment horizontal="left"/>
    </xf>
    <xf numFmtId="0" fontId="6" fillId="3" borderId="0" xfId="16" applyFont="1" applyFill="1" applyBorder="1" applyAlignment="1">
      <alignment horizontal="left"/>
    </xf>
    <xf numFmtId="0" fontId="2" fillId="0" borderId="6" xfId="16" applyFill="1" applyBorder="1" applyAlignment="1"/>
    <xf numFmtId="0" fontId="7" fillId="3" borderId="1" xfId="16" applyFont="1" applyFill="1" applyBorder="1" applyAlignment="1">
      <alignment horizontal="left"/>
    </xf>
    <xf numFmtId="0" fontId="7" fillId="3" borderId="0" xfId="16" applyFont="1" applyFill="1" applyBorder="1" applyAlignment="1">
      <alignment horizontal="left"/>
    </xf>
    <xf numFmtId="3" fontId="7" fillId="3" borderId="1" xfId="16" applyNumberFormat="1" applyFont="1" applyFill="1" applyBorder="1" applyAlignment="1">
      <alignment horizontal="left"/>
    </xf>
    <xf numFmtId="3" fontId="7" fillId="3" borderId="0" xfId="16" applyNumberFormat="1" applyFont="1" applyFill="1" applyBorder="1" applyAlignment="1">
      <alignment horizontal="left"/>
    </xf>
    <xf numFmtId="3" fontId="6" fillId="3" borderId="2" xfId="16" applyNumberFormat="1" applyFont="1" applyFill="1" applyBorder="1" applyAlignment="1">
      <alignment horizontal="left"/>
    </xf>
    <xf numFmtId="3" fontId="6" fillId="3" borderId="13" xfId="16" applyNumberFormat="1" applyFont="1" applyFill="1" applyBorder="1" applyAlignment="1">
      <alignment horizontal="left"/>
    </xf>
    <xf numFmtId="3" fontId="6" fillId="3" borderId="3" xfId="16" applyNumberFormat="1" applyFont="1" applyFill="1" applyBorder="1" applyAlignment="1">
      <alignment horizontal="left"/>
    </xf>
    <xf numFmtId="3" fontId="6" fillId="3" borderId="4" xfId="16" applyNumberFormat="1" applyFont="1" applyFill="1" applyBorder="1" applyAlignment="1">
      <alignment horizontal="left"/>
    </xf>
    <xf numFmtId="0" fontId="2" fillId="0" borderId="0" xfId="16" applyBorder="1"/>
    <xf numFmtId="0" fontId="8" fillId="0" borderId="0" xfId="4" applyFont="1"/>
    <xf numFmtId="0" fontId="25" fillId="0" borderId="0" xfId="4" applyFont="1" applyAlignment="1">
      <alignment horizontal="center"/>
    </xf>
    <xf numFmtId="3" fontId="25" fillId="0" borderId="0" xfId="4" applyNumberFormat="1" applyFont="1" applyAlignment="1">
      <alignment horizontal="center"/>
    </xf>
    <xf numFmtId="3" fontId="25" fillId="0" borderId="14" xfId="4" applyNumberFormat="1" applyFont="1" applyBorder="1" applyAlignment="1">
      <alignment horizontal="center"/>
    </xf>
    <xf numFmtId="3" fontId="26" fillId="0" borderId="14" xfId="4" applyNumberFormat="1" applyFont="1" applyBorder="1" applyAlignment="1">
      <alignment horizontal="center"/>
    </xf>
    <xf numFmtId="0" fontId="24" fillId="0" borderId="0" xfId="4" applyAlignment="1">
      <alignment horizontal="center"/>
    </xf>
    <xf numFmtId="0" fontId="24" fillId="0" borderId="0" xfId="4"/>
    <xf numFmtId="0" fontId="25" fillId="0" borderId="15" xfId="4" applyFont="1" applyBorder="1" applyAlignment="1">
      <alignment horizontal="center"/>
    </xf>
    <xf numFmtId="3" fontId="25" fillId="0" borderId="15" xfId="4" applyNumberFormat="1" applyFont="1" applyBorder="1" applyAlignment="1">
      <alignment horizontal="left"/>
    </xf>
    <xf numFmtId="3" fontId="25" fillId="0" borderId="15" xfId="4" applyNumberFormat="1" applyFont="1" applyBorder="1" applyAlignment="1">
      <alignment horizontal="center"/>
    </xf>
    <xf numFmtId="0" fontId="24" fillId="0" borderId="16" xfId="4" applyBorder="1" applyAlignment="1">
      <alignment horizontal="center"/>
    </xf>
    <xf numFmtId="0" fontId="25" fillId="0" borderId="0" xfId="4" applyFont="1" applyBorder="1" applyAlignment="1">
      <alignment horizontal="center"/>
    </xf>
    <xf numFmtId="3" fontId="25" fillId="0" borderId="0" xfId="4" applyNumberFormat="1" applyFont="1" applyBorder="1" applyAlignment="1">
      <alignment horizontal="center"/>
    </xf>
    <xf numFmtId="3" fontId="25" fillId="0" borderId="0" xfId="4" applyNumberFormat="1" applyFont="1" applyBorder="1" applyAlignment="1">
      <alignment horizontal="left"/>
    </xf>
    <xf numFmtId="0" fontId="25" fillId="0" borderId="17" xfId="4" applyFont="1" applyBorder="1" applyAlignment="1">
      <alignment horizontal="center"/>
    </xf>
    <xf numFmtId="3" fontId="25" fillId="0" borderId="17" xfId="4" applyNumberFormat="1" applyFont="1" applyBorder="1" applyAlignment="1">
      <alignment horizontal="center"/>
    </xf>
    <xf numFmtId="0" fontId="24" fillId="0" borderId="14" xfId="4" applyBorder="1" applyAlignment="1">
      <alignment horizontal="center"/>
    </xf>
    <xf numFmtId="0" fontId="25" fillId="0" borderId="0" xfId="4" applyFont="1"/>
    <xf numFmtId="3" fontId="25" fillId="0" borderId="0" xfId="4" applyNumberFormat="1" applyFont="1" applyFill="1" applyAlignment="1">
      <alignment horizontal="center"/>
    </xf>
    <xf numFmtId="3" fontId="27" fillId="0" borderId="0" xfId="4" applyNumberFormat="1" applyFont="1" applyAlignment="1">
      <alignment horizontal="center"/>
    </xf>
    <xf numFmtId="3" fontId="25" fillId="5" borderId="0" xfId="4" applyNumberFormat="1" applyFont="1" applyFill="1" applyAlignment="1">
      <alignment horizontal="center"/>
    </xf>
    <xf numFmtId="164" fontId="25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5" fillId="6" borderId="0" xfId="4" applyNumberFormat="1" applyFont="1" applyFill="1" applyAlignment="1">
      <alignment horizontal="center"/>
    </xf>
    <xf numFmtId="2" fontId="24" fillId="0" borderId="0" xfId="4" applyNumberFormat="1"/>
    <xf numFmtId="3" fontId="24" fillId="0" borderId="0" xfId="4" applyNumberFormat="1" applyAlignment="1">
      <alignment horizontal="center"/>
    </xf>
    <xf numFmtId="3" fontId="24" fillId="0" borderId="14" xfId="4" applyNumberFormat="1" applyBorder="1" applyAlignment="1">
      <alignment horizontal="center"/>
    </xf>
    <xf numFmtId="3" fontId="24" fillId="0" borderId="16" xfId="4" applyNumberFormat="1" applyBorder="1" applyAlignment="1">
      <alignment horizontal="center"/>
    </xf>
    <xf numFmtId="0" fontId="8" fillId="0" borderId="0" xfId="5" applyFont="1"/>
    <xf numFmtId="0" fontId="25" fillId="0" borderId="0" xfId="5" applyFont="1" applyAlignment="1">
      <alignment horizontal="center"/>
    </xf>
    <xf numFmtId="3" fontId="25" fillId="0" borderId="0" xfId="5" applyNumberFormat="1" applyFont="1" applyAlignment="1">
      <alignment horizontal="center"/>
    </xf>
    <xf numFmtId="3" fontId="25" fillId="0" borderId="14" xfId="5" applyNumberFormat="1" applyFont="1" applyBorder="1" applyAlignment="1">
      <alignment horizontal="center"/>
    </xf>
    <xf numFmtId="3" fontId="26" fillId="0" borderId="14" xfId="5" applyNumberFormat="1" applyFont="1" applyBorder="1" applyAlignment="1">
      <alignment horizontal="center"/>
    </xf>
    <xf numFmtId="0" fontId="24" fillId="0" borderId="0" xfId="5"/>
    <xf numFmtId="0" fontId="24" fillId="0" borderId="0" xfId="5" applyAlignment="1">
      <alignment horizontal="center"/>
    </xf>
    <xf numFmtId="0" fontId="25" fillId="0" borderId="15" xfId="5" applyFont="1" applyBorder="1" applyAlignment="1">
      <alignment horizontal="center"/>
    </xf>
    <xf numFmtId="3" fontId="25" fillId="0" borderId="15" xfId="5" applyNumberFormat="1" applyFont="1" applyBorder="1" applyAlignment="1">
      <alignment horizontal="center"/>
    </xf>
    <xf numFmtId="0" fontId="24" fillId="0" borderId="16" xfId="5" applyBorder="1" applyAlignment="1">
      <alignment horizontal="center"/>
    </xf>
    <xf numFmtId="0" fontId="25" fillId="0" borderId="0" xfId="5" applyFont="1" applyBorder="1" applyAlignment="1">
      <alignment horizontal="center"/>
    </xf>
    <xf numFmtId="3" fontId="25" fillId="0" borderId="0" xfId="5" applyNumberFormat="1" applyFont="1" applyBorder="1" applyAlignment="1">
      <alignment horizontal="center"/>
    </xf>
    <xf numFmtId="3" fontId="25" fillId="0" borderId="0" xfId="5" applyNumberFormat="1" applyFont="1" applyBorder="1" applyAlignment="1">
      <alignment horizontal="left"/>
    </xf>
    <xf numFmtId="0" fontId="25" fillId="0" borderId="17" xfId="5" applyFont="1" applyBorder="1" applyAlignment="1">
      <alignment horizontal="center"/>
    </xf>
    <xf numFmtId="3" fontId="25" fillId="0" borderId="17" xfId="5" applyNumberFormat="1" applyFont="1" applyBorder="1" applyAlignment="1">
      <alignment horizontal="center"/>
    </xf>
    <xf numFmtId="0" fontId="24" fillId="0" borderId="14" xfId="5" applyBorder="1" applyAlignment="1">
      <alignment horizontal="center"/>
    </xf>
    <xf numFmtId="0" fontId="25" fillId="0" borderId="0" xfId="5" applyFont="1"/>
    <xf numFmtId="3" fontId="27" fillId="0" borderId="0" xfId="5" applyNumberFormat="1" applyFont="1" applyAlignment="1">
      <alignment horizontal="center"/>
    </xf>
    <xf numFmtId="164" fontId="25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3" fontId="24" fillId="0" borderId="0" xfId="5" applyNumberFormat="1" applyAlignment="1">
      <alignment horizontal="center"/>
    </xf>
    <xf numFmtId="0" fontId="24" fillId="0" borderId="0" xfId="5" applyBorder="1"/>
    <xf numFmtId="3" fontId="24" fillId="0" borderId="0" xfId="5" applyNumberFormat="1" applyBorder="1" applyAlignment="1">
      <alignment horizontal="center"/>
    </xf>
    <xf numFmtId="3" fontId="24" fillId="0" borderId="14" xfId="5" applyNumberFormat="1" applyBorder="1" applyAlignment="1">
      <alignment horizontal="center"/>
    </xf>
    <xf numFmtId="3" fontId="24" fillId="0" borderId="16" xfId="5" applyNumberFormat="1" applyBorder="1" applyAlignment="1">
      <alignment horizontal="center"/>
    </xf>
    <xf numFmtId="0" fontId="2" fillId="0" borderId="0" xfId="6"/>
    <xf numFmtId="1" fontId="14" fillId="3" borderId="2" xfId="6" applyNumberFormat="1" applyFont="1" applyFill="1" applyBorder="1" applyAlignment="1">
      <alignment horizontal="left"/>
    </xf>
    <xf numFmtId="3" fontId="2" fillId="0" borderId="13" xfId="6" applyNumberFormat="1" applyFill="1" applyBorder="1" applyAlignment="1"/>
    <xf numFmtId="9" fontId="2" fillId="0" borderId="13" xfId="6" applyNumberFormat="1" applyFill="1" applyBorder="1" applyAlignment="1"/>
    <xf numFmtId="9" fontId="2" fillId="0" borderId="8" xfId="6" applyNumberFormat="1" applyFill="1" applyBorder="1" applyAlignment="1"/>
    <xf numFmtId="1" fontId="6" fillId="3" borderId="1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6" xfId="6" applyNumberFormat="1" applyFill="1" applyBorder="1" applyAlignment="1"/>
    <xf numFmtId="1" fontId="6" fillId="3" borderId="2" xfId="6" applyNumberFormat="1" applyFont="1" applyFill="1" applyBorder="1" applyAlignment="1">
      <alignment horizontal="left"/>
    </xf>
    <xf numFmtId="1" fontId="7" fillId="3" borderId="1" xfId="6" applyNumberFormat="1" applyFont="1" applyFill="1" applyBorder="1" applyAlignment="1">
      <alignment horizontal="left"/>
    </xf>
    <xf numFmtId="3" fontId="14" fillId="3" borderId="2" xfId="6" applyNumberFormat="1" applyFont="1" applyFill="1" applyBorder="1" applyAlignment="1">
      <alignment horizontal="left"/>
    </xf>
    <xf numFmtId="3" fontId="14" fillId="3" borderId="1" xfId="6" applyNumberFormat="1" applyFont="1" applyFill="1" applyBorder="1" applyAlignment="1">
      <alignment horizontal="left"/>
    </xf>
    <xf numFmtId="9" fontId="2" fillId="0" borderId="13" xfId="25" applyFont="1" applyFill="1" applyBorder="1" applyAlignment="1"/>
    <xf numFmtId="1" fontId="6" fillId="3" borderId="2" xfId="6" quotePrefix="1" applyNumberFormat="1" applyFont="1" applyFill="1" applyBorder="1" applyAlignment="1">
      <alignment horizontal="left"/>
    </xf>
    <xf numFmtId="1" fontId="14" fillId="3" borderId="1" xfId="6" applyNumberFormat="1" applyFont="1" applyFill="1" applyBorder="1" applyAlignment="1">
      <alignment horizontal="left"/>
    </xf>
    <xf numFmtId="0" fontId="14" fillId="3" borderId="1" xfId="6" applyFont="1" applyFill="1" applyBorder="1" applyAlignment="1">
      <alignment horizontal="left"/>
    </xf>
    <xf numFmtId="1" fontId="14" fillId="3" borderId="7" xfId="6" quotePrefix="1" applyNumberFormat="1" applyFont="1" applyFill="1" applyBorder="1" applyAlignment="1">
      <alignment horizontal="left"/>
    </xf>
    <xf numFmtId="3" fontId="2" fillId="0" borderId="18" xfId="6" applyNumberFormat="1" applyFill="1" applyBorder="1" applyAlignment="1"/>
    <xf numFmtId="9" fontId="2" fillId="0" borderId="9" xfId="6" applyNumberFormat="1" applyFill="1" applyBorder="1" applyAlignment="1"/>
    <xf numFmtId="0" fontId="24" fillId="0" borderId="0" xfId="23"/>
    <xf numFmtId="0" fontId="24" fillId="2" borderId="19" xfId="23" applyFill="1" applyBorder="1"/>
    <xf numFmtId="0" fontId="24" fillId="2" borderId="0" xfId="23" applyFill="1" applyBorder="1"/>
    <xf numFmtId="0" fontId="25" fillId="2" borderId="20" xfId="23" applyFont="1" applyFill="1" applyBorder="1"/>
    <xf numFmtId="0" fontId="25" fillId="2" borderId="21" xfId="23" applyFont="1" applyFill="1" applyBorder="1" applyAlignment="1">
      <alignment horizontal="center"/>
    </xf>
    <xf numFmtId="0" fontId="25" fillId="2" borderId="22" xfId="23" applyFont="1" applyFill="1" applyBorder="1" applyAlignment="1">
      <alignment horizontal="center"/>
    </xf>
    <xf numFmtId="0" fontId="25" fillId="2" borderId="23" xfId="23" applyFont="1" applyFill="1" applyBorder="1"/>
    <xf numFmtId="0" fontId="25" fillId="2" borderId="24" xfId="23" applyFont="1" applyFill="1" applyBorder="1"/>
    <xf numFmtId="168" fontId="24" fillId="2" borderId="21" xfId="23" applyNumberFormat="1" applyFill="1" applyBorder="1" applyAlignment="1">
      <alignment horizontal="center"/>
    </xf>
    <xf numFmtId="3" fontId="24" fillId="2" borderId="22" xfId="23" applyNumberFormat="1" applyFill="1" applyBorder="1" applyAlignment="1">
      <alignment horizontal="center"/>
    </xf>
    <xf numFmtId="0" fontId="24" fillId="2" borderId="21" xfId="23" applyFill="1" applyBorder="1" applyAlignment="1">
      <alignment horizontal="center"/>
    </xf>
    <xf numFmtId="0" fontId="25" fillId="2" borderId="25" xfId="23" applyFont="1" applyFill="1" applyBorder="1" applyAlignment="1">
      <alignment horizontal="left"/>
    </xf>
    <xf numFmtId="0" fontId="24" fillId="2" borderId="17" xfId="23" applyFill="1" applyBorder="1"/>
    <xf numFmtId="0" fontId="24" fillId="2" borderId="26" xfId="23" applyFill="1" applyBorder="1"/>
    <xf numFmtId="0" fontId="11" fillId="0" borderId="0" xfId="24" applyNumberFormat="1" applyFont="1"/>
    <xf numFmtId="0" fontId="28" fillId="2" borderId="27" xfId="24" applyNumberFormat="1" applyFont="1" applyFill="1" applyBorder="1" applyAlignment="1"/>
    <xf numFmtId="11" fontId="29" fillId="2" borderId="28" xfId="24" applyNumberFormat="1" applyFont="1" applyFill="1" applyBorder="1" applyAlignment="1">
      <alignment horizontal="center"/>
    </xf>
    <xf numFmtId="11" fontId="29" fillId="2" borderId="29" xfId="24" applyNumberFormat="1" applyFont="1" applyFill="1" applyBorder="1" applyAlignment="1"/>
    <xf numFmtId="0" fontId="28" fillId="2" borderId="25" xfId="24" applyNumberFormat="1" applyFont="1" applyFill="1" applyBorder="1" applyAlignment="1"/>
    <xf numFmtId="11" fontId="29" fillId="2" borderId="0" xfId="24" applyNumberFormat="1" applyFont="1" applyFill="1" applyBorder="1" applyAlignment="1">
      <alignment horizontal="center"/>
    </xf>
    <xf numFmtId="11" fontId="29" fillId="2" borderId="19" xfId="24" applyNumberFormat="1" applyFont="1" applyFill="1" applyBorder="1" applyAlignment="1"/>
    <xf numFmtId="0" fontId="28" fillId="2" borderId="30" xfId="24" applyNumberFormat="1" applyFont="1" applyFill="1" applyBorder="1" applyAlignment="1"/>
    <xf numFmtId="11" fontId="29" fillId="2" borderId="31" xfId="24" applyNumberFormat="1" applyFont="1" applyFill="1" applyBorder="1" applyAlignment="1">
      <alignment horizontal="center"/>
    </xf>
    <xf numFmtId="11" fontId="29" fillId="2" borderId="32" xfId="24" applyNumberFormat="1" applyFont="1" applyFill="1" applyBorder="1" applyAlignment="1"/>
    <xf numFmtId="0" fontId="11" fillId="0" borderId="0" xfId="24" applyFont="1"/>
    <xf numFmtId="0" fontId="28" fillId="2" borderId="33" xfId="24" applyFont="1" applyFill="1" applyBorder="1" applyAlignment="1">
      <alignment horizontal="center"/>
    </xf>
    <xf numFmtId="0" fontId="30" fillId="2" borderId="15" xfId="24" applyFont="1" applyFill="1" applyBorder="1" applyAlignment="1">
      <alignment horizontal="center"/>
    </xf>
    <xf numFmtId="0" fontId="30" fillId="2" borderId="34" xfId="24" applyFont="1" applyFill="1" applyBorder="1" applyAlignment="1">
      <alignment horizontal="center"/>
    </xf>
    <xf numFmtId="0" fontId="28" fillId="2" borderId="33" xfId="24" applyFont="1" applyFill="1" applyBorder="1" applyAlignment="1">
      <alignment horizontal="left"/>
    </xf>
    <xf numFmtId="0" fontId="28" fillId="2" borderId="35" xfId="24" applyFont="1" applyFill="1" applyBorder="1" applyAlignment="1"/>
    <xf numFmtId="0" fontId="22" fillId="2" borderId="28" xfId="24" applyFont="1" applyFill="1" applyBorder="1" applyAlignment="1"/>
    <xf numFmtId="0" fontId="28" fillId="2" borderId="29" xfId="24" applyFont="1" applyFill="1" applyBorder="1" applyAlignment="1"/>
    <xf numFmtId="0" fontId="11" fillId="2" borderId="27" xfId="24" applyFont="1" applyFill="1" applyBorder="1" applyAlignment="1"/>
    <xf numFmtId="0" fontId="29" fillId="2" borderId="29" xfId="24" applyFont="1" applyFill="1" applyBorder="1" applyAlignment="1"/>
    <xf numFmtId="0" fontId="11" fillId="2" borderId="36" xfId="24" quotePrefix="1" applyFont="1" applyFill="1" applyBorder="1" applyAlignment="1">
      <alignment horizontal="left"/>
    </xf>
    <xf numFmtId="0" fontId="29" fillId="2" borderId="37" xfId="24" applyFont="1" applyFill="1" applyBorder="1" applyAlignment="1"/>
    <xf numFmtId="0" fontId="29" fillId="2" borderId="38" xfId="24" applyFont="1" applyFill="1" applyBorder="1" applyAlignment="1"/>
    <xf numFmtId="0" fontId="22" fillId="2" borderId="25" xfId="24" applyFont="1" applyFill="1" applyBorder="1" applyAlignment="1"/>
    <xf numFmtId="0" fontId="29" fillId="2" borderId="0" xfId="24" applyNumberFormat="1" applyFont="1" applyFill="1" applyBorder="1" applyAlignment="1">
      <alignment horizontal="left"/>
    </xf>
    <xf numFmtId="0" fontId="29" fillId="2" borderId="19" xfId="24" applyNumberFormat="1" applyFont="1" applyFill="1" applyBorder="1" applyAlignment="1">
      <alignment horizontal="left"/>
    </xf>
    <xf numFmtId="0" fontId="11" fillId="2" borderId="25" xfId="24" applyFont="1" applyFill="1" applyBorder="1" applyAlignment="1"/>
    <xf numFmtId="0" fontId="29" fillId="2" borderId="19" xfId="24" applyFont="1" applyFill="1" applyBorder="1" applyAlignment="1"/>
    <xf numFmtId="0" fontId="11" fillId="2" borderId="39" xfId="24" applyFont="1" applyFill="1" applyBorder="1" applyAlignment="1"/>
    <xf numFmtId="0" fontId="29" fillId="2" borderId="17" xfId="24" applyFont="1" applyFill="1" applyBorder="1" applyAlignment="1"/>
    <xf numFmtId="0" fontId="29" fillId="2" borderId="26" xfId="24" applyFont="1" applyFill="1" applyBorder="1" applyAlignment="1"/>
    <xf numFmtId="0" fontId="22" fillId="2" borderId="35" xfId="24" applyFont="1" applyFill="1" applyBorder="1" applyAlignment="1"/>
    <xf numFmtId="0" fontId="29" fillId="2" borderId="40" xfId="24" applyNumberFormat="1" applyFont="1" applyFill="1" applyBorder="1" applyAlignment="1">
      <alignment horizontal="left"/>
    </xf>
    <xf numFmtId="0" fontId="29" fillId="2" borderId="29" xfId="24" applyNumberFormat="1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19" xfId="24" applyFont="1" applyFill="1" applyBorder="1" applyAlignment="1">
      <alignment horizontal="left"/>
    </xf>
    <xf numFmtId="0" fontId="29" fillId="2" borderId="28" xfId="24" applyFont="1" applyFill="1" applyBorder="1" applyAlignment="1">
      <alignment horizontal="left"/>
    </xf>
    <xf numFmtId="0" fontId="29" fillId="2" borderId="29" xfId="24" applyFont="1" applyFill="1" applyBorder="1" applyAlignment="1">
      <alignment horizontal="left"/>
    </xf>
    <xf numFmtId="0" fontId="11" fillId="0" borderId="19" xfId="24" applyFont="1" applyBorder="1"/>
    <xf numFmtId="0" fontId="28" fillId="2" borderId="15" xfId="24" applyFont="1" applyFill="1" applyBorder="1" applyAlignment="1">
      <alignment horizontal="center"/>
    </xf>
    <xf numFmtId="0" fontId="28" fillId="2" borderId="34" xfId="24" applyFont="1" applyFill="1" applyBorder="1" applyAlignment="1">
      <alignment horizontal="center"/>
    </xf>
    <xf numFmtId="0" fontId="28" fillId="2" borderId="25" xfId="24" applyFont="1" applyFill="1" applyBorder="1" applyAlignment="1">
      <alignment horizontal="left"/>
    </xf>
    <xf numFmtId="0" fontId="28" fillId="2" borderId="0" xfId="24" applyFont="1" applyFill="1" applyBorder="1" applyAlignment="1">
      <alignment horizontal="left"/>
    </xf>
    <xf numFmtId="0" fontId="28" fillId="2" borderId="19" xfId="24" applyFont="1" applyFill="1" applyBorder="1" applyAlignment="1">
      <alignment horizontal="right"/>
    </xf>
    <xf numFmtId="0" fontId="29" fillId="2" borderId="27" xfId="24" applyFont="1" applyFill="1" applyBorder="1" applyAlignment="1"/>
    <xf numFmtId="0" fontId="29" fillId="2" borderId="28" xfId="24" applyFont="1" applyFill="1" applyBorder="1" applyAlignment="1"/>
    <xf numFmtId="0" fontId="29" fillId="2" borderId="28" xfId="24" applyNumberFormat="1" applyFont="1" applyFill="1" applyBorder="1" applyAlignment="1">
      <alignment horizontal="left"/>
    </xf>
    <xf numFmtId="0" fontId="29" fillId="2" borderId="25" xfId="24" applyFont="1" applyFill="1" applyBorder="1" applyAlignment="1"/>
    <xf numFmtId="0" fontId="29" fillId="2" borderId="0" xfId="24" applyFont="1" applyFill="1" applyBorder="1" applyAlignment="1"/>
    <xf numFmtId="0" fontId="11" fillId="0" borderId="41" xfId="24" applyFont="1" applyBorder="1"/>
    <xf numFmtId="0" fontId="22" fillId="2" borderId="39" xfId="24" applyNumberFormat="1" applyFont="1" applyFill="1" applyBorder="1" applyAlignment="1"/>
    <xf numFmtId="0" fontId="29" fillId="2" borderId="17" xfId="24" applyNumberFormat="1" applyFont="1" applyFill="1" applyBorder="1" applyAlignment="1">
      <alignment horizontal="left"/>
    </xf>
    <xf numFmtId="0" fontId="29" fillId="2" borderId="26" xfId="24" applyNumberFormat="1" applyFont="1" applyFill="1" applyBorder="1" applyAlignment="1">
      <alignment horizontal="left"/>
    </xf>
    <xf numFmtId="0" fontId="29" fillId="2" borderId="30" xfId="24" applyNumberFormat="1" applyFont="1" applyFill="1" applyBorder="1" applyAlignment="1"/>
    <xf numFmtId="0" fontId="29" fillId="2" borderId="31" xfId="24" applyNumberFormat="1" applyFont="1" applyFill="1" applyBorder="1" applyAlignment="1"/>
    <xf numFmtId="0" fontId="32" fillId="0" borderId="0" xfId="10" applyFont="1" applyBorder="1"/>
    <xf numFmtId="0" fontId="32" fillId="0" borderId="0" xfId="10" applyFont="1"/>
    <xf numFmtId="0" fontId="33" fillId="3" borderId="1" xfId="10" applyFont="1" applyFill="1" applyBorder="1" applyAlignment="1">
      <alignment horizontal="left"/>
    </xf>
    <xf numFmtId="0" fontId="34" fillId="3" borderId="1" xfId="10" applyFont="1" applyFill="1" applyBorder="1" applyAlignment="1">
      <alignment horizontal="left"/>
    </xf>
    <xf numFmtId="0" fontId="34" fillId="3" borderId="3" xfId="10" applyFont="1" applyFill="1" applyBorder="1" applyAlignment="1">
      <alignment horizontal="left"/>
    </xf>
    <xf numFmtId="166" fontId="31" fillId="0" borderId="4" xfId="10" applyNumberFormat="1" applyFont="1" applyFill="1" applyBorder="1" applyAlignment="1">
      <alignment horizontal="center"/>
    </xf>
    <xf numFmtId="166" fontId="31" fillId="0" borderId="5" xfId="10" applyNumberFormat="1" applyFont="1" applyFill="1" applyBorder="1" applyAlignment="1">
      <alignment horizontal="center"/>
    </xf>
    <xf numFmtId="3" fontId="2" fillId="0" borderId="0" xfId="17" applyNumberFormat="1"/>
    <xf numFmtId="164" fontId="2" fillId="0" borderId="0" xfId="17" applyNumberFormat="1"/>
    <xf numFmtId="3" fontId="2" fillId="0" borderId="8" xfId="25" applyNumberFormat="1" applyFont="1" applyBorder="1"/>
    <xf numFmtId="3" fontId="35" fillId="0" borderId="13" xfId="6" applyNumberFormat="1" applyFont="1" applyFill="1" applyBorder="1" applyAlignment="1"/>
    <xf numFmtId="3" fontId="35" fillId="0" borderId="0" xfId="6" applyNumberFormat="1" applyFont="1" applyFill="1" applyBorder="1" applyAlignment="1"/>
    <xf numFmtId="0" fontId="2" fillId="0" borderId="0" xfId="6" applyFont="1"/>
    <xf numFmtId="0" fontId="36" fillId="2" borderId="25" xfId="23" applyFont="1" applyFill="1" applyBorder="1" applyAlignment="1">
      <alignment horizontal="left"/>
    </xf>
    <xf numFmtId="0" fontId="36" fillId="2" borderId="39" xfId="23" applyFont="1" applyFill="1" applyBorder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3" fontId="2" fillId="0" borderId="0" xfId="9" applyNumberFormat="1"/>
    <xf numFmtId="3" fontId="11" fillId="0" borderId="0" xfId="21" applyNumberFormat="1" applyFont="1"/>
    <xf numFmtId="0" fontId="8" fillId="0" borderId="0" xfId="5" applyFont="1" applyBorder="1" applyAlignment="1">
      <alignment horizontal="center"/>
    </xf>
    <xf numFmtId="0" fontId="40" fillId="0" borderId="42" xfId="0" applyFont="1" applyBorder="1"/>
    <xf numFmtId="0" fontId="40" fillId="0" borderId="43" xfId="0" applyFont="1" applyBorder="1"/>
    <xf numFmtId="0" fontId="40" fillId="0" borderId="16" xfId="0" applyFont="1" applyBorder="1"/>
    <xf numFmtId="0" fontId="40" fillId="0" borderId="44" xfId="0" applyFont="1" applyBorder="1"/>
    <xf numFmtId="0" fontId="40" fillId="0" borderId="45" xfId="0" applyFont="1" applyBorder="1"/>
    <xf numFmtId="0" fontId="40" fillId="0" borderId="14" xfId="0" applyFont="1" applyBorder="1"/>
    <xf numFmtId="0" fontId="40" fillId="0" borderId="41" xfId="0" applyFont="1" applyBorder="1"/>
    <xf numFmtId="3" fontId="40" fillId="0" borderId="46" xfId="0" applyNumberFormat="1" applyFont="1" applyBorder="1"/>
    <xf numFmtId="0" fontId="40" fillId="0" borderId="0" xfId="0" applyFont="1" applyBorder="1"/>
    <xf numFmtId="3" fontId="40" fillId="0" borderId="0" xfId="0" applyNumberFormat="1" applyFont="1" applyBorder="1"/>
    <xf numFmtId="0" fontId="40" fillId="0" borderId="46" xfId="0" applyFont="1" applyBorder="1"/>
    <xf numFmtId="3" fontId="40" fillId="0" borderId="0" xfId="0" applyNumberFormat="1" applyFont="1"/>
    <xf numFmtId="0" fontId="40" fillId="0" borderId="47" xfId="0" applyFont="1" applyBorder="1"/>
    <xf numFmtId="3" fontId="40" fillId="0" borderId="21" xfId="0" applyNumberFormat="1" applyFont="1" applyBorder="1"/>
    <xf numFmtId="0" fontId="40" fillId="0" borderId="13" xfId="0" applyFont="1" applyBorder="1"/>
    <xf numFmtId="0" fontId="40" fillId="0" borderId="21" xfId="0" applyFont="1" applyBorder="1"/>
    <xf numFmtId="3" fontId="40" fillId="0" borderId="13" xfId="0" applyNumberFormat="1" applyFont="1" applyBorder="1"/>
    <xf numFmtId="0" fontId="39" fillId="0" borderId="41" xfId="0" applyFont="1" applyBorder="1"/>
    <xf numFmtId="3" fontId="40" fillId="0" borderId="43" xfId="0" applyNumberFormat="1" applyFont="1" applyBorder="1"/>
    <xf numFmtId="3" fontId="40" fillId="0" borderId="14" xfId="0" applyNumberFormat="1" applyFont="1" applyBorder="1"/>
    <xf numFmtId="3" fontId="40" fillId="0" borderId="45" xfId="0" applyNumberFormat="1" applyFont="1" applyBorder="1"/>
    <xf numFmtId="0" fontId="40" fillId="0" borderId="0" xfId="0" applyNumberFormat="1" applyFont="1"/>
    <xf numFmtId="169" fontId="40" fillId="0" borderId="0" xfId="0" applyNumberFormat="1" applyFont="1"/>
    <xf numFmtId="0" fontId="39" fillId="0" borderId="0" xfId="0" applyNumberFormat="1" applyFont="1"/>
    <xf numFmtId="0" fontId="40" fillId="0" borderId="0" xfId="0" applyNumberFormat="1" applyFont="1" applyAlignment="1">
      <alignment horizontal="fill"/>
    </xf>
    <xf numFmtId="0" fontId="39" fillId="0" borderId="0" xfId="0" applyNumberFormat="1" applyFont="1" applyAlignment="1">
      <alignment horizontal="center"/>
    </xf>
    <xf numFmtId="0" fontId="41" fillId="0" borderId="0" xfId="0" applyNumberFormat="1" applyFont="1"/>
    <xf numFmtId="0" fontId="41" fillId="0" borderId="0" xfId="0" applyNumberFormat="1" applyFont="1" applyAlignment="1">
      <alignment horizontal="left"/>
    </xf>
    <xf numFmtId="0" fontId="41" fillId="0" borderId="0" xfId="0" applyNumberFormat="1" applyFont="1" applyAlignment="1">
      <alignment horizontal="center"/>
    </xf>
    <xf numFmtId="0" fontId="39" fillId="0" borderId="0" xfId="0" applyNumberFormat="1" applyFont="1" applyAlignment="1">
      <alignment horizontal="fill"/>
    </xf>
    <xf numFmtId="3" fontId="2" fillId="0" borderId="0" xfId="6" applyNumberFormat="1"/>
    <xf numFmtId="0" fontId="24" fillId="0" borderId="0" xfId="4" applyFont="1"/>
    <xf numFmtId="3" fontId="2" fillId="0" borderId="18" xfId="19" applyNumberFormat="1" applyFill="1" applyBorder="1" applyAlignment="1"/>
    <xf numFmtId="3" fontId="2" fillId="0" borderId="9" xfId="20" applyNumberFormat="1" applyFill="1" applyBorder="1" applyAlignment="1"/>
    <xf numFmtId="3" fontId="2" fillId="0" borderId="18" xfId="20" applyNumberFormat="1" applyFill="1" applyBorder="1" applyAlignment="1"/>
    <xf numFmtId="3" fontId="2" fillId="0" borderId="9" xfId="21" applyNumberFormat="1" applyFill="1" applyBorder="1" applyAlignment="1"/>
    <xf numFmtId="3" fontId="2" fillId="0" borderId="18" xfId="21" applyNumberFormat="1" applyFill="1" applyBorder="1" applyAlignment="1"/>
    <xf numFmtId="3" fontId="2" fillId="0" borderId="18" xfId="25" applyNumberFormat="1" applyFont="1" applyFill="1" applyBorder="1" applyAlignment="1"/>
    <xf numFmtId="3" fontId="0" fillId="0" borderId="9" xfId="0" applyNumberFormat="1" applyFill="1" applyBorder="1" applyAlignment="1"/>
    <xf numFmtId="3" fontId="24" fillId="0" borderId="0" xfId="5" applyNumberFormat="1" applyFont="1" applyAlignment="1">
      <alignment horizontal="center"/>
    </xf>
    <xf numFmtId="3" fontId="39" fillId="0" borderId="0" xfId="0" applyNumberFormat="1" applyFont="1"/>
    <xf numFmtId="3" fontId="42" fillId="7" borderId="0" xfId="0" applyNumberFormat="1" applyFont="1" applyFill="1"/>
    <xf numFmtId="0" fontId="0" fillId="8" borderId="0" xfId="0" applyFill="1"/>
    <xf numFmtId="0" fontId="45" fillId="0" borderId="0" xfId="0" applyFont="1"/>
    <xf numFmtId="0" fontId="0" fillId="9" borderId="0" xfId="0" applyFill="1"/>
    <xf numFmtId="0" fontId="17" fillId="10" borderId="48" xfId="0" applyFont="1" applyFill="1" applyBorder="1"/>
    <xf numFmtId="0" fontId="17" fillId="10" borderId="49" xfId="0" applyFont="1" applyFill="1" applyBorder="1" applyAlignment="1">
      <alignment horizontal="right"/>
    </xf>
    <xf numFmtId="0" fontId="17" fillId="10" borderId="50" xfId="0" applyFont="1" applyFill="1" applyBorder="1"/>
    <xf numFmtId="0" fontId="42" fillId="11" borderId="42" xfId="0" applyFont="1" applyFill="1" applyBorder="1"/>
    <xf numFmtId="3" fontId="42" fillId="11" borderId="42" xfId="0" applyNumberFormat="1" applyFont="1" applyFill="1" applyBorder="1" applyAlignment="1">
      <alignment horizontal="right"/>
    </xf>
    <xf numFmtId="166" fontId="42" fillId="11" borderId="43" xfId="25" applyNumberFormat="1" applyFont="1" applyFill="1" applyBorder="1"/>
    <xf numFmtId="0" fontId="42" fillId="11" borderId="41" xfId="0" applyFont="1" applyFill="1" applyBorder="1"/>
    <xf numFmtId="3" fontId="42" fillId="11" borderId="41" xfId="0" applyNumberFormat="1" applyFont="1" applyFill="1" applyBorder="1" applyAlignment="1">
      <alignment horizontal="right"/>
    </xf>
    <xf numFmtId="166" fontId="42" fillId="11" borderId="46" xfId="25" applyNumberFormat="1" applyFont="1" applyFill="1" applyBorder="1"/>
    <xf numFmtId="0" fontId="42" fillId="11" borderId="47" xfId="0" applyFont="1" applyFill="1" applyBorder="1"/>
    <xf numFmtId="3" fontId="42" fillId="11" borderId="21" xfId="0" applyNumberFormat="1" applyFont="1" applyFill="1" applyBorder="1" applyAlignment="1">
      <alignment horizontal="right"/>
    </xf>
    <xf numFmtId="0" fontId="42" fillId="11" borderId="45" xfId="0" applyFont="1" applyFill="1" applyBorder="1"/>
    <xf numFmtId="170" fontId="0" fillId="9" borderId="51" xfId="0" applyNumberFormat="1" applyFill="1" applyBorder="1" applyAlignment="1"/>
    <xf numFmtId="1" fontId="2" fillId="9" borderId="52" xfId="0" applyNumberFormat="1" applyFont="1" applyFill="1" applyBorder="1"/>
    <xf numFmtId="1" fontId="0" fillId="9" borderId="52" xfId="0" applyNumberFormat="1" applyFill="1" applyBorder="1"/>
    <xf numFmtId="170" fontId="0" fillId="9" borderId="53" xfId="0" applyNumberFormat="1" applyFill="1" applyBorder="1" applyAlignment="1"/>
    <xf numFmtId="1" fontId="2" fillId="9" borderId="54" xfId="0" applyNumberFormat="1" applyFont="1" applyFill="1" applyBorder="1"/>
    <xf numFmtId="0" fontId="46" fillId="6" borderId="55" xfId="0" applyFont="1" applyFill="1" applyBorder="1" applyAlignment="1">
      <alignment horizontal="left" wrapText="1"/>
    </xf>
    <xf numFmtId="3" fontId="46" fillId="6" borderId="56" xfId="0" applyNumberFormat="1" applyFont="1" applyFill="1" applyBorder="1" applyAlignment="1">
      <alignment horizontal="center" wrapText="1"/>
    </xf>
    <xf numFmtId="166" fontId="46" fillId="6" borderId="0" xfId="0" applyNumberFormat="1" applyFont="1" applyFill="1" applyBorder="1" applyAlignment="1">
      <alignment horizontal="center" wrapText="1"/>
    </xf>
    <xf numFmtId="3" fontId="46" fillId="6" borderId="57" xfId="0" applyNumberFormat="1" applyFont="1" applyFill="1" applyBorder="1" applyAlignment="1">
      <alignment horizontal="center" wrapText="1"/>
    </xf>
    <xf numFmtId="166" fontId="46" fillId="6" borderId="6" xfId="0" applyNumberFormat="1" applyFont="1" applyFill="1" applyBorder="1" applyAlignment="1">
      <alignment horizontal="center" wrapText="1"/>
    </xf>
    <xf numFmtId="166" fontId="46" fillId="6" borderId="41" xfId="0" applyNumberFormat="1" applyFont="1" applyFill="1" applyBorder="1" applyAlignment="1">
      <alignment horizontal="center" wrapText="1"/>
    </xf>
    <xf numFmtId="0" fontId="46" fillId="6" borderId="58" xfId="0" applyFont="1" applyFill="1" applyBorder="1" applyAlignment="1">
      <alignment horizontal="left" wrapText="1"/>
    </xf>
    <xf numFmtId="3" fontId="46" fillId="6" borderId="59" xfId="0" applyNumberFormat="1" applyFont="1" applyFill="1" applyBorder="1" applyAlignment="1">
      <alignment horizontal="center" wrapText="1"/>
    </xf>
    <xf numFmtId="0" fontId="46" fillId="6" borderId="60" xfId="0" applyFont="1" applyFill="1" applyBorder="1" applyAlignment="1">
      <alignment horizontal="left" wrapText="1"/>
    </xf>
    <xf numFmtId="3" fontId="46" fillId="6" borderId="61" xfId="0" applyNumberFormat="1" applyFont="1" applyFill="1" applyBorder="1" applyAlignment="1">
      <alignment horizontal="center" wrapText="1"/>
    </xf>
    <xf numFmtId="166" fontId="46" fillId="6" borderId="62" xfId="0" applyNumberFormat="1" applyFont="1" applyFill="1" applyBorder="1" applyAlignment="1">
      <alignment horizontal="center" wrapText="1"/>
    </xf>
    <xf numFmtId="3" fontId="46" fillId="6" borderId="63" xfId="0" applyNumberFormat="1" applyFont="1" applyFill="1" applyBorder="1" applyAlignment="1">
      <alignment horizontal="center" wrapText="1"/>
    </xf>
    <xf numFmtId="166" fontId="46" fillId="6" borderId="64" xfId="0" applyNumberFormat="1" applyFont="1" applyFill="1" applyBorder="1" applyAlignment="1">
      <alignment horizontal="center" wrapText="1"/>
    </xf>
    <xf numFmtId="0" fontId="0" fillId="6" borderId="45" xfId="0" applyFill="1" applyBorder="1" applyAlignment="1">
      <alignment horizontal="center" wrapText="1"/>
    </xf>
    <xf numFmtId="0" fontId="0" fillId="6" borderId="59" xfId="0" applyFill="1" applyBorder="1" applyAlignment="1">
      <alignment horizontal="center" wrapText="1"/>
    </xf>
    <xf numFmtId="166" fontId="0" fillId="6" borderId="14" xfId="0" applyNumberFormat="1" applyFill="1" applyBorder="1" applyAlignment="1">
      <alignment horizontal="center" wrapText="1"/>
    </xf>
    <xf numFmtId="0" fontId="44" fillId="9" borderId="0" xfId="0" applyFont="1" applyFill="1" applyAlignment="1">
      <alignment horizontal="center"/>
    </xf>
    <xf numFmtId="0" fontId="17" fillId="10" borderId="47" xfId="0" applyFont="1" applyFill="1" applyBorder="1"/>
    <xf numFmtId="0" fontId="17" fillId="10" borderId="16" xfId="0" applyFont="1" applyFill="1" applyBorder="1" applyAlignment="1">
      <alignment horizontal="right"/>
    </xf>
    <xf numFmtId="0" fontId="17" fillId="10" borderId="43" xfId="0" applyFont="1" applyFill="1" applyBorder="1"/>
    <xf numFmtId="166" fontId="42" fillId="11" borderId="45" xfId="0" applyNumberFormat="1" applyFont="1" applyFill="1" applyBorder="1"/>
    <xf numFmtId="0" fontId="40" fillId="9" borderId="0" xfId="0" applyFont="1" applyFill="1"/>
    <xf numFmtId="0" fontId="17" fillId="10" borderId="51" xfId="0" applyFont="1" applyFill="1" applyBorder="1"/>
    <xf numFmtId="0" fontId="47" fillId="10" borderId="65" xfId="0" applyFont="1" applyFill="1" applyBorder="1" applyAlignment="1">
      <alignment horizontal="center"/>
    </xf>
    <xf numFmtId="0" fontId="47" fillId="10" borderId="52" xfId="0" applyFont="1" applyFill="1" applyBorder="1" applyAlignment="1">
      <alignment horizontal="center"/>
    </xf>
    <xf numFmtId="0" fontId="47" fillId="10" borderId="54" xfId="0" applyFont="1" applyFill="1" applyBorder="1" applyAlignment="1">
      <alignment horizontal="center"/>
    </xf>
    <xf numFmtId="0" fontId="17" fillId="10" borderId="3" xfId="0" applyFont="1" applyFill="1" applyBorder="1"/>
    <xf numFmtId="0" fontId="17" fillId="10" borderId="66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47" fillId="10" borderId="66" xfId="0" applyFont="1" applyFill="1" applyBorder="1" applyAlignment="1">
      <alignment horizontal="center"/>
    </xf>
    <xf numFmtId="0" fontId="47" fillId="10" borderId="4" xfId="0" applyFont="1" applyFill="1" applyBorder="1"/>
    <xf numFmtId="0" fontId="17" fillId="10" borderId="5" xfId="0" applyFont="1" applyFill="1" applyBorder="1"/>
    <xf numFmtId="0" fontId="48" fillId="6" borderId="1" xfId="0" applyFont="1" applyFill="1" applyBorder="1" applyAlignment="1">
      <alignment horizontal="left"/>
    </xf>
    <xf numFmtId="3" fontId="48" fillId="6" borderId="6" xfId="0" applyNumberFormat="1" applyFont="1" applyFill="1" applyBorder="1" applyAlignment="1">
      <alignment horizontal="center"/>
    </xf>
    <xf numFmtId="166" fontId="48" fillId="6" borderId="67" xfId="0" applyNumberFormat="1" applyFont="1" applyFill="1" applyBorder="1" applyAlignment="1">
      <alignment horizontal="center"/>
    </xf>
    <xf numFmtId="166" fontId="48" fillId="6" borderId="0" xfId="0" applyNumberFormat="1" applyFont="1" applyFill="1" applyBorder="1" applyAlignment="1">
      <alignment horizontal="center"/>
    </xf>
    <xf numFmtId="166" fontId="48" fillId="6" borderId="6" xfId="0" applyNumberFormat="1" applyFont="1" applyFill="1" applyBorder="1" applyAlignment="1">
      <alignment horizontal="center"/>
    </xf>
    <xf numFmtId="0" fontId="48" fillId="6" borderId="68" xfId="0" applyFont="1" applyFill="1" applyBorder="1" applyAlignment="1">
      <alignment horizontal="left"/>
    </xf>
    <xf numFmtId="0" fontId="48" fillId="6" borderId="69" xfId="0" applyFont="1" applyFill="1" applyBorder="1" applyAlignment="1">
      <alignment horizontal="center"/>
    </xf>
    <xf numFmtId="0" fontId="48" fillId="6" borderId="14" xfId="0" applyFont="1" applyFill="1" applyBorder="1" applyAlignment="1">
      <alignment horizontal="center"/>
    </xf>
    <xf numFmtId="0" fontId="48" fillId="6" borderId="70" xfId="0" applyFont="1" applyFill="1" applyBorder="1" applyAlignment="1">
      <alignment horizontal="center"/>
    </xf>
    <xf numFmtId="0" fontId="48" fillId="6" borderId="71" xfId="0" applyFont="1" applyFill="1" applyBorder="1" applyAlignment="1">
      <alignment horizontal="left"/>
    </xf>
    <xf numFmtId="3" fontId="48" fillId="6" borderId="72" xfId="0" applyNumberFormat="1" applyFont="1" applyFill="1" applyBorder="1" applyAlignment="1">
      <alignment horizontal="center"/>
    </xf>
    <xf numFmtId="166" fontId="48" fillId="6" borderId="69" xfId="0" applyNumberFormat="1" applyFont="1" applyFill="1" applyBorder="1" applyAlignment="1">
      <alignment horizontal="center"/>
    </xf>
    <xf numFmtId="166" fontId="48" fillId="6" borderId="14" xfId="0" applyNumberFormat="1" applyFont="1" applyFill="1" applyBorder="1" applyAlignment="1">
      <alignment horizontal="center"/>
    </xf>
    <xf numFmtId="166" fontId="48" fillId="6" borderId="70" xfId="0" applyNumberFormat="1" applyFont="1" applyFill="1" applyBorder="1" applyAlignment="1">
      <alignment horizontal="center"/>
    </xf>
    <xf numFmtId="0" fontId="48" fillId="6" borderId="73" xfId="0" applyFont="1" applyFill="1" applyBorder="1" applyAlignment="1">
      <alignment horizontal="center"/>
    </xf>
    <xf numFmtId="0" fontId="48" fillId="6" borderId="16" xfId="0" applyFont="1" applyFill="1" applyBorder="1" applyAlignment="1">
      <alignment horizontal="center"/>
    </xf>
    <xf numFmtId="0" fontId="48" fillId="6" borderId="72" xfId="0" applyFont="1" applyFill="1" applyBorder="1" applyAlignment="1">
      <alignment horizontal="center"/>
    </xf>
    <xf numFmtId="0" fontId="48" fillId="6" borderId="3" xfId="0" applyFont="1" applyFill="1" applyBorder="1" applyAlignment="1">
      <alignment horizontal="left"/>
    </xf>
    <xf numFmtId="166" fontId="48" fillId="6" borderId="66" xfId="0" applyNumberFormat="1" applyFont="1" applyFill="1" applyBorder="1" applyAlignment="1">
      <alignment horizontal="center"/>
    </xf>
    <xf numFmtId="166" fontId="48" fillId="6" borderId="4" xfId="0" applyNumberFormat="1" applyFont="1" applyFill="1" applyBorder="1" applyAlignment="1">
      <alignment horizontal="center"/>
    </xf>
    <xf numFmtId="166" fontId="48" fillId="6" borderId="5" xfId="0" applyNumberFormat="1" applyFont="1" applyFill="1" applyBorder="1" applyAlignment="1">
      <alignment horizontal="center"/>
    </xf>
    <xf numFmtId="0" fontId="49" fillId="0" borderId="0" xfId="0" applyFont="1"/>
    <xf numFmtId="0" fontId="17" fillId="10" borderId="66" xfId="0" applyFont="1" applyFill="1" applyBorder="1"/>
    <xf numFmtId="0" fontId="17" fillId="10" borderId="4" xfId="0" applyFont="1" applyFill="1" applyBorder="1"/>
    <xf numFmtId="0" fontId="50" fillId="6" borderId="51" xfId="0" applyFont="1" applyFill="1" applyBorder="1"/>
    <xf numFmtId="0" fontId="50" fillId="6" borderId="1" xfId="0" applyFont="1" applyFill="1" applyBorder="1"/>
    <xf numFmtId="166" fontId="50" fillId="6" borderId="67" xfId="0" applyNumberFormat="1" applyFont="1" applyFill="1" applyBorder="1" applyAlignment="1">
      <alignment horizontal="right"/>
    </xf>
    <xf numFmtId="166" fontId="50" fillId="6" borderId="0" xfId="0" applyNumberFormat="1" applyFont="1" applyFill="1" applyBorder="1" applyAlignment="1">
      <alignment horizontal="right"/>
    </xf>
    <xf numFmtId="166" fontId="50" fillId="6" borderId="6" xfId="0" applyNumberFormat="1" applyFont="1" applyFill="1" applyBorder="1" applyAlignment="1">
      <alignment horizontal="right"/>
    </xf>
    <xf numFmtId="166" fontId="50" fillId="6" borderId="67" xfId="0" applyNumberFormat="1" applyFont="1" applyFill="1" applyBorder="1"/>
    <xf numFmtId="166" fontId="50" fillId="6" borderId="0" xfId="0" applyNumberFormat="1" applyFont="1" applyFill="1" applyBorder="1"/>
    <xf numFmtId="0" fontId="50" fillId="6" borderId="67" xfId="0" applyFont="1" applyFill="1" applyBorder="1"/>
    <xf numFmtId="0" fontId="50" fillId="6" borderId="1" xfId="0" applyFont="1" applyFill="1" applyBorder="1" applyAlignment="1">
      <alignment horizontal="left"/>
    </xf>
    <xf numFmtId="0" fontId="50" fillId="6" borderId="67" xfId="0" applyFont="1" applyFill="1" applyBorder="1" applyAlignment="1">
      <alignment horizontal="right"/>
    </xf>
    <xf numFmtId="0" fontId="50" fillId="6" borderId="3" xfId="0" applyFont="1" applyFill="1" applyBorder="1" applyAlignment="1">
      <alignment horizontal="left"/>
    </xf>
    <xf numFmtId="166" fontId="50" fillId="6" borderId="66" xfId="0" applyNumberFormat="1" applyFont="1" applyFill="1" applyBorder="1" applyAlignment="1">
      <alignment horizontal="right"/>
    </xf>
    <xf numFmtId="166" fontId="50" fillId="6" borderId="4" xfId="0" applyNumberFormat="1" applyFont="1" applyFill="1" applyBorder="1" applyAlignment="1">
      <alignment horizontal="right"/>
    </xf>
    <xf numFmtId="166" fontId="50" fillId="6" borderId="5" xfId="0" applyNumberFormat="1" applyFont="1" applyFill="1" applyBorder="1" applyAlignment="1">
      <alignment horizontal="right"/>
    </xf>
    <xf numFmtId="1" fontId="51" fillId="12" borderId="51" xfId="6" applyNumberFormat="1" applyFont="1" applyFill="1" applyBorder="1" applyAlignment="1"/>
    <xf numFmtId="3" fontId="12" fillId="12" borderId="52" xfId="6" applyNumberFormat="1" applyFont="1" applyFill="1" applyBorder="1" applyAlignment="1">
      <alignment horizontal="right"/>
    </xf>
    <xf numFmtId="9" fontId="12" fillId="12" borderId="52" xfId="6" applyNumberFormat="1" applyFont="1" applyFill="1" applyBorder="1" applyAlignment="1">
      <alignment horizontal="right"/>
    </xf>
    <xf numFmtId="9" fontId="12" fillId="12" borderId="54" xfId="6" applyNumberFormat="1" applyFont="1" applyFill="1" applyBorder="1" applyAlignment="1">
      <alignment horizontal="right"/>
    </xf>
    <xf numFmtId="1" fontId="51" fillId="12" borderId="1" xfId="6" applyNumberFormat="1" applyFont="1" applyFill="1" applyBorder="1" applyAlignment="1"/>
    <xf numFmtId="167" fontId="51" fillId="12" borderId="0" xfId="6" applyNumberFormat="1" applyFont="1" applyFill="1" applyBorder="1" applyAlignment="1">
      <alignment horizontal="left"/>
    </xf>
    <xf numFmtId="9" fontId="12" fillId="12" borderId="0" xfId="6" applyNumberFormat="1" applyFont="1" applyFill="1" applyBorder="1" applyAlignment="1">
      <alignment horizontal="right"/>
    </xf>
    <xf numFmtId="9" fontId="12" fillId="12" borderId="6" xfId="6" applyNumberFormat="1" applyFont="1" applyFill="1" applyBorder="1" applyAlignment="1">
      <alignment horizontal="right"/>
    </xf>
    <xf numFmtId="3" fontId="12" fillId="12" borderId="0" xfId="6" applyNumberFormat="1" applyFont="1" applyFill="1" applyBorder="1" applyAlignment="1">
      <alignment horizontal="right"/>
    </xf>
    <xf numFmtId="9" fontId="12" fillId="12" borderId="0" xfId="6" applyNumberFormat="1" applyFont="1" applyFill="1" applyBorder="1" applyAlignment="1">
      <alignment horizontal="right" wrapText="1"/>
    </xf>
    <xf numFmtId="9" fontId="12" fillId="12" borderId="6" xfId="6" applyNumberFormat="1" applyFont="1" applyFill="1" applyBorder="1" applyAlignment="1">
      <alignment horizontal="right" wrapText="1"/>
    </xf>
    <xf numFmtId="1" fontId="51" fillId="12" borderId="68" xfId="6" applyNumberFormat="1" applyFont="1" applyFill="1" applyBorder="1" applyAlignment="1"/>
    <xf numFmtId="3" fontId="12" fillId="12" borderId="14" xfId="6" applyNumberFormat="1" applyFont="1" applyFill="1" applyBorder="1" applyAlignment="1">
      <alignment horizontal="right"/>
    </xf>
    <xf numFmtId="9" fontId="12" fillId="12" borderId="14" xfId="6" applyNumberFormat="1" applyFont="1" applyFill="1" applyBorder="1" applyAlignment="1">
      <alignment horizontal="right"/>
    </xf>
    <xf numFmtId="9" fontId="12" fillId="12" borderId="70" xfId="6" applyNumberFormat="1" applyFont="1" applyFill="1" applyBorder="1" applyAlignment="1">
      <alignment horizontal="right"/>
    </xf>
    <xf numFmtId="166" fontId="2" fillId="0" borderId="18" xfId="6" applyNumberFormat="1" applyFont="1" applyFill="1" applyBorder="1" applyAlignment="1">
      <alignment horizontal="center"/>
    </xf>
    <xf numFmtId="3" fontId="2" fillId="0" borderId="0" xfId="20" applyNumberFormat="1" applyFont="1"/>
    <xf numFmtId="3" fontId="13" fillId="0" borderId="0" xfId="11" applyNumberFormat="1" applyFont="1"/>
    <xf numFmtId="0" fontId="52" fillId="0" borderId="0" xfId="5" applyFont="1"/>
    <xf numFmtId="0" fontId="52" fillId="0" borderId="0" xfId="4" applyFont="1"/>
    <xf numFmtId="9" fontId="2" fillId="0" borderId="0" xfId="6" applyNumberFormat="1"/>
    <xf numFmtId="3" fontId="2" fillId="0" borderId="1" xfId="6" applyNumberFormat="1" applyFill="1" applyBorder="1" applyAlignment="1"/>
    <xf numFmtId="0" fontId="23" fillId="12" borderId="51" xfId="7" applyFont="1" applyFill="1" applyBorder="1" applyAlignment="1">
      <alignment horizontal="left"/>
    </xf>
    <xf numFmtId="0" fontId="53" fillId="12" borderId="52" xfId="7" applyFont="1" applyFill="1" applyBorder="1" applyAlignment="1">
      <alignment horizontal="center"/>
    </xf>
    <xf numFmtId="0" fontId="53" fillId="12" borderId="52" xfId="7" applyFont="1" applyFill="1" applyBorder="1" applyAlignment="1">
      <alignment horizontal="right"/>
    </xf>
    <xf numFmtId="0" fontId="12" fillId="12" borderId="54" xfId="7" applyFont="1" applyFill="1" applyBorder="1" applyAlignment="1">
      <alignment horizontal="right"/>
    </xf>
    <xf numFmtId="0" fontId="23" fillId="12" borderId="1" xfId="7" applyFont="1" applyFill="1" applyBorder="1" applyAlignment="1">
      <alignment horizontal="left"/>
    </xf>
    <xf numFmtId="0" fontId="53" fillId="12" borderId="0" xfId="7" applyFont="1" applyFill="1" applyBorder="1" applyAlignment="1">
      <alignment horizontal="right"/>
    </xf>
    <xf numFmtId="0" fontId="12" fillId="12" borderId="6" xfId="7" applyFont="1" applyFill="1" applyBorder="1" applyAlignment="1">
      <alignment horizontal="right"/>
    </xf>
    <xf numFmtId="0" fontId="53" fillId="12" borderId="0" xfId="7" applyFont="1" applyFill="1" applyBorder="1" applyAlignment="1">
      <alignment horizontal="left"/>
    </xf>
    <xf numFmtId="0" fontId="23" fillId="12" borderId="68" xfId="7" applyFont="1" applyFill="1" applyBorder="1" applyAlignment="1">
      <alignment horizontal="left"/>
    </xf>
    <xf numFmtId="0" fontId="53" fillId="12" borderId="14" xfId="7" applyFont="1" applyFill="1" applyBorder="1" applyAlignment="1">
      <alignment horizontal="right"/>
    </xf>
    <xf numFmtId="0" fontId="12" fillId="12" borderId="70" xfId="7" applyFont="1" applyFill="1" applyBorder="1" applyAlignment="1">
      <alignment horizontal="right"/>
    </xf>
    <xf numFmtId="0" fontId="6" fillId="12" borderId="1" xfId="7" applyFont="1" applyFill="1" applyBorder="1" applyAlignment="1">
      <alignment horizontal="left"/>
    </xf>
    <xf numFmtId="0" fontId="2" fillId="10" borderId="0" xfId="7" applyFill="1" applyBorder="1" applyAlignment="1"/>
    <xf numFmtId="0" fontId="2" fillId="10" borderId="6" xfId="7" applyFill="1" applyBorder="1" applyAlignment="1"/>
    <xf numFmtId="3" fontId="35" fillId="0" borderId="0" xfId="1" applyNumberFormat="1" applyFont="1" applyFill="1" applyBorder="1" applyAlignment="1"/>
    <xf numFmtId="165" fontId="35" fillId="0" borderId="6" xfId="1" applyNumberFormat="1" applyFont="1" applyFill="1" applyBorder="1" applyAlignment="1"/>
    <xf numFmtId="3" fontId="35" fillId="0" borderId="6" xfId="1" applyNumberFormat="1" applyFont="1" applyFill="1" applyBorder="1" applyAlignment="1"/>
    <xf numFmtId="3" fontId="35" fillId="0" borderId="13" xfId="1" applyNumberFormat="1" applyFont="1" applyFill="1" applyBorder="1" applyAlignment="1"/>
    <xf numFmtId="165" fontId="35" fillId="0" borderId="8" xfId="1" applyNumberFormat="1" applyFont="1" applyFill="1" applyBorder="1" applyAlignment="1"/>
    <xf numFmtId="0" fontId="44" fillId="9" borderId="14" xfId="0" applyFont="1" applyFill="1" applyBorder="1" applyAlignment="1">
      <alignment horizontal="center"/>
    </xf>
    <xf numFmtId="0" fontId="44" fillId="9" borderId="0" xfId="0" applyFont="1" applyFill="1" applyBorder="1" applyAlignment="1">
      <alignment horizontal="center"/>
    </xf>
    <xf numFmtId="0" fontId="17" fillId="10" borderId="42" xfId="0" applyFont="1" applyFill="1" applyBorder="1" applyAlignment="1">
      <alignment horizontal="right"/>
    </xf>
    <xf numFmtId="0" fontId="17" fillId="10" borderId="74" xfId="0" applyFont="1" applyFill="1" applyBorder="1" applyAlignment="1">
      <alignment horizontal="right"/>
    </xf>
    <xf numFmtId="3" fontId="17" fillId="10" borderId="44" xfId="0" applyNumberFormat="1" applyFont="1" applyFill="1" applyBorder="1" applyAlignment="1">
      <alignment horizontal="right"/>
    </xf>
    <xf numFmtId="3" fontId="17" fillId="10" borderId="14" xfId="0" applyNumberFormat="1" applyFont="1" applyFill="1" applyBorder="1" applyAlignment="1">
      <alignment horizontal="right"/>
    </xf>
    <xf numFmtId="0" fontId="17" fillId="10" borderId="47" xfId="0" applyFont="1" applyFill="1" applyBorder="1" applyAlignment="1">
      <alignment horizontal="right"/>
    </xf>
    <xf numFmtId="166" fontId="17" fillId="10" borderId="13" xfId="0" applyNumberFormat="1" applyFont="1" applyFill="1" applyBorder="1" applyAlignment="1">
      <alignment horizontal="right"/>
    </xf>
    <xf numFmtId="3" fontId="17" fillId="10" borderId="47" xfId="0" applyNumberFormat="1" applyFont="1" applyFill="1" applyBorder="1" applyAlignment="1">
      <alignment horizontal="right"/>
    </xf>
    <xf numFmtId="3" fontId="17" fillId="10" borderId="13" xfId="0" applyNumberFormat="1" applyFont="1" applyFill="1" applyBorder="1" applyAlignment="1">
      <alignment horizontal="right"/>
    </xf>
    <xf numFmtId="3" fontId="17" fillId="10" borderId="75" xfId="0" applyNumberFormat="1" applyFont="1" applyFill="1" applyBorder="1" applyAlignment="1">
      <alignment horizontal="right"/>
    </xf>
    <xf numFmtId="0" fontId="0" fillId="11" borderId="47" xfId="0" applyFill="1" applyBorder="1"/>
    <xf numFmtId="0" fontId="2" fillId="12" borderId="51" xfId="17" applyFill="1" applyBorder="1" applyAlignment="1"/>
    <xf numFmtId="0" fontId="4" fillId="12" borderId="52" xfId="17" applyFont="1" applyFill="1" applyBorder="1" applyAlignment="1">
      <alignment horizontal="center"/>
    </xf>
    <xf numFmtId="0" fontId="4" fillId="12" borderId="52" xfId="17" applyFont="1" applyFill="1" applyBorder="1" applyAlignment="1">
      <alignment horizontal="right"/>
    </xf>
    <xf numFmtId="0" fontId="5" fillId="12" borderId="54" xfId="17" applyFont="1" applyFill="1" applyBorder="1" applyAlignment="1">
      <alignment horizontal="right"/>
    </xf>
    <xf numFmtId="0" fontId="2" fillId="12" borderId="1" xfId="17" applyFill="1" applyBorder="1" applyAlignment="1"/>
    <xf numFmtId="0" fontId="4" fillId="12" borderId="0" xfId="17" applyFont="1" applyFill="1" applyBorder="1" applyAlignment="1">
      <alignment horizontal="center"/>
    </xf>
    <xf numFmtId="0" fontId="4" fillId="12" borderId="0" xfId="17" applyFont="1" applyFill="1" applyBorder="1" applyAlignment="1">
      <alignment horizontal="right"/>
    </xf>
    <xf numFmtId="0" fontId="5" fillId="12" borderId="6" xfId="17" applyFont="1" applyFill="1" applyBorder="1" applyAlignment="1">
      <alignment horizontal="right"/>
    </xf>
    <xf numFmtId="0" fontId="4" fillId="12" borderId="0" xfId="17" applyFont="1" applyFill="1" applyBorder="1" applyAlignment="1">
      <alignment horizontal="centerContinuous"/>
    </xf>
    <xf numFmtId="0" fontId="5" fillId="12" borderId="6" xfId="17" applyFont="1" applyFill="1" applyBorder="1" applyAlignment="1">
      <alignment horizontal="center"/>
    </xf>
    <xf numFmtId="0" fontId="9" fillId="12" borderId="1" xfId="17" applyFont="1" applyFill="1" applyBorder="1" applyAlignment="1">
      <alignment horizontal="left"/>
    </xf>
    <xf numFmtId="0" fontId="2" fillId="9" borderId="0" xfId="17" applyFill="1"/>
    <xf numFmtId="1" fontId="3" fillId="12" borderId="51" xfId="3" applyNumberFormat="1" applyFont="1" applyFill="1" applyBorder="1" applyAlignment="1">
      <alignment horizontal="left"/>
    </xf>
    <xf numFmtId="1" fontId="4" fillId="12" borderId="52" xfId="3" applyNumberFormat="1" applyFont="1" applyFill="1" applyBorder="1" applyAlignment="1">
      <alignment horizontal="right"/>
    </xf>
    <xf numFmtId="1" fontId="4" fillId="12" borderId="52" xfId="3" applyNumberFormat="1" applyFont="1" applyFill="1" applyBorder="1" applyAlignment="1">
      <alignment horizontal="center"/>
    </xf>
    <xf numFmtId="1" fontId="5" fillId="12" borderId="54" xfId="3" applyNumberFormat="1" applyFont="1" applyFill="1" applyBorder="1" applyAlignment="1">
      <alignment horizontal="right"/>
    </xf>
    <xf numFmtId="1" fontId="3" fillId="12" borderId="1" xfId="3" applyNumberFormat="1" applyFont="1" applyFill="1" applyBorder="1" applyAlignment="1">
      <alignment horizontal="left"/>
    </xf>
    <xf numFmtId="1" fontId="4" fillId="12" borderId="0" xfId="3" applyNumberFormat="1" applyFont="1" applyFill="1" applyBorder="1" applyAlignment="1">
      <alignment horizontal="right"/>
    </xf>
    <xf numFmtId="1" fontId="4" fillId="12" borderId="0" xfId="3" applyNumberFormat="1" applyFont="1" applyFill="1" applyBorder="1" applyAlignment="1">
      <alignment horizontal="center"/>
    </xf>
    <xf numFmtId="1" fontId="5" fillId="12" borderId="6" xfId="3" applyNumberFormat="1" applyFont="1" applyFill="1" applyBorder="1" applyAlignment="1">
      <alignment horizontal="right"/>
    </xf>
    <xf numFmtId="1" fontId="3" fillId="12" borderId="68" xfId="3" applyNumberFormat="1" applyFont="1" applyFill="1" applyBorder="1" applyAlignment="1">
      <alignment horizontal="left"/>
    </xf>
    <xf numFmtId="1" fontId="4" fillId="12" borderId="14" xfId="3" applyNumberFormat="1" applyFont="1" applyFill="1" applyBorder="1" applyAlignment="1">
      <alignment horizontal="right"/>
    </xf>
    <xf numFmtId="1" fontId="5" fillId="12" borderId="70" xfId="3" applyNumberFormat="1" applyFont="1" applyFill="1" applyBorder="1" applyAlignment="1">
      <alignment horizontal="right"/>
    </xf>
    <xf numFmtId="1" fontId="10" fillId="9" borderId="0" xfId="3" applyNumberFormat="1" applyFont="1" applyFill="1"/>
    <xf numFmtId="0" fontId="2" fillId="9" borderId="0" xfId="18" applyFill="1"/>
    <xf numFmtId="0" fontId="3" fillId="12" borderId="51" xfId="18" applyFont="1" applyFill="1" applyBorder="1" applyAlignment="1">
      <alignment horizontal="left"/>
    </xf>
    <xf numFmtId="0" fontId="5" fillId="12" borderId="52" xfId="18" applyFont="1" applyFill="1" applyBorder="1" applyAlignment="1">
      <alignment horizontal="right"/>
    </xf>
    <xf numFmtId="0" fontId="5" fillId="12" borderId="52" xfId="18" applyFont="1" applyFill="1" applyBorder="1" applyAlignment="1">
      <alignment horizontal="center"/>
    </xf>
    <xf numFmtId="0" fontId="4" fillId="12" borderId="52" xfId="18" applyFont="1" applyFill="1" applyBorder="1" applyAlignment="1">
      <alignment horizontal="right"/>
    </xf>
    <xf numFmtId="0" fontId="5" fillId="12" borderId="54" xfId="18" applyFont="1" applyFill="1" applyBorder="1" applyAlignment="1">
      <alignment horizontal="right"/>
    </xf>
    <xf numFmtId="0" fontId="3" fillId="12" borderId="1" xfId="18" applyFont="1" applyFill="1" applyBorder="1" applyAlignment="1">
      <alignment horizontal="left"/>
    </xf>
    <xf numFmtId="0" fontId="5" fillId="12" borderId="0" xfId="18" applyFont="1" applyFill="1" applyBorder="1" applyAlignment="1">
      <alignment horizontal="right"/>
    </xf>
    <xf numFmtId="0" fontId="5" fillId="12" borderId="0" xfId="18" applyFont="1" applyFill="1" applyBorder="1" applyAlignment="1">
      <alignment horizontal="center"/>
    </xf>
    <xf numFmtId="0" fontId="4" fillId="12" borderId="0" xfId="18" applyFont="1" applyFill="1" applyBorder="1" applyAlignment="1">
      <alignment horizontal="right"/>
    </xf>
    <xf numFmtId="0" fontId="5" fillId="12" borderId="6" xfId="18" applyFont="1" applyFill="1" applyBorder="1" applyAlignment="1">
      <alignment horizontal="right"/>
    </xf>
    <xf numFmtId="0" fontId="12" fillId="12" borderId="0" xfId="18" applyFont="1" applyFill="1" applyBorder="1" applyAlignment="1">
      <alignment horizontal="center"/>
    </xf>
    <xf numFmtId="0" fontId="3" fillId="12" borderId="68" xfId="18" applyFont="1" applyFill="1" applyBorder="1" applyAlignment="1">
      <alignment horizontal="left"/>
    </xf>
    <xf numFmtId="0" fontId="5" fillId="12" borderId="14" xfId="18" applyFont="1" applyFill="1" applyBorder="1" applyAlignment="1">
      <alignment horizontal="center"/>
    </xf>
    <xf numFmtId="0" fontId="5" fillId="12" borderId="14" xfId="18" applyFont="1" applyFill="1" applyBorder="1" applyAlignment="1">
      <alignment horizontal="right"/>
    </xf>
    <xf numFmtId="0" fontId="12" fillId="12" borderId="14" xfId="18" applyFont="1" applyFill="1" applyBorder="1" applyAlignment="1">
      <alignment horizontal="center"/>
    </xf>
    <xf numFmtId="0" fontId="5" fillId="12" borderId="70" xfId="18" applyFont="1" applyFill="1" applyBorder="1" applyAlignment="1">
      <alignment horizontal="center"/>
    </xf>
    <xf numFmtId="3" fontId="35" fillId="0" borderId="0" xfId="18" applyNumberFormat="1" applyFont="1" applyFill="1" applyBorder="1" applyAlignment="1"/>
    <xf numFmtId="3" fontId="35" fillId="0" borderId="6" xfId="18" applyNumberFormat="1" applyFont="1" applyFill="1" applyBorder="1" applyAlignment="1"/>
    <xf numFmtId="3" fontId="35" fillId="0" borderId="13" xfId="18" applyNumberFormat="1" applyFont="1" applyFill="1" applyBorder="1" applyAlignment="1"/>
    <xf numFmtId="3" fontId="35" fillId="0" borderId="8" xfId="18" applyNumberFormat="1" applyFont="1" applyFill="1" applyBorder="1" applyAlignment="1"/>
    <xf numFmtId="0" fontId="2" fillId="9" borderId="0" xfId="19" applyFill="1"/>
    <xf numFmtId="0" fontId="3" fillId="12" borderId="51" xfId="19" applyFont="1" applyFill="1" applyBorder="1" applyAlignment="1">
      <alignment horizontal="left"/>
    </xf>
    <xf numFmtId="0" fontId="4" fillId="12" borderId="52" xfId="19" applyFont="1" applyFill="1" applyBorder="1" applyAlignment="1">
      <alignment horizontal="right"/>
    </xf>
    <xf numFmtId="0" fontId="4" fillId="12" borderId="52" xfId="19" applyFont="1" applyFill="1" applyBorder="1" applyAlignment="1">
      <alignment horizontal="center"/>
    </xf>
    <xf numFmtId="0" fontId="4" fillId="12" borderId="54" xfId="19" applyFont="1" applyFill="1" applyBorder="1" applyAlignment="1">
      <alignment horizontal="right"/>
    </xf>
    <xf numFmtId="0" fontId="3" fillId="12" borderId="1" xfId="19" applyFont="1" applyFill="1" applyBorder="1" applyAlignment="1">
      <alignment horizontal="left"/>
    </xf>
    <xf numFmtId="0" fontId="4" fillId="12" borderId="0" xfId="19" applyFont="1" applyFill="1" applyBorder="1" applyAlignment="1">
      <alignment horizontal="right"/>
    </xf>
    <xf numFmtId="0" fontId="4" fillId="12" borderId="0" xfId="19" applyFont="1" applyFill="1" applyBorder="1" applyAlignment="1">
      <alignment horizontal="center"/>
    </xf>
    <xf numFmtId="0" fontId="4" fillId="12" borderId="6" xfId="19" applyFont="1" applyFill="1" applyBorder="1" applyAlignment="1">
      <alignment horizontal="right"/>
    </xf>
    <xf numFmtId="0" fontId="4" fillId="12" borderId="6" xfId="19" applyFont="1" applyFill="1" applyBorder="1" applyAlignment="1">
      <alignment horizontal="center"/>
    </xf>
    <xf numFmtId="0" fontId="3" fillId="12" borderId="68" xfId="19" applyFont="1" applyFill="1" applyBorder="1" applyAlignment="1">
      <alignment horizontal="left"/>
    </xf>
    <xf numFmtId="0" fontId="4" fillId="12" borderId="14" xfId="19" applyFont="1" applyFill="1" applyBorder="1" applyAlignment="1">
      <alignment horizontal="center"/>
    </xf>
    <xf numFmtId="0" fontId="4" fillId="12" borderId="70" xfId="19" applyFont="1" applyFill="1" applyBorder="1" applyAlignment="1">
      <alignment horizontal="center"/>
    </xf>
    <xf numFmtId="3" fontId="35" fillId="0" borderId="0" xfId="19" applyNumberFormat="1" applyFont="1" applyFill="1" applyBorder="1" applyAlignment="1"/>
    <xf numFmtId="3" fontId="35" fillId="0" borderId="13" xfId="19" applyNumberFormat="1" applyFont="1" applyFill="1" applyBorder="1" applyAlignment="1"/>
    <xf numFmtId="0" fontId="2" fillId="9" borderId="0" xfId="20" applyFill="1"/>
    <xf numFmtId="3" fontId="35" fillId="0" borderId="0" xfId="20" applyNumberFormat="1" applyFont="1" applyFill="1" applyBorder="1" applyAlignment="1"/>
    <xf numFmtId="3" fontId="35" fillId="0" borderId="6" xfId="20" applyNumberFormat="1" applyFont="1" applyFill="1" applyBorder="1" applyAlignment="1"/>
    <xf numFmtId="3" fontId="35" fillId="0" borderId="18" xfId="20" applyNumberFormat="1" applyFont="1" applyFill="1" applyBorder="1" applyAlignment="1"/>
    <xf numFmtId="3" fontId="35" fillId="0" borderId="9" xfId="20" applyNumberFormat="1" applyFont="1" applyFill="1" applyBorder="1" applyAlignment="1"/>
    <xf numFmtId="0" fontId="3" fillId="12" borderId="51" xfId="20" applyFont="1" applyFill="1" applyBorder="1" applyAlignment="1">
      <alignment horizontal="left"/>
    </xf>
    <xf numFmtId="0" fontId="4" fillId="12" borderId="52" xfId="20" applyFont="1" applyFill="1" applyBorder="1" applyAlignment="1">
      <alignment horizontal="right"/>
    </xf>
    <xf numFmtId="0" fontId="4" fillId="12" borderId="54" xfId="20" applyFont="1" applyFill="1" applyBorder="1" applyAlignment="1">
      <alignment horizontal="right"/>
    </xf>
    <xf numFmtId="0" fontId="3" fillId="12" borderId="1" xfId="20" applyFont="1" applyFill="1" applyBorder="1" applyAlignment="1">
      <alignment horizontal="left"/>
    </xf>
    <xf numFmtId="0" fontId="4" fillId="12" borderId="0" xfId="20" applyFont="1" applyFill="1" applyBorder="1" applyAlignment="1">
      <alignment horizontal="right"/>
    </xf>
    <xf numFmtId="0" fontId="4" fillId="12" borderId="0" xfId="20" applyFont="1" applyFill="1" applyBorder="1" applyAlignment="1">
      <alignment horizontal="center"/>
    </xf>
    <xf numFmtId="0" fontId="4" fillId="12" borderId="6" xfId="20" applyFont="1" applyFill="1" applyBorder="1" applyAlignment="1">
      <alignment horizontal="right"/>
    </xf>
    <xf numFmtId="0" fontId="4" fillId="12" borderId="0" xfId="20" quotePrefix="1" applyFont="1" applyFill="1" applyBorder="1" applyAlignment="1">
      <alignment horizontal="center"/>
    </xf>
    <xf numFmtId="0" fontId="3" fillId="12" borderId="68" xfId="20" applyFont="1" applyFill="1" applyBorder="1" applyAlignment="1">
      <alignment horizontal="left"/>
    </xf>
    <xf numFmtId="0" fontId="4" fillId="12" borderId="14" xfId="20" applyFont="1" applyFill="1" applyBorder="1" applyAlignment="1">
      <alignment horizontal="right"/>
    </xf>
    <xf numFmtId="0" fontId="4" fillId="12" borderId="70" xfId="20" applyFont="1" applyFill="1" applyBorder="1" applyAlignment="1">
      <alignment horizontal="right"/>
    </xf>
    <xf numFmtId="0" fontId="3" fillId="12" borderId="51" xfId="21" applyFont="1" applyFill="1" applyBorder="1" applyAlignment="1">
      <alignment horizontal="left"/>
    </xf>
    <xf numFmtId="0" fontId="4" fillId="12" borderId="52" xfId="21" applyFont="1" applyFill="1" applyBorder="1" applyAlignment="1">
      <alignment horizontal="right"/>
    </xf>
    <xf numFmtId="0" fontId="4" fillId="12" borderId="52" xfId="21" applyFont="1" applyFill="1" applyBorder="1" applyAlignment="1">
      <alignment horizontal="center"/>
    </xf>
    <xf numFmtId="0" fontId="5" fillId="12" borderId="54" xfId="21" applyFont="1" applyFill="1" applyBorder="1" applyAlignment="1">
      <alignment horizontal="right"/>
    </xf>
    <xf numFmtId="0" fontId="3" fillId="12" borderId="1" xfId="21" applyFont="1" applyFill="1" applyBorder="1" applyAlignment="1">
      <alignment horizontal="left"/>
    </xf>
    <xf numFmtId="0" fontId="4" fillId="12" borderId="0" xfId="21" applyFont="1" applyFill="1" applyBorder="1" applyAlignment="1">
      <alignment horizontal="right"/>
    </xf>
    <xf numFmtId="0" fontId="4" fillId="12" borderId="0" xfId="21" applyFont="1" applyFill="1" applyBorder="1" applyAlignment="1">
      <alignment horizontal="center"/>
    </xf>
    <xf numFmtId="0" fontId="5" fillId="12" borderId="6" xfId="21" applyFont="1" applyFill="1" applyBorder="1" applyAlignment="1">
      <alignment horizontal="right"/>
    </xf>
    <xf numFmtId="0" fontId="4" fillId="12" borderId="0" xfId="21" applyFont="1" applyFill="1" applyBorder="1" applyAlignment="1">
      <alignment horizontal="left"/>
    </xf>
    <xf numFmtId="0" fontId="5" fillId="12" borderId="6" xfId="21" applyFont="1" applyFill="1" applyBorder="1" applyAlignment="1">
      <alignment horizontal="center"/>
    </xf>
    <xf numFmtId="0" fontId="3" fillId="12" borderId="68" xfId="21" applyFont="1" applyFill="1" applyBorder="1" applyAlignment="1">
      <alignment horizontal="left"/>
    </xf>
    <xf numFmtId="0" fontId="4" fillId="12" borderId="14" xfId="21" applyFont="1" applyFill="1" applyBorder="1" applyAlignment="1">
      <alignment horizontal="center"/>
    </xf>
    <xf numFmtId="0" fontId="5" fillId="12" borderId="70" xfId="21" applyFont="1" applyFill="1" applyBorder="1" applyAlignment="1">
      <alignment horizontal="center"/>
    </xf>
    <xf numFmtId="0" fontId="11" fillId="9" borderId="0" xfId="21" applyFont="1" applyFill="1"/>
    <xf numFmtId="3" fontId="35" fillId="0" borderId="0" xfId="21" applyNumberFormat="1" applyFont="1" applyFill="1" applyBorder="1" applyAlignment="1"/>
    <xf numFmtId="3" fontId="35" fillId="0" borderId="6" xfId="21" applyNumberFormat="1" applyFont="1" applyFill="1" applyBorder="1" applyAlignment="1"/>
    <xf numFmtId="3" fontId="35" fillId="0" borderId="13" xfId="21" applyNumberFormat="1" applyFont="1" applyFill="1" applyBorder="1" applyAlignment="1"/>
    <xf numFmtId="3" fontId="35" fillId="0" borderId="8" xfId="21" applyNumberFormat="1" applyFont="1" applyFill="1" applyBorder="1" applyAlignment="1"/>
    <xf numFmtId="0" fontId="2" fillId="9" borderId="0" xfId="22" applyFill="1"/>
    <xf numFmtId="0" fontId="3" fillId="12" borderId="51" xfId="22" applyFont="1" applyFill="1" applyBorder="1" applyAlignment="1">
      <alignment horizontal="left"/>
    </xf>
    <xf numFmtId="0" fontId="4" fillId="12" borderId="52" xfId="22" applyFont="1" applyFill="1" applyBorder="1" applyAlignment="1">
      <alignment horizontal="left"/>
    </xf>
    <xf numFmtId="0" fontId="4" fillId="12" borderId="52" xfId="22" applyFont="1" applyFill="1" applyBorder="1" applyAlignment="1">
      <alignment horizontal="right"/>
    </xf>
    <xf numFmtId="0" fontId="5" fillId="12" borderId="52" xfId="22" applyFont="1" applyFill="1" applyBorder="1" applyAlignment="1">
      <alignment horizontal="right"/>
    </xf>
    <xf numFmtId="0" fontId="5" fillId="12" borderId="54" xfId="22" applyFont="1" applyFill="1" applyBorder="1" applyAlignment="1">
      <alignment horizontal="right"/>
    </xf>
    <xf numFmtId="0" fontId="3" fillId="12" borderId="1" xfId="22" applyFont="1" applyFill="1" applyBorder="1" applyAlignment="1">
      <alignment horizontal="left"/>
    </xf>
    <xf numFmtId="0" fontId="4" fillId="12" borderId="0" xfId="22" applyFont="1" applyFill="1" applyBorder="1" applyAlignment="1">
      <alignment horizontal="right"/>
    </xf>
    <xf numFmtId="0" fontId="4" fillId="12" borderId="0" xfId="22" applyFont="1" applyFill="1" applyBorder="1" applyAlignment="1">
      <alignment horizontal="center"/>
    </xf>
    <xf numFmtId="0" fontId="5" fillId="12" borderId="0" xfId="22" applyFont="1" applyFill="1" applyBorder="1" applyAlignment="1">
      <alignment horizontal="right"/>
    </xf>
    <xf numFmtId="0" fontId="5" fillId="12" borderId="6" xfId="22" applyFont="1" applyFill="1" applyBorder="1" applyAlignment="1">
      <alignment horizontal="right"/>
    </xf>
    <xf numFmtId="0" fontId="4" fillId="12" borderId="0" xfId="22" applyFont="1" applyFill="1" applyBorder="1" applyAlignment="1">
      <alignment horizontal="left"/>
    </xf>
    <xf numFmtId="0" fontId="3" fillId="12" borderId="68" xfId="22" applyFont="1" applyFill="1" applyBorder="1" applyAlignment="1">
      <alignment horizontal="left"/>
    </xf>
    <xf numFmtId="0" fontId="4" fillId="12" borderId="14" xfId="22" applyFont="1" applyFill="1" applyBorder="1" applyAlignment="1">
      <alignment horizontal="center"/>
    </xf>
    <xf numFmtId="0" fontId="5" fillId="12" borderId="14" xfId="22" applyFont="1" applyFill="1" applyBorder="1" applyAlignment="1">
      <alignment horizontal="center"/>
    </xf>
    <xf numFmtId="0" fontId="5" fillId="12" borderId="70" xfId="22" applyFont="1" applyFill="1" applyBorder="1" applyAlignment="1">
      <alignment horizontal="center"/>
    </xf>
    <xf numFmtId="3" fontId="35" fillId="0" borderId="0" xfId="22" applyNumberFormat="1" applyFont="1" applyFill="1" applyBorder="1" applyAlignment="1"/>
    <xf numFmtId="0" fontId="35" fillId="0" borderId="0" xfId="22" applyFont="1" applyFill="1" applyBorder="1" applyAlignment="1"/>
    <xf numFmtId="3" fontId="35" fillId="0" borderId="13" xfId="25" applyNumberFormat="1" applyFont="1" applyBorder="1"/>
    <xf numFmtId="0" fontId="16" fillId="12" borderId="51" xfId="0" applyFont="1" applyFill="1" applyBorder="1" applyAlignment="1">
      <alignment horizontal="left"/>
    </xf>
    <xf numFmtId="0" fontId="17" fillId="12" borderId="52" xfId="0" applyFont="1" applyFill="1" applyBorder="1" applyAlignment="1">
      <alignment horizontal="left"/>
    </xf>
    <xf numFmtId="0" fontId="17" fillId="12" borderId="52" xfId="0" applyFont="1" applyFill="1" applyBorder="1" applyAlignment="1">
      <alignment horizontal="right"/>
    </xf>
    <xf numFmtId="0" fontId="18" fillId="12" borderId="52" xfId="0" applyFont="1" applyFill="1" applyBorder="1" applyAlignment="1">
      <alignment horizontal="right"/>
    </xf>
    <xf numFmtId="0" fontId="19" fillId="12" borderId="54" xfId="0" applyFont="1" applyFill="1" applyBorder="1" applyAlignment="1">
      <alignment horizontal="right"/>
    </xf>
    <xf numFmtId="0" fontId="16" fillId="12" borderId="1" xfId="0" applyFont="1" applyFill="1" applyBorder="1" applyAlignment="1">
      <alignment horizontal="left"/>
    </xf>
    <xf numFmtId="0" fontId="17" fillId="12" borderId="0" xfId="0" applyFont="1" applyFill="1" applyBorder="1" applyAlignment="1">
      <alignment horizontal="right"/>
    </xf>
    <xf numFmtId="0" fontId="17" fillId="12" borderId="0" xfId="0" applyFont="1" applyFill="1" applyBorder="1" applyAlignment="1">
      <alignment horizontal="center"/>
    </xf>
    <xf numFmtId="0" fontId="18" fillId="12" borderId="0" xfId="0" applyFont="1" applyFill="1" applyBorder="1" applyAlignment="1">
      <alignment horizontal="right"/>
    </xf>
    <xf numFmtId="0" fontId="19" fillId="12" borderId="6" xfId="0" applyFont="1" applyFill="1" applyBorder="1" applyAlignment="1">
      <alignment horizontal="right"/>
    </xf>
    <xf numFmtId="0" fontId="17" fillId="12" borderId="0" xfId="0" applyFont="1" applyFill="1" applyBorder="1" applyAlignment="1">
      <alignment horizontal="left"/>
    </xf>
    <xf numFmtId="0" fontId="18" fillId="12" borderId="0" xfId="0" applyFont="1" applyFill="1" applyBorder="1" applyAlignment="1">
      <alignment horizontal="center"/>
    </xf>
    <xf numFmtId="0" fontId="19" fillId="12" borderId="6" xfId="0" applyFont="1" applyFill="1" applyBorder="1" applyAlignment="1">
      <alignment horizontal="center"/>
    </xf>
    <xf numFmtId="0" fontId="16" fillId="12" borderId="68" xfId="0" applyFont="1" applyFill="1" applyBorder="1" applyAlignment="1">
      <alignment horizontal="left"/>
    </xf>
    <xf numFmtId="0" fontId="18" fillId="12" borderId="14" xfId="0" applyFont="1" applyFill="1" applyBorder="1" applyAlignment="1">
      <alignment horizontal="center"/>
    </xf>
    <xf numFmtId="0" fontId="19" fillId="12" borderId="70" xfId="0" applyFont="1" applyFill="1" applyBorder="1" applyAlignment="1">
      <alignment horizontal="center"/>
    </xf>
    <xf numFmtId="0" fontId="42" fillId="0" borderId="0" xfId="0" applyFont="1" applyFill="1" applyBorder="1" applyAlignment="1"/>
    <xf numFmtId="0" fontId="42" fillId="0" borderId="6" xfId="0" applyFont="1" applyFill="1" applyBorder="1" applyAlignment="1"/>
    <xf numFmtId="3" fontId="42" fillId="0" borderId="0" xfId="0" applyNumberFormat="1" applyFont="1" applyFill="1" applyBorder="1" applyAlignment="1"/>
    <xf numFmtId="3" fontId="42" fillId="0" borderId="6" xfId="0" applyNumberFormat="1" applyFont="1" applyFill="1" applyBorder="1" applyAlignment="1"/>
    <xf numFmtId="3" fontId="42" fillId="0" borderId="13" xfId="0" applyNumberFormat="1" applyFont="1" applyFill="1" applyBorder="1" applyAlignment="1"/>
    <xf numFmtId="3" fontId="42" fillId="0" borderId="8" xfId="0" applyNumberFormat="1" applyFont="1" applyFill="1" applyBorder="1" applyAlignment="1"/>
    <xf numFmtId="0" fontId="2" fillId="9" borderId="0" xfId="8" applyFill="1"/>
    <xf numFmtId="0" fontId="3" fillId="12" borderId="51" xfId="8" applyFont="1" applyFill="1" applyBorder="1" applyAlignment="1">
      <alignment horizontal="center"/>
    </xf>
    <xf numFmtId="0" fontId="4" fillId="12" borderId="54" xfId="8" applyFont="1" applyFill="1" applyBorder="1" applyAlignment="1">
      <alignment horizontal="right"/>
    </xf>
    <xf numFmtId="0" fontId="3" fillId="12" borderId="1" xfId="8" applyFont="1" applyFill="1" applyBorder="1" applyAlignment="1">
      <alignment horizontal="center"/>
    </xf>
    <xf numFmtId="0" fontId="4" fillId="12" borderId="6" xfId="8" applyFont="1" applyFill="1" applyBorder="1" applyAlignment="1">
      <alignment horizontal="right"/>
    </xf>
    <xf numFmtId="0" fontId="3" fillId="12" borderId="1" xfId="8" applyFont="1" applyFill="1" applyBorder="1" applyAlignment="1">
      <alignment horizontal="centerContinuous"/>
    </xf>
    <xf numFmtId="0" fontId="4" fillId="12" borderId="6" xfId="8" applyFont="1" applyFill="1" applyBorder="1" applyAlignment="1">
      <alignment horizontal="centerContinuous"/>
    </xf>
    <xf numFmtId="0" fontId="3" fillId="12" borderId="1" xfId="8" applyFont="1" applyFill="1" applyBorder="1" applyAlignment="1">
      <alignment horizontal="left"/>
    </xf>
    <xf numFmtId="0" fontId="3" fillId="12" borderId="68" xfId="8" applyFont="1" applyFill="1" applyBorder="1" applyAlignment="1">
      <alignment horizontal="left"/>
    </xf>
    <xf numFmtId="0" fontId="4" fillId="12" borderId="70" xfId="8" applyFont="1" applyFill="1" applyBorder="1" applyAlignment="1">
      <alignment horizontal="right"/>
    </xf>
    <xf numFmtId="0" fontId="35" fillId="0" borderId="6" xfId="8" applyFont="1" applyFill="1" applyBorder="1" applyAlignment="1"/>
    <xf numFmtId="165" fontId="35" fillId="0" borderId="6" xfId="8" applyNumberFormat="1" applyFont="1" applyFill="1" applyBorder="1" applyAlignment="1"/>
    <xf numFmtId="165" fontId="35" fillId="0" borderId="8" xfId="8" applyNumberFormat="1" applyFont="1" applyFill="1" applyBorder="1" applyAlignment="1"/>
    <xf numFmtId="165" fontId="35" fillId="0" borderId="5" xfId="8" applyNumberFormat="1" applyFont="1" applyFill="1" applyBorder="1" applyAlignment="1"/>
    <xf numFmtId="0" fontId="2" fillId="9" borderId="0" xfId="9" applyFill="1"/>
    <xf numFmtId="0" fontId="3" fillId="12" borderId="51" xfId="9" applyFont="1" applyFill="1" applyBorder="1" applyAlignment="1">
      <alignment horizontal="left"/>
    </xf>
    <xf numFmtId="0" fontId="3" fillId="12" borderId="52" xfId="9" applyFont="1" applyFill="1" applyBorder="1" applyAlignment="1"/>
    <xf numFmtId="0" fontId="4" fillId="12" borderId="52" xfId="9" applyFont="1" applyFill="1" applyBorder="1" applyAlignment="1">
      <alignment horizontal="right"/>
    </xf>
    <xf numFmtId="0" fontId="5" fillId="12" borderId="54" xfId="9" applyFont="1" applyFill="1" applyBorder="1" applyAlignment="1">
      <alignment horizontal="right"/>
    </xf>
    <xf numFmtId="0" fontId="3" fillId="12" borderId="1" xfId="9" applyFont="1" applyFill="1" applyBorder="1" applyAlignment="1">
      <alignment horizontal="left"/>
    </xf>
    <xf numFmtId="0" fontId="3" fillId="12" borderId="0" xfId="9" applyFont="1" applyFill="1" applyBorder="1" applyAlignment="1">
      <alignment horizontal="left"/>
    </xf>
    <xf numFmtId="0" fontId="4" fillId="12" borderId="0" xfId="9" applyFont="1" applyFill="1" applyBorder="1" applyAlignment="1">
      <alignment horizontal="right"/>
    </xf>
    <xf numFmtId="0" fontId="5" fillId="12" borderId="6" xfId="9" applyFont="1" applyFill="1" applyBorder="1" applyAlignment="1">
      <alignment horizontal="right"/>
    </xf>
    <xf numFmtId="0" fontId="3" fillId="12" borderId="68" xfId="9" applyFont="1" applyFill="1" applyBorder="1" applyAlignment="1">
      <alignment horizontal="left"/>
    </xf>
    <xf numFmtId="0" fontId="4" fillId="12" borderId="14" xfId="9" applyFont="1" applyFill="1" applyBorder="1" applyAlignment="1">
      <alignment horizontal="right"/>
    </xf>
    <xf numFmtId="0" fontId="5" fillId="12" borderId="70" xfId="9" applyFont="1" applyFill="1" applyBorder="1" applyAlignment="1">
      <alignment horizontal="right"/>
    </xf>
    <xf numFmtId="0" fontId="35" fillId="0" borderId="0" xfId="9" applyFont="1" applyFill="1" applyBorder="1" applyAlignment="1"/>
    <xf numFmtId="4" fontId="35" fillId="0" borderId="0" xfId="9" applyNumberFormat="1" applyFont="1" applyFill="1" applyBorder="1" applyAlignment="1"/>
    <xf numFmtId="4" fontId="35" fillId="0" borderId="4" xfId="9" applyNumberFormat="1" applyFont="1" applyFill="1" applyBorder="1" applyAlignment="1"/>
    <xf numFmtId="0" fontId="35" fillId="0" borderId="6" xfId="9" applyFont="1" applyFill="1" applyBorder="1" applyAlignment="1"/>
    <xf numFmtId="3" fontId="35" fillId="0" borderId="0" xfId="2" applyNumberFormat="1" applyFont="1" applyFill="1" applyBorder="1" applyAlignment="1"/>
    <xf numFmtId="3" fontId="35" fillId="0" borderId="6" xfId="2" applyNumberFormat="1" applyFont="1" applyFill="1" applyBorder="1" applyAlignment="1"/>
    <xf numFmtId="3" fontId="35" fillId="0" borderId="0" xfId="9" applyNumberFormat="1" applyFont="1" applyFill="1" applyBorder="1" applyAlignment="1"/>
    <xf numFmtId="3" fontId="35" fillId="0" borderId="6" xfId="9" applyNumberFormat="1" applyFont="1" applyFill="1" applyBorder="1" applyAlignment="1"/>
    <xf numFmtId="3" fontId="35" fillId="0" borderId="6" xfId="2" applyNumberFormat="1" applyFont="1" applyFill="1" applyBorder="1" applyAlignment="1">
      <alignment horizontal="right"/>
    </xf>
    <xf numFmtId="0" fontId="2" fillId="9" borderId="0" xfId="10" applyFill="1"/>
    <xf numFmtId="0" fontId="23" fillId="12" borderId="51" xfId="10" applyFont="1" applyFill="1" applyBorder="1" applyAlignment="1">
      <alignment horizontal="left"/>
    </xf>
    <xf numFmtId="0" fontId="23" fillId="12" borderId="52" xfId="10" applyFont="1" applyFill="1" applyBorder="1" applyAlignment="1">
      <alignment horizontal="left"/>
    </xf>
    <xf numFmtId="0" fontId="9" fillId="12" borderId="52" xfId="10" applyFont="1" applyFill="1" applyBorder="1" applyAlignment="1">
      <alignment horizontal="right"/>
    </xf>
    <xf numFmtId="0" fontId="23" fillId="12" borderId="54" xfId="10" applyFont="1" applyFill="1" applyBorder="1" applyAlignment="1">
      <alignment horizontal="right"/>
    </xf>
    <xf numFmtId="0" fontId="23" fillId="12" borderId="1" xfId="10" applyFont="1" applyFill="1" applyBorder="1" applyAlignment="1">
      <alignment horizontal="left"/>
    </xf>
    <xf numFmtId="0" fontId="23" fillId="12" borderId="0" xfId="10" applyFont="1" applyFill="1" applyBorder="1" applyAlignment="1">
      <alignment horizontal="left"/>
    </xf>
    <xf numFmtId="0" fontId="23" fillId="12" borderId="0" xfId="10" applyFont="1" applyFill="1" applyBorder="1" applyAlignment="1"/>
    <xf numFmtId="0" fontId="9" fillId="12" borderId="0" xfId="10" applyFont="1" applyFill="1" applyBorder="1" applyAlignment="1">
      <alignment horizontal="right"/>
    </xf>
    <xf numFmtId="0" fontId="23" fillId="12" borderId="6" xfId="10" applyFont="1" applyFill="1" applyBorder="1" applyAlignment="1">
      <alignment horizontal="right"/>
    </xf>
    <xf numFmtId="0" fontId="23" fillId="12" borderId="0" xfId="10" applyFont="1" applyFill="1" applyBorder="1" applyAlignment="1">
      <alignment horizontal="center"/>
    </xf>
    <xf numFmtId="0" fontId="23" fillId="12" borderId="6" xfId="10" applyFont="1" applyFill="1" applyBorder="1" applyAlignment="1">
      <alignment horizontal="center"/>
    </xf>
    <xf numFmtId="0" fontId="23" fillId="12" borderId="68" xfId="10" applyFont="1" applyFill="1" applyBorder="1" applyAlignment="1">
      <alignment horizontal="left"/>
    </xf>
    <xf numFmtId="0" fontId="23" fillId="12" borderId="14" xfId="10" applyFont="1" applyFill="1" applyBorder="1" applyAlignment="1">
      <alignment horizontal="center"/>
    </xf>
    <xf numFmtId="0" fontId="23" fillId="12" borderId="70" xfId="10" applyFont="1" applyFill="1" applyBorder="1" applyAlignment="1">
      <alignment horizontal="center"/>
    </xf>
    <xf numFmtId="0" fontId="54" fillId="0" borderId="0" xfId="10" applyFont="1" applyFill="1" applyBorder="1" applyAlignment="1">
      <alignment horizontal="center"/>
    </xf>
    <xf numFmtId="0" fontId="54" fillId="0" borderId="6" xfId="10" applyFont="1" applyFill="1" applyBorder="1" applyAlignment="1">
      <alignment horizontal="center"/>
    </xf>
    <xf numFmtId="3" fontId="54" fillId="0" borderId="0" xfId="10" applyNumberFormat="1" applyFont="1" applyFill="1" applyBorder="1" applyAlignment="1">
      <alignment horizontal="center"/>
    </xf>
    <xf numFmtId="3" fontId="54" fillId="0" borderId="6" xfId="10" applyNumberFormat="1" applyFont="1" applyFill="1" applyBorder="1" applyAlignment="1">
      <alignment horizontal="center"/>
    </xf>
    <xf numFmtId="3" fontId="31" fillId="0" borderId="0" xfId="10" applyNumberFormat="1" applyFont="1" applyFill="1" applyBorder="1" applyAlignment="1">
      <alignment horizontal="center"/>
    </xf>
    <xf numFmtId="3" fontId="31" fillId="0" borderId="6" xfId="10" applyNumberFormat="1" applyFont="1" applyFill="1" applyBorder="1" applyAlignment="1">
      <alignment horizontal="center"/>
    </xf>
    <xf numFmtId="0" fontId="2" fillId="9" borderId="0" xfId="11" applyFill="1"/>
    <xf numFmtId="0" fontId="4" fillId="12" borderId="51" xfId="11" applyFont="1" applyFill="1" applyBorder="1" applyAlignment="1">
      <alignment horizontal="right"/>
    </xf>
    <xf numFmtId="0" fontId="4" fillId="12" borderId="52" xfId="11" applyFont="1" applyFill="1" applyBorder="1" applyAlignment="1">
      <alignment horizontal="right"/>
    </xf>
    <xf numFmtId="3" fontId="4" fillId="12" borderId="54" xfId="11" applyNumberFormat="1" applyFont="1" applyFill="1" applyBorder="1" applyAlignment="1">
      <alignment horizontal="right"/>
    </xf>
    <xf numFmtId="0" fontId="4" fillId="12" borderId="1" xfId="11" applyFont="1" applyFill="1" applyBorder="1" applyAlignment="1">
      <alignment horizontal="right"/>
    </xf>
    <xf numFmtId="0" fontId="4" fillId="12" borderId="0" xfId="11" applyFont="1" applyFill="1" applyBorder="1" applyAlignment="1">
      <alignment horizontal="right"/>
    </xf>
    <xf numFmtId="0" fontId="4" fillId="12" borderId="0" xfId="11" applyFont="1" applyFill="1" applyBorder="1" applyAlignment="1">
      <alignment horizontal="center"/>
    </xf>
    <xf numFmtId="3" fontId="4" fillId="12" borderId="6" xfId="11" applyNumberFormat="1" applyFont="1" applyFill="1" applyBorder="1" applyAlignment="1">
      <alignment horizontal="right"/>
    </xf>
    <xf numFmtId="0" fontId="4" fillId="12" borderId="1" xfId="11" applyFont="1" applyFill="1" applyBorder="1" applyAlignment="1">
      <alignment horizontal="left"/>
    </xf>
    <xf numFmtId="3" fontId="4" fillId="12" borderId="6" xfId="11" applyNumberFormat="1" applyFont="1" applyFill="1" applyBorder="1" applyAlignment="1">
      <alignment horizontal="center"/>
    </xf>
    <xf numFmtId="0" fontId="4" fillId="12" borderId="68" xfId="11" applyFont="1" applyFill="1" applyBorder="1" applyAlignment="1">
      <alignment horizontal="right"/>
    </xf>
    <xf numFmtId="0" fontId="4" fillId="12" borderId="14" xfId="11" applyFont="1" applyFill="1" applyBorder="1" applyAlignment="1">
      <alignment horizontal="center"/>
    </xf>
    <xf numFmtId="3" fontId="4" fillId="12" borderId="70" xfId="11" applyNumberFormat="1" applyFont="1" applyFill="1" applyBorder="1" applyAlignment="1">
      <alignment horizontal="center"/>
    </xf>
    <xf numFmtId="0" fontId="2" fillId="9" borderId="0" xfId="12" applyFill="1"/>
    <xf numFmtId="0" fontId="3" fillId="12" borderId="51" xfId="12" applyFont="1" applyFill="1" applyBorder="1" applyAlignment="1">
      <alignment horizontal="left"/>
    </xf>
    <xf numFmtId="0" fontId="4" fillId="12" borderId="52" xfId="12" applyFont="1" applyFill="1" applyBorder="1" applyAlignment="1">
      <alignment horizontal="right"/>
    </xf>
    <xf numFmtId="0" fontId="5" fillId="12" borderId="54" xfId="12" applyFont="1" applyFill="1" applyBorder="1" applyAlignment="1">
      <alignment horizontal="right"/>
    </xf>
    <xf numFmtId="0" fontId="3" fillId="12" borderId="1" xfId="12" applyFont="1" applyFill="1" applyBorder="1" applyAlignment="1">
      <alignment horizontal="left"/>
    </xf>
    <xf numFmtId="0" fontId="4" fillId="12" borderId="0" xfId="12" applyFont="1" applyFill="1" applyBorder="1" applyAlignment="1">
      <alignment horizontal="right"/>
    </xf>
    <xf numFmtId="0" fontId="4" fillId="12" borderId="0" xfId="12" applyFont="1" applyFill="1" applyBorder="1" applyAlignment="1">
      <alignment horizontal="center"/>
    </xf>
    <xf numFmtId="0" fontId="5" fillId="12" borderId="6" xfId="12" applyFont="1" applyFill="1" applyBorder="1" applyAlignment="1">
      <alignment horizontal="right"/>
    </xf>
    <xf numFmtId="0" fontId="3" fillId="12" borderId="68" xfId="12" applyFont="1" applyFill="1" applyBorder="1" applyAlignment="1">
      <alignment horizontal="left"/>
    </xf>
    <xf numFmtId="0" fontId="4" fillId="12" borderId="14" xfId="12" applyFont="1" applyFill="1" applyBorder="1" applyAlignment="1">
      <alignment horizontal="center"/>
    </xf>
    <xf numFmtId="0" fontId="5" fillId="12" borderId="70" xfId="12" applyFont="1" applyFill="1" applyBorder="1" applyAlignment="1">
      <alignment horizontal="center"/>
    </xf>
    <xf numFmtId="0" fontId="35" fillId="0" borderId="0" xfId="12" applyFont="1" applyFill="1" applyBorder="1" applyAlignment="1"/>
    <xf numFmtId="0" fontId="35" fillId="0" borderId="6" xfId="12" applyFont="1" applyFill="1" applyBorder="1" applyAlignment="1"/>
    <xf numFmtId="3" fontId="35" fillId="0" borderId="0" xfId="12" applyNumberFormat="1" applyFont="1" applyFill="1" applyBorder="1" applyAlignment="1"/>
    <xf numFmtId="3" fontId="35" fillId="0" borderId="6" xfId="12" applyNumberFormat="1" applyFont="1" applyFill="1" applyBorder="1" applyAlignment="1"/>
    <xf numFmtId="0" fontId="35" fillId="0" borderId="0" xfId="11" applyFont="1" applyFill="1" applyBorder="1" applyAlignment="1"/>
    <xf numFmtId="3" fontId="35" fillId="0" borderId="6" xfId="11" applyNumberFormat="1" applyFont="1" applyFill="1" applyBorder="1" applyAlignment="1"/>
    <xf numFmtId="3" fontId="35" fillId="0" borderId="0" xfId="11" applyNumberFormat="1" applyFont="1" applyFill="1" applyBorder="1" applyAlignment="1"/>
    <xf numFmtId="0" fontId="11" fillId="9" borderId="0" xfId="13" applyFont="1" applyFill="1"/>
    <xf numFmtId="0" fontId="3" fillId="12" borderId="51" xfId="13" applyFont="1" applyFill="1" applyBorder="1" applyAlignment="1">
      <alignment horizontal="left"/>
    </xf>
    <xf numFmtId="0" fontId="4" fillId="12" borderId="52" xfId="13" applyFont="1" applyFill="1" applyBorder="1" applyAlignment="1">
      <alignment horizontal="right"/>
    </xf>
    <xf numFmtId="0" fontId="4" fillId="12" borderId="52" xfId="13" applyFont="1" applyFill="1" applyBorder="1" applyAlignment="1">
      <alignment horizontal="left"/>
    </xf>
    <xf numFmtId="0" fontId="5" fillId="12" borderId="54" xfId="13" applyFont="1" applyFill="1" applyBorder="1" applyAlignment="1">
      <alignment horizontal="right"/>
    </xf>
    <xf numFmtId="0" fontId="3" fillId="12" borderId="1" xfId="13" applyFont="1" applyFill="1" applyBorder="1" applyAlignment="1">
      <alignment horizontal="left"/>
    </xf>
    <xf numFmtId="0" fontId="4" fillId="12" borderId="0" xfId="13" applyFont="1" applyFill="1" applyBorder="1" applyAlignment="1">
      <alignment horizontal="right"/>
    </xf>
    <xf numFmtId="0" fontId="4" fillId="12" borderId="0" xfId="13" applyFont="1" applyFill="1" applyBorder="1" applyAlignment="1">
      <alignment horizontal="left"/>
    </xf>
    <xf numFmtId="0" fontId="5" fillId="12" borderId="6" xfId="13" applyFont="1" applyFill="1" applyBorder="1" applyAlignment="1">
      <alignment horizontal="right"/>
    </xf>
    <xf numFmtId="0" fontId="4" fillId="12" borderId="0" xfId="13" applyFont="1" applyFill="1" applyBorder="1" applyAlignment="1">
      <alignment horizontal="center"/>
    </xf>
    <xf numFmtId="0" fontId="5" fillId="12" borderId="6" xfId="13" applyFont="1" applyFill="1" applyBorder="1" applyAlignment="1">
      <alignment horizontal="center"/>
    </xf>
    <xf numFmtId="0" fontId="3" fillId="12" borderId="68" xfId="13" applyFont="1" applyFill="1" applyBorder="1" applyAlignment="1">
      <alignment horizontal="left"/>
    </xf>
    <xf numFmtId="0" fontId="4" fillId="12" borderId="14" xfId="13" applyFont="1" applyFill="1" applyBorder="1" applyAlignment="1">
      <alignment horizontal="center"/>
    </xf>
    <xf numFmtId="0" fontId="5" fillId="12" borderId="70" xfId="13" applyFont="1" applyFill="1" applyBorder="1" applyAlignment="1">
      <alignment horizontal="center"/>
    </xf>
    <xf numFmtId="3" fontId="35" fillId="0" borderId="0" xfId="13" applyNumberFormat="1" applyFont="1" applyFill="1" applyBorder="1" applyAlignment="1"/>
    <xf numFmtId="3" fontId="35" fillId="0" borderId="6" xfId="13" applyNumberFormat="1" applyFont="1" applyFill="1" applyBorder="1" applyAlignment="1"/>
    <xf numFmtId="0" fontId="35" fillId="0" borderId="0" xfId="13" applyFont="1" applyFill="1" applyBorder="1" applyAlignment="1"/>
    <xf numFmtId="0" fontId="35" fillId="0" borderId="6" xfId="13" applyFont="1" applyFill="1" applyBorder="1" applyAlignment="1"/>
    <xf numFmtId="166" fontId="35" fillId="0" borderId="4" xfId="13" applyNumberFormat="1" applyFont="1" applyFill="1" applyBorder="1" applyAlignment="1"/>
    <xf numFmtId="0" fontId="35" fillId="0" borderId="5" xfId="13" applyFont="1" applyFill="1" applyBorder="1" applyAlignment="1"/>
    <xf numFmtId="0" fontId="2" fillId="9" borderId="0" xfId="14" applyFill="1"/>
    <xf numFmtId="0" fontId="3" fillId="12" borderId="51" xfId="14" applyFont="1" applyFill="1" applyBorder="1" applyAlignment="1">
      <alignment horizontal="left"/>
    </xf>
    <xf numFmtId="0" fontId="4" fillId="12" borderId="52" xfId="14" applyFont="1" applyFill="1" applyBorder="1" applyAlignment="1">
      <alignment horizontal="right"/>
    </xf>
    <xf numFmtId="0" fontId="5" fillId="12" borderId="54" xfId="14" applyFont="1" applyFill="1" applyBorder="1" applyAlignment="1">
      <alignment horizontal="right"/>
    </xf>
    <xf numFmtId="0" fontId="3" fillId="12" borderId="1" xfId="14" applyFont="1" applyFill="1" applyBorder="1" applyAlignment="1">
      <alignment horizontal="left"/>
    </xf>
    <xf numFmtId="0" fontId="4" fillId="12" borderId="0" xfId="14" applyFont="1" applyFill="1" applyBorder="1" applyAlignment="1">
      <alignment horizontal="center"/>
    </xf>
    <xf numFmtId="0" fontId="4" fillId="12" borderId="0" xfId="14" applyFont="1" applyFill="1" applyBorder="1" applyAlignment="1">
      <alignment horizontal="left"/>
    </xf>
    <xf numFmtId="0" fontId="4" fillId="12" borderId="0" xfId="14" applyFont="1" applyFill="1" applyBorder="1" applyAlignment="1">
      <alignment horizontal="right"/>
    </xf>
    <xf numFmtId="0" fontId="5" fillId="12" borderId="6" xfId="14" applyFont="1" applyFill="1" applyBorder="1" applyAlignment="1">
      <alignment horizontal="right"/>
    </xf>
    <xf numFmtId="0" fontId="3" fillId="12" borderId="68" xfId="14" applyFont="1" applyFill="1" applyBorder="1" applyAlignment="1">
      <alignment horizontal="left"/>
    </xf>
    <xf numFmtId="0" fontId="4" fillId="12" borderId="14" xfId="14" applyFont="1" applyFill="1" applyBorder="1" applyAlignment="1">
      <alignment horizontal="right"/>
    </xf>
    <xf numFmtId="0" fontId="5" fillId="12" borderId="70" xfId="14" applyFont="1" applyFill="1" applyBorder="1" applyAlignment="1">
      <alignment horizontal="right"/>
    </xf>
    <xf numFmtId="0" fontId="6" fillId="12" borderId="1" xfId="14" applyFont="1" applyFill="1" applyBorder="1" applyAlignment="1">
      <alignment horizontal="left"/>
    </xf>
    <xf numFmtId="0" fontId="2" fillId="10" borderId="0" xfId="14" applyFill="1" applyBorder="1" applyAlignment="1"/>
    <xf numFmtId="0" fontId="2" fillId="10" borderId="6" xfId="14" applyFill="1" applyBorder="1" applyAlignment="1"/>
    <xf numFmtId="0" fontId="35" fillId="0" borderId="0" xfId="14" applyFont="1" applyFill="1" applyBorder="1" applyAlignment="1"/>
    <xf numFmtId="0" fontId="35" fillId="0" borderId="6" xfId="14" applyFont="1" applyFill="1" applyBorder="1" applyAlignment="1"/>
    <xf numFmtId="3" fontId="35" fillId="0" borderId="0" xfId="14" applyNumberFormat="1" applyFont="1" applyFill="1" applyBorder="1" applyAlignment="1"/>
    <xf numFmtId="3" fontId="35" fillId="0" borderId="6" xfId="14" applyNumberFormat="1" applyFont="1" applyFill="1" applyBorder="1" applyAlignment="1"/>
    <xf numFmtId="1" fontId="35" fillId="0" borderId="0" xfId="14" applyNumberFormat="1" applyFont="1" applyFill="1" applyBorder="1" applyAlignment="1"/>
    <xf numFmtId="3" fontId="35" fillId="0" borderId="4" xfId="14" applyNumberFormat="1" applyFont="1" applyFill="1" applyBorder="1" applyAlignment="1"/>
    <xf numFmtId="3" fontId="35" fillId="0" borderId="5" xfId="14" applyNumberFormat="1" applyFont="1" applyFill="1" applyBorder="1" applyAlignment="1"/>
    <xf numFmtId="0" fontId="2" fillId="9" borderId="0" xfId="15" applyFill="1"/>
    <xf numFmtId="0" fontId="3" fillId="12" borderId="51" xfId="15" applyFont="1" applyFill="1" applyBorder="1" applyAlignment="1">
      <alignment horizontal="left"/>
    </xf>
    <xf numFmtId="0" fontId="4" fillId="12" borderId="52" xfId="15" applyFont="1" applyFill="1" applyBorder="1" applyAlignment="1">
      <alignment horizontal="right"/>
    </xf>
    <xf numFmtId="0" fontId="5" fillId="12" borderId="54" xfId="15" applyFont="1" applyFill="1" applyBorder="1" applyAlignment="1">
      <alignment horizontal="right"/>
    </xf>
    <xf numFmtId="0" fontId="3" fillId="12" borderId="1" xfId="15" applyFont="1" applyFill="1" applyBorder="1" applyAlignment="1">
      <alignment horizontal="left"/>
    </xf>
    <xf numFmtId="0" fontId="4" fillId="12" borderId="0" xfId="15" applyFont="1" applyFill="1" applyBorder="1" applyAlignment="1">
      <alignment horizontal="right"/>
    </xf>
    <xf numFmtId="0" fontId="4" fillId="12" borderId="0" xfId="15" applyFont="1" applyFill="1" applyBorder="1" applyAlignment="1">
      <alignment horizontal="left"/>
    </xf>
    <xf numFmtId="0" fontId="5" fillId="12" borderId="6" xfId="15" applyFont="1" applyFill="1" applyBorder="1" applyAlignment="1">
      <alignment horizontal="right"/>
    </xf>
    <xf numFmtId="0" fontId="4" fillId="12" borderId="0" xfId="15" applyFont="1" applyFill="1" applyBorder="1" applyAlignment="1">
      <alignment horizontal="center"/>
    </xf>
    <xf numFmtId="0" fontId="5" fillId="12" borderId="6" xfId="15" applyFont="1" applyFill="1" applyBorder="1" applyAlignment="1">
      <alignment horizontal="center"/>
    </xf>
    <xf numFmtId="0" fontId="3" fillId="12" borderId="68" xfId="15" applyFont="1" applyFill="1" applyBorder="1" applyAlignment="1">
      <alignment horizontal="left"/>
    </xf>
    <xf numFmtId="0" fontId="4" fillId="12" borderId="14" xfId="15" applyFont="1" applyFill="1" applyBorder="1" applyAlignment="1">
      <alignment horizontal="center"/>
    </xf>
    <xf numFmtId="0" fontId="5" fillId="12" borderId="70" xfId="15" applyFont="1" applyFill="1" applyBorder="1" applyAlignment="1">
      <alignment horizontal="center"/>
    </xf>
    <xf numFmtId="0" fontId="2" fillId="9" borderId="0" xfId="16" applyFill="1"/>
    <xf numFmtId="0" fontId="2" fillId="9" borderId="0" xfId="16" applyFill="1" applyBorder="1"/>
    <xf numFmtId="0" fontId="3" fillId="12" borderId="51" xfId="16" applyFont="1" applyFill="1" applyBorder="1" applyAlignment="1">
      <alignment horizontal="left"/>
    </xf>
    <xf numFmtId="0" fontId="3" fillId="12" borderId="52" xfId="16" applyFont="1" applyFill="1" applyBorder="1" applyAlignment="1">
      <alignment horizontal="left"/>
    </xf>
    <xf numFmtId="0" fontId="4" fillId="12" borderId="54" xfId="16" applyFont="1" applyFill="1" applyBorder="1" applyAlignment="1">
      <alignment horizontal="right"/>
    </xf>
    <xf numFmtId="0" fontId="3" fillId="12" borderId="1" xfId="16" applyFont="1" applyFill="1" applyBorder="1" applyAlignment="1">
      <alignment horizontal="left"/>
    </xf>
    <xf numFmtId="0" fontId="3" fillId="12" borderId="0" xfId="16" applyFont="1" applyFill="1" applyBorder="1" applyAlignment="1">
      <alignment horizontal="left"/>
    </xf>
    <xf numFmtId="0" fontId="4" fillId="12" borderId="6" xfId="16" applyFont="1" applyFill="1" applyBorder="1" applyAlignment="1">
      <alignment horizontal="right"/>
    </xf>
    <xf numFmtId="0" fontId="3" fillId="12" borderId="1" xfId="16" applyFont="1" applyFill="1" applyBorder="1" applyAlignment="1">
      <alignment horizontal="right"/>
    </xf>
    <xf numFmtId="0" fontId="4" fillId="12" borderId="6" xfId="16" applyFont="1" applyFill="1" applyBorder="1" applyAlignment="1">
      <alignment horizontal="center"/>
    </xf>
    <xf numFmtId="0" fontId="3" fillId="12" borderId="68" xfId="16" applyFont="1" applyFill="1" applyBorder="1" applyAlignment="1">
      <alignment horizontal="left"/>
    </xf>
    <xf numFmtId="0" fontId="3" fillId="12" borderId="14" xfId="16" applyFont="1" applyFill="1" applyBorder="1" applyAlignment="1">
      <alignment horizontal="left"/>
    </xf>
    <xf numFmtId="0" fontId="4" fillId="12" borderId="70" xfId="16" applyFont="1" applyFill="1" applyBorder="1" applyAlignment="1">
      <alignment horizontal="center"/>
    </xf>
    <xf numFmtId="164" fontId="35" fillId="0" borderId="6" xfId="16" applyNumberFormat="1" applyFont="1" applyFill="1" applyBorder="1" applyAlignment="1"/>
    <xf numFmtId="0" fontId="35" fillId="0" borderId="6" xfId="16" applyFont="1" applyFill="1" applyBorder="1" applyAlignment="1"/>
    <xf numFmtId="164" fontId="35" fillId="0" borderId="8" xfId="16" applyNumberFormat="1" applyFont="1" applyFill="1" applyBorder="1" applyAlignment="1"/>
    <xf numFmtId="0" fontId="35" fillId="0" borderId="5" xfId="16" applyFont="1" applyFill="1" applyBorder="1" applyAlignment="1"/>
    <xf numFmtId="0" fontId="55" fillId="12" borderId="52" xfId="19" applyFont="1" applyFill="1" applyBorder="1" applyAlignment="1">
      <alignment horizontal="center"/>
    </xf>
    <xf numFmtId="0" fontId="25" fillId="10" borderId="25" xfId="23" applyFont="1" applyFill="1" applyBorder="1"/>
    <xf numFmtId="0" fontId="24" fillId="10" borderId="19" xfId="23" applyFill="1" applyBorder="1"/>
    <xf numFmtId="0" fontId="24" fillId="10" borderId="0" xfId="23" applyFill="1" applyBorder="1"/>
    <xf numFmtId="0" fontId="56" fillId="10" borderId="33" xfId="23" applyFont="1" applyFill="1" applyBorder="1"/>
    <xf numFmtId="0" fontId="57" fillId="10" borderId="15" xfId="23" applyFont="1" applyFill="1" applyBorder="1" applyAlignment="1">
      <alignment horizontal="center"/>
    </xf>
    <xf numFmtId="0" fontId="56" fillId="10" borderId="34" xfId="23" applyFont="1" applyFill="1" applyBorder="1"/>
    <xf numFmtId="0" fontId="56" fillId="10" borderId="25" xfId="23" applyFont="1" applyFill="1" applyBorder="1"/>
    <xf numFmtId="0" fontId="57" fillId="10" borderId="0" xfId="23" applyFont="1" applyFill="1" applyBorder="1" applyAlignment="1">
      <alignment horizontal="center"/>
    </xf>
    <xf numFmtId="0" fontId="56" fillId="10" borderId="19" xfId="23" applyFont="1" applyFill="1" applyBorder="1"/>
    <xf numFmtId="0" fontId="24" fillId="9" borderId="0" xfId="23" applyFill="1"/>
    <xf numFmtId="0" fontId="24" fillId="10" borderId="0" xfId="23" applyFill="1"/>
    <xf numFmtId="0" fontId="58" fillId="10" borderId="33" xfId="24" applyNumberFormat="1" applyFont="1" applyFill="1" applyBorder="1" applyAlignment="1">
      <alignment horizontal="left"/>
    </xf>
    <xf numFmtId="0" fontId="58" fillId="10" borderId="15" xfId="24" applyNumberFormat="1" applyFont="1" applyFill="1" applyBorder="1" applyAlignment="1">
      <alignment horizontal="center"/>
    </xf>
    <xf numFmtId="0" fontId="58" fillId="10" borderId="15" xfId="24" applyNumberFormat="1" applyFont="1" applyFill="1" applyBorder="1" applyAlignment="1">
      <alignment horizontal="left"/>
    </xf>
    <xf numFmtId="0" fontId="58" fillId="10" borderId="34" xfId="24" applyNumberFormat="1" applyFont="1" applyFill="1" applyBorder="1" applyAlignment="1">
      <alignment horizontal="center"/>
    </xf>
    <xf numFmtId="0" fontId="58" fillId="10" borderId="25" xfId="24" applyNumberFormat="1" applyFont="1" applyFill="1" applyBorder="1" applyAlignment="1">
      <alignment horizontal="left"/>
    </xf>
    <xf numFmtId="0" fontId="58" fillId="10" borderId="0" xfId="24" applyNumberFormat="1" applyFont="1" applyFill="1" applyBorder="1" applyAlignment="1">
      <alignment horizontal="center"/>
    </xf>
    <xf numFmtId="0" fontId="58" fillId="10" borderId="0" xfId="24" applyNumberFormat="1" applyFont="1" applyFill="1" applyBorder="1" applyAlignment="1">
      <alignment horizontal="left"/>
    </xf>
    <xf numFmtId="0" fontId="58" fillId="10" borderId="19" xfId="24" applyNumberFormat="1" applyFont="1" applyFill="1" applyBorder="1" applyAlignment="1">
      <alignment horizontal="center"/>
    </xf>
    <xf numFmtId="0" fontId="58" fillId="10" borderId="25" xfId="24" applyNumberFormat="1" applyFont="1" applyFill="1" applyBorder="1" applyAlignment="1">
      <alignment horizontal="center"/>
    </xf>
    <xf numFmtId="0" fontId="58" fillId="10" borderId="25" xfId="24" applyNumberFormat="1" applyFont="1" applyFill="1" applyBorder="1" applyAlignment="1">
      <alignment horizontal="right"/>
    </xf>
    <xf numFmtId="0" fontId="58" fillId="10" borderId="19" xfId="24" applyNumberFormat="1" applyFont="1" applyFill="1" applyBorder="1" applyAlignment="1">
      <alignment horizontal="right"/>
    </xf>
    <xf numFmtId="0" fontId="11" fillId="9" borderId="0" xfId="24" applyNumberFormat="1" applyFont="1" applyFill="1"/>
    <xf numFmtId="0" fontId="11" fillId="10" borderId="0" xfId="24" applyNumberFormat="1" applyFont="1" applyFill="1"/>
    <xf numFmtId="0" fontId="0" fillId="11" borderId="3" xfId="0" applyFill="1" applyBorder="1"/>
    <xf numFmtId="0" fontId="0" fillId="11" borderId="61" xfId="0" applyFill="1" applyBorder="1" applyAlignment="1" applyProtection="1">
      <alignment horizontal="left"/>
    </xf>
    <xf numFmtId="2" fontId="0" fillId="11" borderId="76" xfId="0" applyNumberFormat="1" applyFill="1" applyBorder="1" applyProtection="1"/>
    <xf numFmtId="2" fontId="0" fillId="11" borderId="5" xfId="0" applyNumberFormat="1" applyFill="1" applyBorder="1" applyProtection="1"/>
    <xf numFmtId="165" fontId="0" fillId="11" borderId="51" xfId="0" applyNumberFormat="1" applyFill="1" applyBorder="1" applyAlignment="1" applyProtection="1">
      <alignment horizontal="left"/>
    </xf>
    <xf numFmtId="165" fontId="0" fillId="11" borderId="52" xfId="0" applyNumberFormat="1" applyFill="1" applyBorder="1" applyProtection="1"/>
    <xf numFmtId="165" fontId="0" fillId="11" borderId="52" xfId="0" applyNumberFormat="1" applyFill="1" applyBorder="1"/>
    <xf numFmtId="165" fontId="0" fillId="11" borderId="52" xfId="0" applyNumberFormat="1" applyFill="1" applyBorder="1" applyAlignment="1" applyProtection="1">
      <alignment horizontal="left"/>
    </xf>
    <xf numFmtId="165" fontId="0" fillId="11" borderId="54" xfId="0" applyNumberFormat="1" applyFill="1" applyBorder="1"/>
    <xf numFmtId="165" fontId="0" fillId="11" borderId="1" xfId="0" applyNumberFormat="1" applyFill="1" applyBorder="1"/>
    <xf numFmtId="165" fontId="0" fillId="11" borderId="0" xfId="0" applyNumberFormat="1" applyFill="1" applyBorder="1" applyAlignment="1" applyProtection="1">
      <alignment horizontal="right"/>
    </xf>
    <xf numFmtId="165" fontId="0" fillId="11" borderId="0" xfId="0" applyNumberFormat="1" applyFill="1" applyBorder="1"/>
    <xf numFmtId="165" fontId="0" fillId="11" borderId="0" xfId="0" applyNumberFormat="1" applyFill="1" applyBorder="1" applyAlignment="1" applyProtection="1">
      <alignment horizontal="left"/>
    </xf>
    <xf numFmtId="165" fontId="0" fillId="11" borderId="0" xfId="0" applyNumberFormat="1" applyFill="1" applyBorder="1" applyProtection="1"/>
    <xf numFmtId="165" fontId="0" fillId="11" borderId="6" xfId="0" applyNumberFormat="1" applyFill="1" applyBorder="1"/>
    <xf numFmtId="165" fontId="0" fillId="11" borderId="3" xfId="0" applyNumberFormat="1" applyFill="1" applyBorder="1"/>
    <xf numFmtId="165" fontId="0" fillId="11" borderId="4" xfId="0" applyNumberFormat="1" applyFill="1" applyBorder="1"/>
    <xf numFmtId="165" fontId="0" fillId="11" borderId="4" xfId="0" applyNumberFormat="1" applyFill="1" applyBorder="1" applyAlignment="1" applyProtection="1">
      <alignment horizontal="fill"/>
    </xf>
    <xf numFmtId="165" fontId="0" fillId="11" borderId="5" xfId="0" applyNumberFormat="1" applyFill="1" applyBorder="1"/>
    <xf numFmtId="165" fontId="0" fillId="11" borderId="77" xfId="0" applyNumberFormat="1" applyFill="1" applyBorder="1"/>
    <xf numFmtId="165" fontId="0" fillId="11" borderId="78" xfId="0" applyNumberFormat="1" applyFill="1" applyBorder="1"/>
    <xf numFmtId="165" fontId="0" fillId="11" borderId="11" xfId="0" applyNumberFormat="1" applyFill="1" applyBorder="1"/>
    <xf numFmtId="165" fontId="0" fillId="11" borderId="11" xfId="0" applyNumberFormat="1" applyFill="1" applyBorder="1" applyAlignment="1" applyProtection="1">
      <alignment horizontal="left"/>
    </xf>
    <xf numFmtId="165" fontId="0" fillId="11" borderId="79" xfId="0" applyNumberFormat="1" applyFill="1" applyBorder="1"/>
    <xf numFmtId="165" fontId="0" fillId="11" borderId="80" xfId="0" applyNumberFormat="1" applyFill="1" applyBorder="1"/>
    <xf numFmtId="165" fontId="0" fillId="11" borderId="55" xfId="0" quotePrefix="1" applyNumberFormat="1" applyFill="1" applyBorder="1" applyAlignment="1" applyProtection="1">
      <alignment horizontal="left"/>
    </xf>
    <xf numFmtId="165" fontId="0" fillId="11" borderId="46" xfId="0" applyNumberFormat="1" applyFill="1" applyBorder="1"/>
    <xf numFmtId="165" fontId="0" fillId="11" borderId="46" xfId="0" applyNumberFormat="1" applyFill="1" applyBorder="1" applyAlignment="1">
      <alignment horizontal="center"/>
    </xf>
    <xf numFmtId="165" fontId="0" fillId="11" borderId="46" xfId="0" applyNumberFormat="1" applyFill="1" applyBorder="1" applyAlignment="1" applyProtection="1">
      <alignment horizontal="center"/>
    </xf>
    <xf numFmtId="165" fontId="0" fillId="11" borderId="6" xfId="0" applyNumberFormat="1" applyFill="1" applyBorder="1" applyAlignment="1">
      <alignment horizontal="center"/>
    </xf>
    <xf numFmtId="165" fontId="0" fillId="11" borderId="46" xfId="0" applyNumberFormat="1" applyFill="1" applyBorder="1" applyProtection="1"/>
    <xf numFmtId="165" fontId="0" fillId="11" borderId="6" xfId="0" applyNumberFormat="1" applyFill="1" applyBorder="1" applyAlignment="1" applyProtection="1">
      <alignment horizontal="center"/>
    </xf>
    <xf numFmtId="165" fontId="0" fillId="11" borderId="58" xfId="0" quotePrefix="1" applyNumberFormat="1" applyFill="1" applyBorder="1" applyAlignment="1" applyProtection="1">
      <alignment horizontal="left"/>
    </xf>
    <xf numFmtId="165" fontId="0" fillId="11" borderId="45" xfId="0" applyNumberFormat="1" applyFill="1" applyBorder="1"/>
    <xf numFmtId="165" fontId="0" fillId="11" borderId="45" xfId="0" applyNumberFormat="1" applyFill="1" applyBorder="1" applyAlignment="1" applyProtection="1">
      <alignment horizontal="center"/>
    </xf>
    <xf numFmtId="165" fontId="0" fillId="11" borderId="45" xfId="0" applyNumberFormat="1" applyFill="1" applyBorder="1" applyAlignment="1">
      <alignment horizontal="center"/>
    </xf>
    <xf numFmtId="165" fontId="0" fillId="11" borderId="70" xfId="0" applyNumberFormat="1" applyFill="1" applyBorder="1" applyAlignment="1">
      <alignment horizontal="center"/>
    </xf>
    <xf numFmtId="165" fontId="0" fillId="11" borderId="46" xfId="0" applyNumberFormat="1" applyFill="1" applyBorder="1" applyAlignment="1" applyProtection="1">
      <alignment horizontal="left"/>
    </xf>
    <xf numFmtId="165" fontId="59" fillId="0" borderId="46" xfId="0" applyNumberFormat="1" applyFont="1" applyBorder="1" applyProtection="1">
      <protection locked="0"/>
    </xf>
    <xf numFmtId="165" fontId="60" fillId="11" borderId="46" xfId="0" applyNumberFormat="1" applyFont="1" applyFill="1" applyBorder="1" applyProtection="1"/>
    <xf numFmtId="165" fontId="60" fillId="11" borderId="6" xfId="0" applyNumberFormat="1" applyFont="1" applyFill="1" applyBorder="1" applyProtection="1"/>
    <xf numFmtId="165" fontId="60" fillId="0" borderId="46" xfId="0" applyNumberFormat="1" applyFont="1" applyBorder="1" applyProtection="1">
      <protection locked="0"/>
    </xf>
    <xf numFmtId="165" fontId="60" fillId="0" borderId="46" xfId="0" applyNumberFormat="1" applyFont="1" applyBorder="1" applyProtection="1"/>
    <xf numFmtId="165" fontId="0" fillId="11" borderId="46" xfId="0" applyNumberFormat="1" applyFill="1" applyBorder="1" applyAlignment="1" applyProtection="1">
      <alignment horizontal="right"/>
    </xf>
    <xf numFmtId="165" fontId="0" fillId="11" borderId="2" xfId="0" quotePrefix="1" applyNumberFormat="1" applyFill="1" applyBorder="1" applyAlignment="1" applyProtection="1">
      <alignment horizontal="left"/>
    </xf>
    <xf numFmtId="165" fontId="0" fillId="11" borderId="75" xfId="0" applyNumberFormat="1" applyFill="1" applyBorder="1" applyAlignment="1" applyProtection="1">
      <alignment horizontal="left"/>
    </xf>
    <xf numFmtId="165" fontId="60" fillId="11" borderId="21" xfId="0" applyNumberFormat="1" applyFont="1" applyFill="1" applyBorder="1" applyProtection="1"/>
    <xf numFmtId="165" fontId="60" fillId="11" borderId="81" xfId="0" applyNumberFormat="1" applyFont="1" applyFill="1" applyBorder="1" applyProtection="1"/>
    <xf numFmtId="165" fontId="59" fillId="0" borderId="46" xfId="0" applyNumberFormat="1" applyFont="1" applyBorder="1" applyAlignment="1" applyProtection="1">
      <alignment horizontal="left"/>
      <protection locked="0"/>
    </xf>
    <xf numFmtId="165" fontId="60" fillId="11" borderId="46" xfId="0" applyNumberFormat="1" applyFont="1" applyFill="1" applyBorder="1" applyAlignment="1" applyProtection="1">
      <alignment horizontal="left"/>
    </xf>
    <xf numFmtId="165" fontId="0" fillId="0" borderId="0" xfId="0" applyNumberFormat="1"/>
    <xf numFmtId="165" fontId="0" fillId="11" borderId="2" xfId="0" applyNumberFormat="1" applyFill="1" applyBorder="1"/>
    <xf numFmtId="165" fontId="0" fillId="11" borderId="71" xfId="0" applyNumberFormat="1" applyFill="1" applyBorder="1"/>
    <xf numFmtId="165" fontId="0" fillId="11" borderId="56" xfId="0" applyNumberFormat="1" applyFill="1" applyBorder="1" applyAlignment="1" applyProtection="1">
      <alignment horizontal="left"/>
    </xf>
    <xf numFmtId="165" fontId="0" fillId="11" borderId="68" xfId="0" quotePrefix="1" applyNumberFormat="1" applyFill="1" applyBorder="1" applyAlignment="1" applyProtection="1">
      <alignment horizontal="left"/>
    </xf>
    <xf numFmtId="165" fontId="0" fillId="11" borderId="59" xfId="0" applyNumberFormat="1" applyFill="1" applyBorder="1" applyAlignment="1" applyProtection="1">
      <alignment horizontal="left"/>
    </xf>
    <xf numFmtId="165" fontId="59" fillId="0" borderId="45" xfId="0" applyNumberFormat="1" applyFont="1" applyBorder="1" applyProtection="1">
      <protection locked="0"/>
    </xf>
    <xf numFmtId="165" fontId="60" fillId="11" borderId="45" xfId="0" applyNumberFormat="1" applyFont="1" applyFill="1" applyBorder="1" applyProtection="1"/>
    <xf numFmtId="165" fontId="60" fillId="11" borderId="82" xfId="0" applyNumberFormat="1" applyFont="1" applyFill="1" applyBorder="1" applyProtection="1"/>
    <xf numFmtId="165" fontId="0" fillId="11" borderId="1" xfId="0" quotePrefix="1" applyNumberFormat="1" applyFill="1" applyBorder="1" applyAlignment="1" applyProtection="1">
      <alignment horizontal="left"/>
    </xf>
    <xf numFmtId="165" fontId="59" fillId="11" borderId="46" xfId="0" applyNumberFormat="1" applyFont="1" applyFill="1" applyBorder="1" applyProtection="1">
      <protection locked="0"/>
    </xf>
    <xf numFmtId="165" fontId="0" fillId="11" borderId="45" xfId="0" applyNumberFormat="1" applyFill="1" applyBorder="1" applyAlignment="1" applyProtection="1">
      <alignment horizontal="left"/>
    </xf>
    <xf numFmtId="165" fontId="60" fillId="0" borderId="45" xfId="0" applyNumberFormat="1" applyFont="1" applyBorder="1" applyProtection="1"/>
    <xf numFmtId="165" fontId="60" fillId="11" borderId="70" xfId="0" applyNumberFormat="1" applyFont="1" applyFill="1" applyBorder="1" applyProtection="1"/>
    <xf numFmtId="165" fontId="0" fillId="11" borderId="68" xfId="0" applyNumberFormat="1" applyFill="1" applyBorder="1"/>
    <xf numFmtId="165" fontId="0" fillId="11" borderId="59" xfId="0" applyNumberFormat="1" applyFill="1" applyBorder="1"/>
    <xf numFmtId="165" fontId="60" fillId="11" borderId="83" xfId="0" applyNumberFormat="1" applyFont="1" applyFill="1" applyBorder="1" applyProtection="1"/>
    <xf numFmtId="165" fontId="42" fillId="11" borderId="6" xfId="0" applyNumberFormat="1" applyFont="1" applyFill="1" applyBorder="1" applyProtection="1"/>
    <xf numFmtId="1" fontId="42" fillId="11" borderId="0" xfId="0" applyNumberFormat="1" applyFont="1" applyFill="1" applyBorder="1"/>
    <xf numFmtId="165" fontId="42" fillId="11" borderId="0" xfId="0" applyNumberFormat="1" applyFont="1" applyFill="1" applyBorder="1" applyAlignment="1" applyProtection="1">
      <alignment horizontal="right"/>
    </xf>
    <xf numFmtId="0" fontId="39" fillId="0" borderId="0" xfId="0" applyNumberFormat="1" applyFont="1" applyAlignment="1">
      <alignment horizontal="right"/>
    </xf>
    <xf numFmtId="3" fontId="39" fillId="0" borderId="0" xfId="0" applyNumberFormat="1" applyFont="1" applyAlignment="1">
      <alignment horizontal="fill"/>
    </xf>
    <xf numFmtId="3" fontId="61" fillId="0" borderId="0" xfId="0" applyNumberFormat="1" applyFont="1"/>
    <xf numFmtId="0" fontId="62" fillId="8" borderId="0" xfId="9" applyFont="1" applyFill="1"/>
    <xf numFmtId="3" fontId="0" fillId="8" borderId="0" xfId="0" applyNumberFormat="1" applyFill="1"/>
    <xf numFmtId="4" fontId="62" fillId="8" borderId="0" xfId="9" applyNumberFormat="1" applyFont="1" applyFill="1" applyAlignment="1">
      <alignment horizontal="left"/>
    </xf>
    <xf numFmtId="0" fontId="35" fillId="0" borderId="0" xfId="17" applyFont="1" applyFill="1" applyBorder="1" applyAlignment="1">
      <alignment horizontal="center"/>
    </xf>
    <xf numFmtId="0" fontId="35" fillId="0" borderId="6" xfId="17" applyFont="1" applyFill="1" applyBorder="1" applyAlignment="1">
      <alignment horizontal="center"/>
    </xf>
    <xf numFmtId="3" fontId="35" fillId="0" borderId="0" xfId="17" applyNumberFormat="1" applyFont="1" applyFill="1" applyBorder="1" applyAlignment="1">
      <alignment horizontal="center"/>
    </xf>
    <xf numFmtId="164" fontId="35" fillId="0" borderId="6" xfId="17" applyNumberFormat="1" applyFont="1" applyFill="1" applyBorder="1" applyAlignment="1">
      <alignment horizontal="center"/>
    </xf>
    <xf numFmtId="165" fontId="35" fillId="0" borderId="6" xfId="17" applyNumberFormat="1" applyFont="1" applyFill="1" applyBorder="1" applyAlignment="1">
      <alignment horizontal="center"/>
    </xf>
    <xf numFmtId="3" fontId="35" fillId="0" borderId="13" xfId="17" applyNumberFormat="1" applyFont="1" applyFill="1" applyBorder="1" applyAlignment="1">
      <alignment horizontal="center"/>
    </xf>
    <xf numFmtId="164" fontId="35" fillId="0" borderId="8" xfId="17" applyNumberFormat="1" applyFont="1" applyFill="1" applyBorder="1" applyAlignment="1">
      <alignment horizontal="center"/>
    </xf>
    <xf numFmtId="3" fontId="35" fillId="0" borderId="0" xfId="3" applyNumberFormat="1" applyFont="1" applyFill="1" applyBorder="1" applyAlignment="1">
      <alignment horizontal="center"/>
    </xf>
    <xf numFmtId="3" fontId="35" fillId="0" borderId="6" xfId="3" applyNumberFormat="1" applyFont="1" applyFill="1" applyBorder="1" applyAlignment="1">
      <alignment horizontal="center"/>
    </xf>
    <xf numFmtId="3" fontId="35" fillId="0" borderId="13" xfId="3" applyNumberFormat="1" applyFont="1" applyFill="1" applyBorder="1" applyAlignment="1">
      <alignment horizontal="center"/>
    </xf>
    <xf numFmtId="3" fontId="35" fillId="0" borderId="8" xfId="3" applyNumberFormat="1" applyFont="1" applyFill="1" applyBorder="1" applyAlignment="1">
      <alignment horizontal="center"/>
    </xf>
    <xf numFmtId="166" fontId="2" fillId="0" borderId="18" xfId="3" applyNumberFormat="1" applyFont="1" applyFill="1" applyBorder="1" applyAlignment="1">
      <alignment horizontal="center"/>
    </xf>
    <xf numFmtId="3" fontId="2" fillId="0" borderId="9" xfId="3" applyNumberFormat="1" applyFont="1" applyFill="1" applyBorder="1" applyAlignment="1">
      <alignment horizontal="center"/>
    </xf>
    <xf numFmtId="164" fontId="2" fillId="0" borderId="18" xfId="3" applyNumberFormat="1" applyFont="1" applyFill="1" applyBorder="1" applyAlignment="1">
      <alignment horizontal="center"/>
    </xf>
    <xf numFmtId="165" fontId="46" fillId="6" borderId="46" xfId="0" applyNumberFormat="1" applyFont="1" applyFill="1" applyBorder="1" applyAlignment="1">
      <alignment horizontal="center" wrapText="1"/>
    </xf>
    <xf numFmtId="165" fontId="46" fillId="6" borderId="45" xfId="0" applyNumberFormat="1" applyFont="1" applyFill="1" applyBorder="1" applyAlignment="1">
      <alignment horizontal="center" wrapText="1"/>
    </xf>
    <xf numFmtId="0" fontId="17" fillId="10" borderId="0" xfId="0" applyFont="1" applyFill="1" applyBorder="1" applyAlignment="1">
      <alignment horizontal="right"/>
    </xf>
    <xf numFmtId="165" fontId="46" fillId="6" borderId="74" xfId="0" applyNumberFormat="1" applyFont="1" applyFill="1" applyBorder="1" applyAlignment="1">
      <alignment horizontal="center" wrapText="1"/>
    </xf>
    <xf numFmtId="0" fontId="46" fillId="6" borderId="41" xfId="0" applyFont="1" applyFill="1" applyBorder="1" applyAlignment="1">
      <alignment horizontal="left" wrapText="1"/>
    </xf>
    <xf numFmtId="165" fontId="46" fillId="6" borderId="56" xfId="0" applyNumberFormat="1" applyFont="1" applyFill="1" applyBorder="1" applyAlignment="1">
      <alignment horizontal="center" wrapText="1"/>
    </xf>
    <xf numFmtId="0" fontId="46" fillId="6" borderId="44" xfId="0" applyFont="1" applyFill="1" applyBorder="1" applyAlignment="1">
      <alignment horizontal="left" wrapText="1"/>
    </xf>
    <xf numFmtId="0" fontId="17" fillId="10" borderId="84" xfId="0" applyFont="1" applyFill="1" applyBorder="1" applyAlignment="1">
      <alignment horizontal="center"/>
    </xf>
    <xf numFmtId="165" fontId="46" fillId="6" borderId="43" xfId="0" applyNumberFormat="1" applyFont="1" applyFill="1" applyBorder="1" applyAlignment="1">
      <alignment horizontal="center" wrapText="1"/>
    </xf>
    <xf numFmtId="0" fontId="63" fillId="0" borderId="0" xfId="0" applyFont="1"/>
    <xf numFmtId="0" fontId="47" fillId="10" borderId="84" xfId="0" applyFont="1" applyFill="1" applyBorder="1" applyAlignment="1">
      <alignment horizontal="left" wrapText="1"/>
    </xf>
    <xf numFmtId="0" fontId="46" fillId="6" borderId="42" xfId="0" applyFont="1" applyFill="1" applyBorder="1" applyAlignment="1">
      <alignment horizontal="left" vertical="center" wrapText="1"/>
    </xf>
    <xf numFmtId="0" fontId="17" fillId="10" borderId="85" xfId="0" applyFont="1" applyFill="1" applyBorder="1" applyAlignment="1">
      <alignment horizontal="center" vertical="center" wrapText="1"/>
    </xf>
    <xf numFmtId="0" fontId="17" fillId="10" borderId="74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17" fillId="10" borderId="86" xfId="0" applyFont="1" applyFill="1" applyBorder="1" applyAlignment="1">
      <alignment horizontal="center" vertical="center" wrapText="1"/>
    </xf>
    <xf numFmtId="0" fontId="17" fillId="10" borderId="83" xfId="0" applyFont="1" applyFill="1" applyBorder="1" applyAlignment="1">
      <alignment horizontal="center" vertical="center" wrapText="1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59" xfId="0" applyFont="1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center" vertical="center" wrapText="1"/>
    </xf>
    <xf numFmtId="0" fontId="17" fillId="10" borderId="87" xfId="0" applyFont="1" applyFill="1" applyBorder="1" applyAlignment="1">
      <alignment horizontal="center" vertical="center" wrapText="1"/>
    </xf>
    <xf numFmtId="0" fontId="17" fillId="10" borderId="82" xfId="0" applyFont="1" applyFill="1" applyBorder="1" applyAlignment="1">
      <alignment horizontal="center" vertical="center" wrapText="1"/>
    </xf>
    <xf numFmtId="0" fontId="64" fillId="0" borderId="0" xfId="0" applyFont="1"/>
    <xf numFmtId="0" fontId="65" fillId="0" borderId="0" xfId="10" applyFont="1"/>
    <xf numFmtId="0" fontId="35" fillId="0" borderId="0" xfId="10" applyFont="1"/>
    <xf numFmtId="164" fontId="35" fillId="0" borderId="0" xfId="10" applyNumberFormat="1" applyFont="1"/>
    <xf numFmtId="0" fontId="66" fillId="0" borderId="0" xfId="0" applyFont="1"/>
    <xf numFmtId="0" fontId="67" fillId="0" borderId="0" xfId="0" applyFont="1"/>
    <xf numFmtId="3" fontId="62" fillId="8" borderId="0" xfId="9" applyNumberFormat="1" applyFont="1" applyFill="1" applyAlignment="1">
      <alignment horizontal="left"/>
    </xf>
    <xf numFmtId="0" fontId="22" fillId="0" borderId="0" xfId="9" applyFont="1"/>
    <xf numFmtId="166" fontId="2" fillId="0" borderId="0" xfId="6" applyNumberFormat="1"/>
    <xf numFmtId="166" fontId="2" fillId="0" borderId="13" xfId="25" applyNumberFormat="1" applyFont="1" applyFill="1" applyBorder="1" applyAlignment="1"/>
    <xf numFmtId="10" fontId="2" fillId="0" borderId="0" xfId="17" applyNumberFormat="1"/>
    <xf numFmtId="165" fontId="42" fillId="11" borderId="0" xfId="0" applyNumberFormat="1" applyFont="1" applyFill="1" applyBorder="1"/>
    <xf numFmtId="3" fontId="35" fillId="0" borderId="14" xfId="18" applyNumberFormat="1" applyFont="1" applyFill="1" applyBorder="1" applyAlignment="1"/>
    <xf numFmtId="3" fontId="35" fillId="0" borderId="70" xfId="18" applyNumberFormat="1" applyFont="1" applyFill="1" applyBorder="1" applyAlignment="1"/>
    <xf numFmtId="3" fontId="35" fillId="0" borderId="70" xfId="20" applyNumberFormat="1" applyFont="1" applyFill="1" applyBorder="1" applyAlignment="1"/>
    <xf numFmtId="3" fontId="24" fillId="0" borderId="0" xfId="4" applyNumberFormat="1"/>
    <xf numFmtId="3" fontId="68" fillId="0" borderId="0" xfId="15" applyNumberFormat="1" applyFont="1" applyFill="1" applyBorder="1" applyAlignment="1"/>
    <xf numFmtId="3" fontId="68" fillId="0" borderId="6" xfId="15" applyNumberFormat="1" applyFont="1" applyFill="1" applyBorder="1" applyAlignment="1"/>
    <xf numFmtId="1" fontId="68" fillId="0" borderId="0" xfId="15" applyNumberFormat="1" applyFont="1" applyFill="1" applyBorder="1" applyAlignment="1"/>
    <xf numFmtId="9" fontId="69" fillId="11" borderId="42" xfId="25" applyFont="1" applyFill="1" applyBorder="1" applyAlignment="1">
      <alignment horizontal="right"/>
    </xf>
    <xf numFmtId="9" fontId="69" fillId="11" borderId="16" xfId="25" applyFont="1" applyFill="1" applyBorder="1" applyAlignment="1">
      <alignment horizontal="right"/>
    </xf>
    <xf numFmtId="9" fontId="69" fillId="11" borderId="41" xfId="25" applyFont="1" applyFill="1" applyBorder="1" applyAlignment="1">
      <alignment horizontal="right"/>
    </xf>
    <xf numFmtId="9" fontId="69" fillId="11" borderId="0" xfId="25" applyFont="1" applyFill="1" applyBorder="1" applyAlignment="1">
      <alignment horizontal="right"/>
    </xf>
    <xf numFmtId="9" fontId="69" fillId="11" borderId="44" xfId="25" applyFont="1" applyFill="1" applyBorder="1" applyAlignment="1">
      <alignment horizontal="right"/>
    </xf>
    <xf numFmtId="9" fontId="69" fillId="11" borderId="14" xfId="25" applyFont="1" applyFill="1" applyBorder="1" applyAlignment="1">
      <alignment horizontal="right"/>
    </xf>
    <xf numFmtId="4" fontId="70" fillId="11" borderId="47" xfId="0" applyNumberFormat="1" applyFont="1" applyFill="1" applyBorder="1" applyAlignment="1">
      <alignment horizontal="right"/>
    </xf>
    <xf numFmtId="4" fontId="70" fillId="11" borderId="13" xfId="0" applyNumberFormat="1" applyFont="1" applyFill="1" applyBorder="1" applyAlignment="1">
      <alignment horizontal="right"/>
    </xf>
    <xf numFmtId="166" fontId="69" fillId="11" borderId="42" xfId="25" applyNumberFormat="1" applyFont="1" applyFill="1" applyBorder="1" applyAlignment="1">
      <alignment horizontal="right"/>
    </xf>
    <xf numFmtId="166" fontId="69" fillId="11" borderId="16" xfId="25" applyNumberFormat="1" applyFont="1" applyFill="1" applyBorder="1" applyAlignment="1">
      <alignment horizontal="right"/>
    </xf>
    <xf numFmtId="166" fontId="69" fillId="11" borderId="74" xfId="25" applyNumberFormat="1" applyFont="1" applyFill="1" applyBorder="1" applyAlignment="1">
      <alignment horizontal="right"/>
    </xf>
    <xf numFmtId="166" fontId="69" fillId="11" borderId="41" xfId="25" applyNumberFormat="1" applyFont="1" applyFill="1" applyBorder="1" applyAlignment="1">
      <alignment horizontal="right"/>
    </xf>
    <xf numFmtId="166" fontId="69" fillId="11" borderId="0" xfId="25" applyNumberFormat="1" applyFont="1" applyFill="1" applyBorder="1" applyAlignment="1">
      <alignment horizontal="right"/>
    </xf>
    <xf numFmtId="166" fontId="69" fillId="11" borderId="44" xfId="25" applyNumberFormat="1" applyFont="1" applyFill="1" applyBorder="1" applyAlignment="1">
      <alignment horizontal="right"/>
    </xf>
    <xf numFmtId="166" fontId="69" fillId="11" borderId="14" xfId="25" applyNumberFormat="1" applyFont="1" applyFill="1" applyBorder="1" applyAlignment="1">
      <alignment horizontal="right"/>
    </xf>
    <xf numFmtId="4" fontId="71" fillId="11" borderId="47" xfId="0" applyNumberFormat="1" applyFont="1" applyFill="1" applyBorder="1" applyAlignment="1">
      <alignment horizontal="right"/>
    </xf>
    <xf numFmtId="4" fontId="71" fillId="11" borderId="13" xfId="0" applyNumberFormat="1" applyFont="1" applyFill="1" applyBorder="1" applyAlignment="1">
      <alignment horizontal="right"/>
    </xf>
    <xf numFmtId="3" fontId="69" fillId="11" borderId="42" xfId="0" applyNumberFormat="1" applyFont="1" applyFill="1" applyBorder="1" applyAlignment="1">
      <alignment horizontal="right"/>
    </xf>
    <xf numFmtId="9" fontId="69" fillId="11" borderId="43" xfId="25" applyFont="1" applyFill="1" applyBorder="1"/>
    <xf numFmtId="3" fontId="69" fillId="11" borderId="41" xfId="0" applyNumberFormat="1" applyFont="1" applyFill="1" applyBorder="1" applyAlignment="1">
      <alignment horizontal="right"/>
    </xf>
    <xf numFmtId="9" fontId="69" fillId="11" borderId="46" xfId="25" applyFont="1" applyFill="1" applyBorder="1"/>
    <xf numFmtId="3" fontId="69" fillId="11" borderId="21" xfId="0" applyNumberFormat="1" applyFont="1" applyFill="1" applyBorder="1" applyAlignment="1">
      <alignment horizontal="right"/>
    </xf>
    <xf numFmtId="0" fontId="69" fillId="11" borderId="45" xfId="0" applyFont="1" applyFill="1" applyBorder="1"/>
    <xf numFmtId="3" fontId="35" fillId="0" borderId="14" xfId="3" applyNumberFormat="1" applyFont="1" applyFill="1" applyBorder="1" applyAlignment="1">
      <alignment horizontal="center"/>
    </xf>
    <xf numFmtId="3" fontId="35" fillId="0" borderId="70" xfId="3" applyNumberFormat="1" applyFont="1" applyFill="1" applyBorder="1" applyAlignment="1">
      <alignment horizontal="center"/>
    </xf>
    <xf numFmtId="0" fontId="42" fillId="0" borderId="0" xfId="0" applyFont="1"/>
    <xf numFmtId="0" fontId="40" fillId="0" borderId="0" xfId="0" applyFont="1" applyFill="1" applyBorder="1"/>
    <xf numFmtId="3" fontId="69" fillId="11" borderId="74" xfId="25" applyNumberFormat="1" applyFont="1" applyFill="1" applyBorder="1" applyAlignment="1">
      <alignment horizontal="right"/>
    </xf>
    <xf numFmtId="0" fontId="72" fillId="13" borderId="0" xfId="0" applyFont="1" applyFill="1" applyAlignment="1">
      <alignment horizontal="center"/>
    </xf>
    <xf numFmtId="0" fontId="73" fillId="13" borderId="0" xfId="0" applyFont="1" applyFill="1"/>
    <xf numFmtId="3" fontId="69" fillId="11" borderId="74" xfId="25" applyNumberFormat="1" applyFont="1" applyFill="1" applyBorder="1" applyAlignment="1">
      <alignment horizontal="left"/>
    </xf>
    <xf numFmtId="3" fontId="42" fillId="0" borderId="70" xfId="0" applyNumberFormat="1" applyFont="1" applyFill="1" applyBorder="1" applyAlignment="1"/>
    <xf numFmtId="166" fontId="0" fillId="0" borderId="0" xfId="0" applyNumberFormat="1"/>
    <xf numFmtId="0" fontId="74" fillId="10" borderId="78" xfId="0" applyFont="1" applyFill="1" applyBorder="1" applyAlignment="1">
      <alignment horizontal="right"/>
    </xf>
    <xf numFmtId="0" fontId="74" fillId="10" borderId="54" xfId="0" applyFont="1" applyFill="1" applyBorder="1" applyAlignment="1">
      <alignment horizontal="right"/>
    </xf>
    <xf numFmtId="0" fontId="74" fillId="10" borderId="51" xfId="0" applyFont="1" applyFill="1" applyBorder="1" applyAlignment="1">
      <alignment horizontal="right"/>
    </xf>
    <xf numFmtId="10" fontId="0" fillId="0" borderId="0" xfId="0" applyNumberFormat="1"/>
    <xf numFmtId="0" fontId="76" fillId="10" borderId="77" xfId="0" applyFont="1" applyFill="1" applyBorder="1" applyAlignment="1">
      <alignment horizontal="right"/>
    </xf>
    <xf numFmtId="0" fontId="76" fillId="10" borderId="78" xfId="0" applyFont="1" applyFill="1" applyBorder="1" applyAlignment="1">
      <alignment horizontal="right"/>
    </xf>
    <xf numFmtId="0" fontId="76" fillId="10" borderId="54" xfId="0" applyFont="1" applyFill="1" applyBorder="1" applyAlignment="1">
      <alignment horizontal="right"/>
    </xf>
    <xf numFmtId="9" fontId="75" fillId="14" borderId="85" xfId="25" applyNumberFormat="1" applyFont="1" applyFill="1" applyBorder="1" applyAlignment="1">
      <alignment horizontal="right"/>
    </xf>
    <xf numFmtId="9" fontId="75" fillId="14" borderId="74" xfId="25" applyFont="1" applyFill="1" applyBorder="1" applyAlignment="1">
      <alignment horizontal="right"/>
    </xf>
    <xf numFmtId="9" fontId="75" fillId="14" borderId="72" xfId="25" applyFont="1" applyFill="1" applyBorder="1" applyAlignment="1">
      <alignment horizontal="right"/>
    </xf>
    <xf numFmtId="9" fontId="75" fillId="14" borderId="55" xfId="25" applyNumberFormat="1" applyFont="1" applyFill="1" applyBorder="1" applyAlignment="1">
      <alignment horizontal="right"/>
    </xf>
    <xf numFmtId="9" fontId="75" fillId="14" borderId="56" xfId="25" applyFont="1" applyFill="1" applyBorder="1" applyAlignment="1">
      <alignment horizontal="right"/>
    </xf>
    <xf numFmtId="9" fontId="75" fillId="14" borderId="6" xfId="25" applyFont="1" applyFill="1" applyBorder="1" applyAlignment="1">
      <alignment horizontal="right"/>
    </xf>
    <xf numFmtId="9" fontId="75" fillId="14" borderId="58" xfId="25" applyNumberFormat="1" applyFont="1" applyFill="1" applyBorder="1" applyAlignment="1">
      <alignment horizontal="right"/>
    </xf>
    <xf numFmtId="9" fontId="75" fillId="14" borderId="59" xfId="25" applyFont="1" applyFill="1" applyBorder="1" applyAlignment="1">
      <alignment horizontal="right"/>
    </xf>
    <xf numFmtId="9" fontId="75" fillId="14" borderId="70" xfId="25" applyFont="1" applyFill="1" applyBorder="1" applyAlignment="1">
      <alignment horizontal="right"/>
    </xf>
    <xf numFmtId="4" fontId="75" fillId="14" borderId="88" xfId="0" applyNumberFormat="1" applyFont="1" applyFill="1" applyBorder="1" applyAlignment="1">
      <alignment horizontal="right"/>
    </xf>
    <xf numFmtId="4" fontId="75" fillId="14" borderId="75" xfId="0" applyNumberFormat="1" applyFont="1" applyFill="1" applyBorder="1" applyAlignment="1">
      <alignment horizontal="right"/>
    </xf>
    <xf numFmtId="4" fontId="75" fillId="14" borderId="8" xfId="0" applyNumberFormat="1" applyFont="1" applyFill="1" applyBorder="1" applyAlignment="1">
      <alignment horizontal="right"/>
    </xf>
    <xf numFmtId="3" fontId="77" fillId="14" borderId="77" xfId="0" applyNumberFormat="1" applyFont="1" applyFill="1" applyBorder="1" applyAlignment="1">
      <alignment horizontal="right"/>
    </xf>
    <xf numFmtId="3" fontId="77" fillId="14" borderId="78" xfId="0" applyNumberFormat="1" applyFont="1" applyFill="1" applyBorder="1" applyAlignment="1">
      <alignment horizontal="right"/>
    </xf>
    <xf numFmtId="3" fontId="77" fillId="14" borderId="54" xfId="0" applyNumberFormat="1" applyFont="1" applyFill="1" applyBorder="1" applyAlignment="1">
      <alignment horizontal="right"/>
    </xf>
    <xf numFmtId="166" fontId="77" fillId="14" borderId="77" xfId="0" applyNumberFormat="1" applyFont="1" applyFill="1" applyBorder="1" applyAlignment="1">
      <alignment horizontal="right"/>
    </xf>
    <xf numFmtId="166" fontId="77" fillId="14" borderId="78" xfId="0" applyNumberFormat="1" applyFont="1" applyFill="1" applyBorder="1" applyAlignment="1">
      <alignment horizontal="right"/>
    </xf>
    <xf numFmtId="166" fontId="77" fillId="14" borderId="54" xfId="0" applyNumberFormat="1" applyFont="1" applyFill="1" applyBorder="1" applyAlignment="1">
      <alignment horizontal="right"/>
    </xf>
    <xf numFmtId="166" fontId="75" fillId="14" borderId="74" xfId="25" applyNumberFormat="1" applyFont="1" applyFill="1" applyBorder="1" applyAlignment="1">
      <alignment horizontal="right"/>
    </xf>
    <xf numFmtId="166" fontId="75" fillId="14" borderId="72" xfId="25" applyNumberFormat="1" applyFont="1" applyFill="1" applyBorder="1" applyAlignment="1">
      <alignment horizontal="right"/>
    </xf>
    <xf numFmtId="166" fontId="75" fillId="14" borderId="56" xfId="25" applyNumberFormat="1" applyFont="1" applyFill="1" applyBorder="1" applyAlignment="1">
      <alignment horizontal="right"/>
    </xf>
    <xf numFmtId="166" fontId="75" fillId="14" borderId="6" xfId="25" applyNumberFormat="1" applyFont="1" applyFill="1" applyBorder="1" applyAlignment="1">
      <alignment horizontal="right"/>
    </xf>
    <xf numFmtId="166" fontId="75" fillId="14" borderId="59" xfId="25" applyNumberFormat="1" applyFont="1" applyFill="1" applyBorder="1" applyAlignment="1">
      <alignment horizontal="right"/>
    </xf>
    <xf numFmtId="166" fontId="75" fillId="14" borderId="70" xfId="25" applyNumberFormat="1" applyFont="1" applyFill="1" applyBorder="1" applyAlignment="1">
      <alignment horizontal="right"/>
    </xf>
    <xf numFmtId="1" fontId="35" fillId="0" borderId="0" xfId="3" applyNumberFormat="1" applyFont="1"/>
    <xf numFmtId="1" fontId="78" fillId="0" borderId="0" xfId="3" applyNumberFormat="1" applyFont="1"/>
    <xf numFmtId="164" fontId="79" fillId="0" borderId="0" xfId="3" applyNumberFormat="1" applyFont="1" applyFill="1" applyBorder="1" applyAlignment="1">
      <alignment horizontal="center"/>
    </xf>
    <xf numFmtId="166" fontId="79" fillId="0" borderId="0" xfId="3" applyNumberFormat="1" applyFont="1" applyFill="1" applyBorder="1" applyAlignment="1">
      <alignment horizontal="center"/>
    </xf>
    <xf numFmtId="3" fontId="79" fillId="0" borderId="0" xfId="3" applyNumberFormat="1" applyFont="1" applyFill="1" applyBorder="1" applyAlignment="1">
      <alignment horizontal="center"/>
    </xf>
    <xf numFmtId="1" fontId="78" fillId="8" borderId="0" xfId="3" applyNumberFormat="1" applyFont="1" applyFill="1"/>
    <xf numFmtId="3" fontId="62" fillId="8" borderId="0" xfId="9" applyNumberFormat="1" applyFont="1" applyFill="1" applyAlignment="1">
      <alignment horizontal="center"/>
    </xf>
    <xf numFmtId="1" fontId="78" fillId="8" borderId="0" xfId="3" applyNumberFormat="1" applyFont="1" applyFill="1" applyAlignment="1">
      <alignment horizontal="center"/>
    </xf>
    <xf numFmtId="3" fontId="78" fillId="8" borderId="0" xfId="0" applyNumberFormat="1" applyFont="1" applyFill="1"/>
    <xf numFmtId="3" fontId="79" fillId="8" borderId="0" xfId="0" applyNumberFormat="1" applyFont="1" applyFill="1"/>
    <xf numFmtId="9" fontId="78" fillId="8" borderId="0" xfId="25" applyFont="1" applyFill="1"/>
    <xf numFmtId="3" fontId="78" fillId="8" borderId="0" xfId="3" applyNumberFormat="1" applyFont="1" applyFill="1" applyAlignment="1">
      <alignment horizontal="center"/>
    </xf>
    <xf numFmtId="0" fontId="7" fillId="3" borderId="1" xfId="18" applyFont="1" applyFill="1" applyBorder="1" applyAlignment="1">
      <alignment horizontal="right"/>
    </xf>
    <xf numFmtId="0" fontId="78" fillId="0" borderId="0" xfId="18" applyFont="1"/>
    <xf numFmtId="0" fontId="2" fillId="0" borderId="16" xfId="18" applyFill="1" applyBorder="1" applyAlignment="1"/>
    <xf numFmtId="3" fontId="81" fillId="0" borderId="0" xfId="18" applyNumberFormat="1" applyFont="1" applyFill="1" applyBorder="1" applyAlignment="1"/>
    <xf numFmtId="0" fontId="82" fillId="3" borderId="1" xfId="18" applyFont="1" applyFill="1" applyBorder="1" applyAlignment="1">
      <alignment horizontal="right"/>
    </xf>
    <xf numFmtId="3" fontId="83" fillId="0" borderId="0" xfId="18" applyNumberFormat="1" applyFont="1" applyFill="1" applyBorder="1" applyAlignment="1"/>
    <xf numFmtId="3" fontId="83" fillId="0" borderId="6" xfId="18" applyNumberFormat="1" applyFont="1" applyFill="1" applyBorder="1" applyAlignment="1"/>
    <xf numFmtId="0" fontId="80" fillId="3" borderId="1" xfId="19" applyFont="1" applyFill="1" applyBorder="1" applyAlignment="1">
      <alignment horizontal="right"/>
    </xf>
    <xf numFmtId="3" fontId="81" fillId="0" borderId="0" xfId="19" applyNumberFormat="1" applyFont="1" applyFill="1" applyBorder="1" applyAlignment="1"/>
    <xf numFmtId="3" fontId="81" fillId="0" borderId="0" xfId="20" applyNumberFormat="1" applyFont="1" applyFill="1" applyBorder="1" applyAlignment="1"/>
    <xf numFmtId="3" fontId="81" fillId="0" borderId="6" xfId="20" applyNumberFormat="1" applyFont="1" applyFill="1" applyBorder="1" applyAlignment="1"/>
    <xf numFmtId="0" fontId="80" fillId="3" borderId="1" xfId="20" applyFont="1" applyFill="1" applyBorder="1" applyAlignment="1">
      <alignment horizontal="right"/>
    </xf>
    <xf numFmtId="0" fontId="80" fillId="3" borderId="1" xfId="21" applyFont="1" applyFill="1" applyBorder="1" applyAlignment="1">
      <alignment horizontal="left"/>
    </xf>
    <xf numFmtId="3" fontId="81" fillId="0" borderId="0" xfId="21" applyNumberFormat="1" applyFont="1" applyFill="1" applyBorder="1" applyAlignment="1"/>
    <xf numFmtId="3" fontId="81" fillId="0" borderId="6" xfId="21" applyNumberFormat="1" applyFont="1" applyFill="1" applyBorder="1" applyAlignment="1"/>
    <xf numFmtId="0" fontId="81" fillId="0" borderId="0" xfId="21" applyFont="1" applyFill="1" applyBorder="1" applyAlignment="1"/>
    <xf numFmtId="0" fontId="81" fillId="0" borderId="6" xfId="21" applyFont="1" applyFill="1" applyBorder="1" applyAlignment="1"/>
    <xf numFmtId="0" fontId="80" fillId="3" borderId="1" xfId="21" applyFont="1" applyFill="1" applyBorder="1" applyAlignment="1">
      <alignment horizontal="right"/>
    </xf>
    <xf numFmtId="3" fontId="81" fillId="0" borderId="0" xfId="22" applyNumberFormat="1" applyFont="1" applyFill="1" applyBorder="1" applyAlignment="1"/>
    <xf numFmtId="0" fontId="81" fillId="0" borderId="0" xfId="22" applyFont="1" applyFill="1" applyBorder="1" applyAlignment="1"/>
    <xf numFmtId="0" fontId="80" fillId="3" borderId="1" xfId="22" applyFont="1" applyFill="1" applyBorder="1" applyAlignment="1">
      <alignment horizontal="right"/>
    </xf>
    <xf numFmtId="3" fontId="83" fillId="0" borderId="0" xfId="0" applyNumberFormat="1" applyFont="1" applyFill="1" applyBorder="1" applyAlignment="1"/>
    <xf numFmtId="3" fontId="83" fillId="0" borderId="6" xfId="0" applyNumberFormat="1" applyFont="1" applyFill="1" applyBorder="1" applyAlignment="1"/>
    <xf numFmtId="0" fontId="82" fillId="3" borderId="1" xfId="0" applyFont="1" applyFill="1" applyBorder="1" applyAlignment="1">
      <alignment horizontal="right"/>
    </xf>
    <xf numFmtId="0" fontId="62" fillId="0" borderId="0" xfId="9" applyFont="1"/>
    <xf numFmtId="0" fontId="62" fillId="0" borderId="0" xfId="9" applyFont="1" applyAlignment="1">
      <alignment horizontal="left"/>
    </xf>
    <xf numFmtId="3" fontId="62" fillId="0" borderId="0" xfId="9" applyNumberFormat="1" applyFont="1" applyAlignment="1">
      <alignment horizontal="left"/>
    </xf>
    <xf numFmtId="0" fontId="84" fillId="0" borderId="0" xfId="9" applyFont="1"/>
    <xf numFmtId="0" fontId="85" fillId="0" borderId="0" xfId="9" applyFont="1"/>
    <xf numFmtId="4" fontId="62" fillId="0" borderId="0" xfId="9" applyNumberFormat="1" applyFont="1" applyAlignment="1">
      <alignment horizontal="left"/>
    </xf>
    <xf numFmtId="165" fontId="62" fillId="0" borderId="0" xfId="9" applyNumberFormat="1" applyFont="1" applyAlignment="1">
      <alignment horizontal="left"/>
    </xf>
    <xf numFmtId="1" fontId="62" fillId="0" borderId="0" xfId="3" applyNumberFormat="1" applyFont="1"/>
    <xf numFmtId="0" fontId="33" fillId="3" borderId="1" xfId="18" applyFont="1" applyFill="1" applyBorder="1" applyAlignment="1">
      <alignment horizontal="left"/>
    </xf>
    <xf numFmtId="166" fontId="75" fillId="14" borderId="85" xfId="25" applyNumberFormat="1" applyFont="1" applyFill="1" applyBorder="1" applyAlignment="1">
      <alignment horizontal="right"/>
    </xf>
    <xf numFmtId="166" fontId="75" fillId="14" borderId="55" xfId="25" applyNumberFormat="1" applyFont="1" applyFill="1" applyBorder="1" applyAlignment="1">
      <alignment horizontal="right"/>
    </xf>
    <xf numFmtId="166" fontId="75" fillId="14" borderId="58" xfId="25" applyNumberFormat="1" applyFont="1" applyFill="1" applyBorder="1" applyAlignment="1">
      <alignment horizontal="right"/>
    </xf>
    <xf numFmtId="0" fontId="47" fillId="10" borderId="0" xfId="0" applyFont="1" applyFill="1" applyBorder="1" applyAlignment="1">
      <alignment horizontal="center"/>
    </xf>
    <xf numFmtId="9" fontId="0" fillId="0" borderId="0" xfId="0" applyNumberFormat="1"/>
    <xf numFmtId="4" fontId="86" fillId="14" borderId="88" xfId="0" applyNumberFormat="1" applyFont="1" applyFill="1" applyBorder="1" applyAlignment="1">
      <alignment horizontal="right"/>
    </xf>
    <xf numFmtId="4" fontId="86" fillId="14" borderId="89" xfId="0" applyNumberFormat="1" applyFont="1" applyFill="1" applyBorder="1" applyAlignment="1">
      <alignment horizontal="right"/>
    </xf>
    <xf numFmtId="4" fontId="86" fillId="14" borderId="9" xfId="0" applyNumberFormat="1" applyFont="1" applyFill="1" applyBorder="1" applyAlignment="1">
      <alignment horizontal="right"/>
    </xf>
    <xf numFmtId="166" fontId="0" fillId="8" borderId="0" xfId="0" applyNumberFormat="1" applyFill="1"/>
    <xf numFmtId="166" fontId="10" fillId="0" borderId="0" xfId="3" applyNumberFormat="1" applyFont="1"/>
    <xf numFmtId="166" fontId="78" fillId="0" borderId="0" xfId="3" applyNumberFormat="1" applyFont="1"/>
    <xf numFmtId="10" fontId="10" fillId="0" borderId="0" xfId="3" applyNumberFormat="1" applyFont="1"/>
    <xf numFmtId="0" fontId="60" fillId="0" borderId="0" xfId="0" applyFont="1"/>
    <xf numFmtId="2" fontId="0" fillId="0" borderId="0" xfId="0" applyNumberFormat="1"/>
    <xf numFmtId="165" fontId="46" fillId="6" borderId="57" xfId="0" applyNumberFormat="1" applyFont="1" applyFill="1" applyBorder="1" applyAlignment="1">
      <alignment horizontal="center" wrapText="1"/>
    </xf>
    <xf numFmtId="165" fontId="46" fillId="6" borderId="90" xfId="0" applyNumberFormat="1" applyFont="1" applyFill="1" applyBorder="1" applyAlignment="1">
      <alignment horizontal="center" wrapText="1"/>
    </xf>
    <xf numFmtId="3" fontId="0" fillId="6" borderId="90" xfId="0" applyNumberFormat="1" applyFill="1" applyBorder="1" applyAlignment="1">
      <alignment horizontal="center" wrapText="1"/>
    </xf>
    <xf numFmtId="165" fontId="48" fillId="6" borderId="67" xfId="0" applyNumberFormat="1" applyFont="1" applyFill="1" applyBorder="1" applyAlignment="1">
      <alignment horizontal="center"/>
    </xf>
    <xf numFmtId="165" fontId="48" fillId="6" borderId="0" xfId="0" applyNumberFormat="1" applyFont="1" applyFill="1" applyBorder="1" applyAlignment="1">
      <alignment horizontal="center"/>
    </xf>
    <xf numFmtId="165" fontId="48" fillId="6" borderId="73" xfId="0" applyNumberFormat="1" applyFont="1" applyFill="1" applyBorder="1" applyAlignment="1">
      <alignment horizontal="center"/>
    </xf>
    <xf numFmtId="165" fontId="48" fillId="6" borderId="16" xfId="0" applyNumberFormat="1" applyFont="1" applyFill="1" applyBorder="1" applyAlignment="1">
      <alignment horizontal="center"/>
    </xf>
    <xf numFmtId="165" fontId="50" fillId="6" borderId="52" xfId="0" applyNumberFormat="1" applyFont="1" applyFill="1" applyBorder="1"/>
    <xf numFmtId="165" fontId="50" fillId="6" borderId="65" xfId="0" applyNumberFormat="1" applyFont="1" applyFill="1" applyBorder="1"/>
    <xf numFmtId="0" fontId="50" fillId="6" borderId="65" xfId="0" applyFont="1" applyFill="1" applyBorder="1" applyAlignment="1">
      <alignment horizontal="center"/>
    </xf>
    <xf numFmtId="0" fontId="50" fillId="6" borderId="67" xfId="0" applyFont="1" applyFill="1" applyBorder="1" applyAlignment="1">
      <alignment horizontal="center"/>
    </xf>
    <xf numFmtId="165" fontId="50" fillId="6" borderId="0" xfId="0" applyNumberFormat="1" applyFont="1" applyFill="1" applyBorder="1"/>
    <xf numFmtId="165" fontId="50" fillId="6" borderId="67" xfId="0" applyNumberFormat="1" applyFont="1" applyFill="1" applyBorder="1"/>
    <xf numFmtId="165" fontId="50" fillId="6" borderId="67" xfId="0" applyNumberFormat="1" applyFont="1" applyFill="1" applyBorder="1" applyAlignment="1">
      <alignment horizontal="right"/>
    </xf>
    <xf numFmtId="165" fontId="50" fillId="6" borderId="54" xfId="0" applyNumberFormat="1" applyFont="1" applyFill="1" applyBorder="1"/>
    <xf numFmtId="165" fontId="50" fillId="6" borderId="6" xfId="0" applyNumberFormat="1" applyFont="1" applyFill="1" applyBorder="1"/>
    <xf numFmtId="0" fontId="47" fillId="10" borderId="6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8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43" fillId="15" borderId="0" xfId="0" applyFont="1" applyFill="1" applyAlignment="1">
      <alignment horizontal="left"/>
    </xf>
    <xf numFmtId="165" fontId="42" fillId="11" borderId="0" xfId="0" applyNumberFormat="1" applyFont="1" applyFill="1" applyBorder="1" applyAlignment="1" applyProtection="1">
      <alignment horizontal="center"/>
      <protection locked="0"/>
    </xf>
    <xf numFmtId="165" fontId="0" fillId="11" borderId="55" xfId="0" applyNumberFormat="1" applyFill="1" applyBorder="1" applyAlignment="1" applyProtection="1">
      <alignment horizontal="center" vertical="center" textRotation="90"/>
    </xf>
    <xf numFmtId="165" fontId="0" fillId="11" borderId="58" xfId="0" applyNumberFormat="1" applyFill="1" applyBorder="1" applyAlignment="1" applyProtection="1">
      <alignment horizontal="center" vertical="center" textRotation="90"/>
    </xf>
    <xf numFmtId="165" fontId="0" fillId="11" borderId="85" xfId="0" applyNumberFormat="1" applyFill="1" applyBorder="1" applyAlignment="1" applyProtection="1">
      <alignment horizontal="center" vertical="center" textRotation="90"/>
    </xf>
    <xf numFmtId="165" fontId="0" fillId="0" borderId="55" xfId="0" applyNumberFormat="1" applyBorder="1" applyAlignment="1">
      <alignment horizontal="center" vertical="center" textRotation="90"/>
    </xf>
    <xf numFmtId="165" fontId="0" fillId="0" borderId="58" xfId="0" applyNumberFormat="1" applyBorder="1" applyAlignment="1">
      <alignment horizontal="center" vertical="center" textRotation="90"/>
    </xf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59</xdr:row>
      <xdr:rowOff>0</xdr:rowOff>
    </xdr:from>
    <xdr:to>
      <xdr:col>13</xdr:col>
      <xdr:colOff>285750</xdr:colOff>
      <xdr:row>59</xdr:row>
      <xdr:rowOff>0</xdr:rowOff>
    </xdr:to>
    <xdr:pic>
      <xdr:nvPicPr>
        <xdr:cNvPr id="105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1268075"/>
          <a:ext cx="5667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295275</xdr:colOff>
      <xdr:row>59</xdr:row>
      <xdr:rowOff>0</xdr:rowOff>
    </xdr:from>
    <xdr:to>
      <xdr:col>13</xdr:col>
      <xdr:colOff>19050</xdr:colOff>
      <xdr:row>59</xdr:row>
      <xdr:rowOff>0</xdr:rowOff>
    </xdr:to>
    <xdr:pic>
      <xdr:nvPicPr>
        <xdr:cNvPr id="10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8075"/>
          <a:ext cx="521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504825</xdr:colOff>
      <xdr:row>59</xdr:row>
      <xdr:rowOff>0</xdr:rowOff>
    </xdr:from>
    <xdr:to>
      <xdr:col>14</xdr:col>
      <xdr:colOff>0</xdr:colOff>
      <xdr:row>59</xdr:row>
      <xdr:rowOff>0</xdr:rowOff>
    </xdr:to>
    <xdr:pic>
      <xdr:nvPicPr>
        <xdr:cNvPr id="105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11268075"/>
          <a:ext cx="6810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</xdr:colOff>
      <xdr:row>59</xdr:row>
      <xdr:rowOff>0</xdr:rowOff>
    </xdr:from>
    <xdr:to>
      <xdr:col>13</xdr:col>
      <xdr:colOff>542925</xdr:colOff>
      <xdr:row>59</xdr:row>
      <xdr:rowOff>0</xdr:rowOff>
    </xdr:to>
    <xdr:pic>
      <xdr:nvPicPr>
        <xdr:cNvPr id="105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1268075"/>
          <a:ext cx="6562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</xdr:colOff>
      <xdr:row>59</xdr:row>
      <xdr:rowOff>0</xdr:rowOff>
    </xdr:from>
    <xdr:to>
      <xdr:col>13</xdr:col>
      <xdr:colOff>504825</xdr:colOff>
      <xdr:row>59</xdr:row>
      <xdr:rowOff>0</xdr:rowOff>
    </xdr:to>
    <xdr:pic>
      <xdr:nvPicPr>
        <xdr:cNvPr id="105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1268075"/>
          <a:ext cx="6524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447675</xdr:colOff>
      <xdr:row>59</xdr:row>
      <xdr:rowOff>0</xdr:rowOff>
    </xdr:from>
    <xdr:to>
      <xdr:col>13</xdr:col>
      <xdr:colOff>190500</xdr:colOff>
      <xdr:row>59</xdr:row>
      <xdr:rowOff>0</xdr:rowOff>
    </xdr:to>
    <xdr:pic>
      <xdr:nvPicPr>
        <xdr:cNvPr id="106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1268075"/>
          <a:ext cx="583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</xdr:colOff>
      <xdr:row>59</xdr:row>
      <xdr:rowOff>0</xdr:rowOff>
    </xdr:from>
    <xdr:to>
      <xdr:col>13</xdr:col>
      <xdr:colOff>571500</xdr:colOff>
      <xdr:row>59</xdr:row>
      <xdr:rowOff>0</xdr:rowOff>
    </xdr:to>
    <xdr:pic>
      <xdr:nvPicPr>
        <xdr:cNvPr id="10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1268075"/>
          <a:ext cx="6591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257175</xdr:colOff>
      <xdr:row>59</xdr:row>
      <xdr:rowOff>0</xdr:rowOff>
    </xdr:from>
    <xdr:to>
      <xdr:col>13</xdr:col>
      <xdr:colOff>104775</xdr:colOff>
      <xdr:row>59</xdr:row>
      <xdr:rowOff>0</xdr:rowOff>
    </xdr:to>
    <xdr:pic>
      <xdr:nvPicPr>
        <xdr:cNvPr id="10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1268075"/>
          <a:ext cx="5943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504825</xdr:colOff>
      <xdr:row>59</xdr:row>
      <xdr:rowOff>0</xdr:rowOff>
    </xdr:from>
    <xdr:to>
      <xdr:col>14</xdr:col>
      <xdr:colOff>161925</xdr:colOff>
      <xdr:row>59</xdr:row>
      <xdr:rowOff>0</xdr:rowOff>
    </xdr:to>
    <xdr:pic>
      <xdr:nvPicPr>
        <xdr:cNvPr id="106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11268075"/>
          <a:ext cx="6972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47625</xdr:colOff>
      <xdr:row>59</xdr:row>
      <xdr:rowOff>0</xdr:rowOff>
    </xdr:from>
    <xdr:to>
      <xdr:col>11</xdr:col>
      <xdr:colOff>533400</xdr:colOff>
      <xdr:row>59</xdr:row>
      <xdr:rowOff>0</xdr:rowOff>
    </xdr:to>
    <xdr:pic>
      <xdr:nvPicPr>
        <xdr:cNvPr id="106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11268075"/>
          <a:ext cx="4143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590550</xdr:colOff>
      <xdr:row>5</xdr:row>
      <xdr:rowOff>38100</xdr:rowOff>
    </xdr:from>
    <xdr:to>
      <xdr:col>11</xdr:col>
      <xdr:colOff>466725</xdr:colOff>
      <xdr:row>48</xdr:row>
      <xdr:rowOff>66675</xdr:rowOff>
    </xdr:to>
    <xdr:pic>
      <xdr:nvPicPr>
        <xdr:cNvPr id="10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923925"/>
          <a:ext cx="6286500" cy="862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352425</xdr:colOff>
      <xdr:row>53</xdr:row>
      <xdr:rowOff>28575</xdr:rowOff>
    </xdr:to>
    <xdr:pic>
      <xdr:nvPicPr>
        <xdr:cNvPr id="308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5400675" cy="862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5</xdr:row>
      <xdr:rowOff>85725</xdr:rowOff>
    </xdr:from>
    <xdr:to>
      <xdr:col>7</xdr:col>
      <xdr:colOff>666750</xdr:colOff>
      <xdr:row>47</xdr:row>
      <xdr:rowOff>152400</xdr:rowOff>
    </xdr:to>
    <xdr:pic>
      <xdr:nvPicPr>
        <xdr:cNvPr id="205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95350"/>
          <a:ext cx="5581650" cy="686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B4:O59"/>
  <sheetViews>
    <sheetView topLeftCell="A21" workbookViewId="0">
      <selection activeCell="B19" sqref="B19"/>
    </sheetView>
  </sheetViews>
  <sheetFormatPr baseColWidth="10" defaultColWidth="9.140625" defaultRowHeight="12.75"/>
  <cols>
    <col min="1" max="1" width="9.140625" style="1" customWidth="1"/>
    <col min="2" max="2" width="13.85546875" style="1" customWidth="1"/>
    <col min="3" max="16384" width="9.140625" style="1"/>
  </cols>
  <sheetData>
    <row r="4" spans="2:15" ht="15.75">
      <c r="B4" s="934"/>
    </row>
    <row r="5" spans="2:15" ht="15.75">
      <c r="B5" s="934"/>
    </row>
    <row r="6" spans="2:15" ht="15.75">
      <c r="B6" s="934"/>
    </row>
    <row r="7" spans="2:15" ht="15.75">
      <c r="B7" s="934"/>
    </row>
    <row r="8" spans="2:15" ht="15.75">
      <c r="B8" s="934"/>
    </row>
    <row r="9" spans="2:15" ht="15.75">
      <c r="B9" s="934"/>
    </row>
    <row r="10" spans="2:15" ht="15.75">
      <c r="B10" s="934"/>
    </row>
    <row r="11" spans="2:15" ht="15.75">
      <c r="B11" s="934"/>
    </row>
    <row r="12" spans="2:15" ht="15.75">
      <c r="B12" s="934"/>
      <c r="E12" s="933"/>
      <c r="F12"/>
      <c r="G12"/>
      <c r="H12"/>
      <c r="I12"/>
      <c r="J12"/>
      <c r="K12"/>
      <c r="L12"/>
      <c r="M12"/>
      <c r="N12"/>
      <c r="O12"/>
    </row>
    <row r="13" spans="2:15" ht="15.75">
      <c r="B13" s="934"/>
      <c r="E13" s="933"/>
      <c r="F13"/>
      <c r="G13"/>
      <c r="H13"/>
      <c r="I13"/>
      <c r="J13"/>
      <c r="K13"/>
      <c r="L13"/>
      <c r="M13"/>
      <c r="N13"/>
      <c r="O13"/>
    </row>
    <row r="14" spans="2:15" ht="15.75">
      <c r="B14" s="934"/>
      <c r="E14" s="933"/>
      <c r="F14"/>
      <c r="G14"/>
      <c r="H14"/>
      <c r="I14"/>
      <c r="J14"/>
      <c r="K14"/>
      <c r="L14"/>
      <c r="M14"/>
      <c r="N14"/>
      <c r="O14"/>
    </row>
    <row r="15" spans="2:15" ht="15.75">
      <c r="B15" s="934"/>
      <c r="E15" s="933"/>
      <c r="F15"/>
      <c r="G15"/>
      <c r="H15"/>
      <c r="I15"/>
      <c r="J15"/>
      <c r="K15"/>
      <c r="L15"/>
      <c r="M15"/>
      <c r="N15"/>
      <c r="O15"/>
    </row>
    <row r="16" spans="2:15" ht="15.75">
      <c r="B16" s="934"/>
      <c r="E16" s="933"/>
      <c r="F16"/>
      <c r="G16"/>
      <c r="H16"/>
      <c r="I16"/>
      <c r="J16"/>
      <c r="K16"/>
      <c r="L16"/>
      <c r="M16"/>
      <c r="N16"/>
      <c r="O16"/>
    </row>
    <row r="17" spans="2:15" ht="15.75">
      <c r="B17" s="934"/>
      <c r="E17" s="933"/>
      <c r="F17"/>
      <c r="G17"/>
      <c r="H17"/>
      <c r="I17"/>
      <c r="J17"/>
      <c r="K17"/>
      <c r="L17"/>
      <c r="M17"/>
      <c r="N17"/>
      <c r="O17"/>
    </row>
    <row r="18" spans="2:15" ht="15.75">
      <c r="B18" s="934"/>
      <c r="E18" s="933"/>
      <c r="F18"/>
      <c r="G18"/>
      <c r="H18"/>
      <c r="I18"/>
      <c r="J18"/>
      <c r="K18"/>
      <c r="L18"/>
      <c r="M18"/>
      <c r="N18"/>
      <c r="O18"/>
    </row>
    <row r="19" spans="2:15" ht="15.75">
      <c r="B19" s="934"/>
      <c r="E19" s="933"/>
      <c r="F19"/>
      <c r="G19"/>
      <c r="H19"/>
      <c r="I19"/>
      <c r="J19"/>
      <c r="K19"/>
      <c r="L19"/>
      <c r="M19"/>
      <c r="N19"/>
      <c r="O19"/>
    </row>
    <row r="20" spans="2:15" ht="15.75">
      <c r="B20" s="934"/>
      <c r="E20" s="933"/>
      <c r="F20"/>
      <c r="G20"/>
      <c r="H20"/>
      <c r="I20"/>
      <c r="J20"/>
      <c r="K20"/>
      <c r="L20"/>
      <c r="M20"/>
      <c r="N20"/>
      <c r="O20"/>
    </row>
    <row r="21" spans="2:15" ht="15.75">
      <c r="B21" s="934"/>
      <c r="E21" s="933"/>
      <c r="F21"/>
      <c r="G21"/>
      <c r="H21"/>
      <c r="I21"/>
      <c r="J21"/>
      <c r="K21"/>
      <c r="L21"/>
      <c r="M21"/>
      <c r="N21"/>
      <c r="O21"/>
    </row>
    <row r="22" spans="2:15" ht="15.75">
      <c r="B22" s="934"/>
      <c r="E22" s="933"/>
      <c r="F22"/>
      <c r="G22"/>
      <c r="H22"/>
      <c r="I22"/>
      <c r="J22"/>
      <c r="K22"/>
      <c r="L22"/>
      <c r="M22"/>
      <c r="N22"/>
      <c r="O22"/>
    </row>
    <row r="23" spans="2:15" ht="15.75">
      <c r="B23" s="934"/>
      <c r="E23" s="933"/>
      <c r="F23"/>
      <c r="G23"/>
      <c r="H23"/>
      <c r="I23"/>
      <c r="J23"/>
      <c r="K23"/>
      <c r="L23"/>
      <c r="M23"/>
      <c r="N23"/>
      <c r="O23"/>
    </row>
    <row r="24" spans="2:15" ht="15.75">
      <c r="B24" s="934"/>
      <c r="E24" s="933"/>
      <c r="F24"/>
      <c r="G24"/>
      <c r="H24"/>
      <c r="I24"/>
      <c r="J24"/>
      <c r="K24"/>
      <c r="L24"/>
      <c r="M24"/>
      <c r="N24"/>
      <c r="O24"/>
    </row>
    <row r="25" spans="2:15" ht="15.75">
      <c r="B25" s="934"/>
      <c r="E25" s="933"/>
      <c r="F25"/>
      <c r="G25"/>
      <c r="H25"/>
      <c r="I25"/>
      <c r="J25"/>
      <c r="K25"/>
      <c r="L25"/>
      <c r="M25"/>
      <c r="N25"/>
      <c r="O25"/>
    </row>
    <row r="26" spans="2:15" ht="15.75">
      <c r="B26" s="934"/>
      <c r="E26" s="933"/>
      <c r="F26"/>
      <c r="G26"/>
      <c r="H26"/>
      <c r="I26"/>
      <c r="J26"/>
      <c r="K26"/>
      <c r="L26"/>
      <c r="M26"/>
      <c r="N26"/>
      <c r="O26"/>
    </row>
    <row r="27" spans="2:15" ht="15.75">
      <c r="B27" s="934"/>
      <c r="E27" s="933"/>
      <c r="F27"/>
      <c r="G27"/>
      <c r="H27"/>
      <c r="I27"/>
      <c r="J27"/>
      <c r="K27"/>
      <c r="L27"/>
      <c r="M27"/>
      <c r="N27"/>
      <c r="O27"/>
    </row>
    <row r="28" spans="2:15" ht="15.75">
      <c r="B28" s="934"/>
      <c r="E28" s="933"/>
      <c r="F28"/>
      <c r="G28"/>
      <c r="H28"/>
      <c r="I28"/>
      <c r="J28"/>
      <c r="K28"/>
      <c r="L28"/>
      <c r="M28"/>
      <c r="N28"/>
      <c r="O28"/>
    </row>
    <row r="29" spans="2:15" ht="15.75">
      <c r="B29" s="934"/>
      <c r="E29" s="933"/>
      <c r="F29"/>
      <c r="G29"/>
      <c r="H29"/>
      <c r="I29"/>
      <c r="J29"/>
      <c r="K29"/>
      <c r="L29"/>
      <c r="M29"/>
      <c r="N29"/>
      <c r="O29"/>
    </row>
    <row r="30" spans="2:15" ht="15.75">
      <c r="B30" s="934"/>
      <c r="E30" s="933"/>
      <c r="F30"/>
      <c r="G30"/>
      <c r="H30"/>
      <c r="I30"/>
      <c r="J30"/>
      <c r="K30"/>
      <c r="L30"/>
      <c r="M30"/>
      <c r="N30"/>
      <c r="O30"/>
    </row>
    <row r="31" spans="2:15" ht="15.75">
      <c r="B31" s="934"/>
      <c r="E31" s="933"/>
      <c r="F31"/>
      <c r="G31"/>
      <c r="H31"/>
      <c r="I31"/>
      <c r="J31"/>
      <c r="K31"/>
      <c r="L31"/>
      <c r="M31"/>
      <c r="N31"/>
      <c r="O31"/>
    </row>
    <row r="32" spans="2:15" ht="15.75">
      <c r="B32" s="934"/>
      <c r="E32" s="933"/>
      <c r="F32"/>
      <c r="G32"/>
      <c r="H32"/>
      <c r="I32"/>
      <c r="J32"/>
      <c r="K32"/>
      <c r="L32"/>
      <c r="M32"/>
      <c r="N32"/>
      <c r="O32"/>
    </row>
    <row r="33" spans="2:15" ht="15.75">
      <c r="B33" s="934"/>
      <c r="E33" s="933"/>
      <c r="F33"/>
      <c r="G33"/>
      <c r="H33"/>
      <c r="I33"/>
      <c r="J33"/>
      <c r="K33"/>
      <c r="L33"/>
      <c r="M33"/>
      <c r="N33"/>
      <c r="O33"/>
    </row>
    <row r="34" spans="2:15" ht="15.75">
      <c r="B34" s="934"/>
      <c r="E34" s="933"/>
      <c r="F34"/>
      <c r="G34"/>
      <c r="H34"/>
      <c r="I34"/>
      <c r="J34"/>
      <c r="K34"/>
      <c r="L34"/>
      <c r="M34"/>
      <c r="N34"/>
      <c r="O34"/>
    </row>
    <row r="35" spans="2:15" ht="15.75">
      <c r="B35" s="934"/>
      <c r="E35" s="933"/>
      <c r="F35"/>
      <c r="G35"/>
      <c r="H35"/>
      <c r="I35"/>
      <c r="J35"/>
      <c r="K35"/>
      <c r="L35"/>
      <c r="M35"/>
      <c r="N35"/>
      <c r="O35"/>
    </row>
    <row r="36" spans="2:15" ht="15.75">
      <c r="B36" s="934"/>
      <c r="E36" s="933"/>
      <c r="F36"/>
      <c r="G36"/>
      <c r="H36"/>
      <c r="I36"/>
      <c r="J36"/>
      <c r="K36"/>
      <c r="L36"/>
      <c r="M36"/>
      <c r="N36"/>
      <c r="O36"/>
    </row>
    <row r="37" spans="2:15" ht="15.75">
      <c r="B37" s="934"/>
      <c r="E37" s="933"/>
      <c r="F37"/>
      <c r="G37"/>
      <c r="H37"/>
      <c r="I37"/>
      <c r="J37"/>
      <c r="K37"/>
      <c r="L37"/>
      <c r="M37"/>
      <c r="N37"/>
      <c r="O37"/>
    </row>
    <row r="38" spans="2:15" ht="15.75">
      <c r="B38" s="934"/>
      <c r="E38" s="933"/>
      <c r="F38"/>
      <c r="G38"/>
      <c r="H38"/>
      <c r="I38"/>
      <c r="J38"/>
      <c r="K38"/>
      <c r="L38"/>
      <c r="M38"/>
      <c r="N38"/>
      <c r="O38"/>
    </row>
    <row r="39" spans="2:15" ht="15.75">
      <c r="B39" s="934"/>
      <c r="E39" s="933"/>
      <c r="F39"/>
      <c r="G39"/>
      <c r="H39"/>
      <c r="I39"/>
      <c r="J39"/>
      <c r="K39"/>
      <c r="L39"/>
      <c r="M39"/>
      <c r="N39"/>
      <c r="O39"/>
    </row>
    <row r="40" spans="2:15" ht="15.75">
      <c r="B40" s="934"/>
      <c r="E40" s="933"/>
      <c r="F40"/>
      <c r="G40"/>
      <c r="H40"/>
      <c r="I40"/>
      <c r="J40"/>
      <c r="K40"/>
      <c r="L40"/>
      <c r="M40"/>
      <c r="N40"/>
      <c r="O40"/>
    </row>
    <row r="41" spans="2:15" ht="15.75">
      <c r="B41" s="934"/>
      <c r="E41" s="933"/>
      <c r="F41"/>
      <c r="G41"/>
      <c r="H41"/>
      <c r="I41"/>
      <c r="J41"/>
      <c r="K41"/>
      <c r="L41"/>
      <c r="M41"/>
      <c r="N41"/>
      <c r="O41"/>
    </row>
    <row r="42" spans="2:15" ht="15.75">
      <c r="B42" s="934"/>
      <c r="E42" s="933"/>
      <c r="F42"/>
      <c r="G42"/>
      <c r="H42"/>
      <c r="I42"/>
      <c r="J42"/>
      <c r="K42"/>
      <c r="L42"/>
      <c r="M42"/>
      <c r="N42"/>
      <c r="O42"/>
    </row>
    <row r="43" spans="2:15" ht="15.75">
      <c r="B43" s="934"/>
      <c r="E43" s="933"/>
      <c r="F43"/>
      <c r="G43"/>
      <c r="H43"/>
      <c r="I43"/>
      <c r="J43"/>
      <c r="K43"/>
      <c r="L43"/>
      <c r="M43"/>
      <c r="N43"/>
      <c r="O43"/>
    </row>
    <row r="44" spans="2:15" ht="15.75">
      <c r="B44" s="934"/>
      <c r="E44" s="933"/>
      <c r="F44"/>
      <c r="G44"/>
      <c r="H44"/>
      <c r="I44"/>
      <c r="J44"/>
      <c r="K44"/>
      <c r="L44"/>
      <c r="M44"/>
      <c r="N44"/>
      <c r="O44"/>
    </row>
    <row r="45" spans="2:15" ht="15.75">
      <c r="B45" s="934"/>
      <c r="E45" s="933"/>
      <c r="F45"/>
      <c r="G45"/>
      <c r="H45"/>
      <c r="I45"/>
      <c r="J45"/>
      <c r="K45"/>
      <c r="L45"/>
      <c r="M45"/>
      <c r="N45"/>
      <c r="O45"/>
    </row>
    <row r="46" spans="2:15" ht="15.75">
      <c r="B46" s="934"/>
      <c r="E46" s="933"/>
      <c r="F46"/>
      <c r="G46"/>
      <c r="H46"/>
      <c r="I46"/>
      <c r="J46"/>
      <c r="K46"/>
      <c r="L46"/>
      <c r="M46"/>
      <c r="N46"/>
      <c r="O46"/>
    </row>
    <row r="47" spans="2:15" ht="15.75">
      <c r="B47" s="934"/>
      <c r="E47" s="933"/>
      <c r="F47"/>
      <c r="G47"/>
      <c r="H47"/>
      <c r="I47"/>
      <c r="J47"/>
      <c r="K47"/>
      <c r="L47"/>
      <c r="M47"/>
      <c r="N47"/>
      <c r="O47"/>
    </row>
    <row r="48" spans="2:15" ht="15.75">
      <c r="B48" s="934"/>
      <c r="E48" s="933"/>
      <c r="F48"/>
      <c r="G48"/>
      <c r="H48"/>
      <c r="I48"/>
      <c r="J48"/>
      <c r="K48"/>
      <c r="L48"/>
      <c r="M48"/>
      <c r="N48"/>
      <c r="O48"/>
    </row>
    <row r="49" spans="5:15">
      <c r="E49" s="933"/>
      <c r="F49"/>
      <c r="G49"/>
      <c r="H49"/>
      <c r="I49"/>
      <c r="J49"/>
      <c r="K49"/>
      <c r="L49"/>
      <c r="M49"/>
      <c r="N49"/>
      <c r="O49"/>
    </row>
    <row r="50" spans="5:15">
      <c r="E50" s="933"/>
      <c r="F50"/>
      <c r="G50"/>
      <c r="H50"/>
      <c r="I50"/>
      <c r="J50"/>
      <c r="K50"/>
      <c r="L50"/>
      <c r="M50"/>
      <c r="N50"/>
      <c r="O50"/>
    </row>
    <row r="51" spans="5:15">
      <c r="E51" s="933"/>
      <c r="F51"/>
      <c r="G51"/>
      <c r="H51"/>
      <c r="I51"/>
      <c r="J51"/>
      <c r="K51"/>
      <c r="L51"/>
      <c r="M51"/>
      <c r="N51"/>
      <c r="O51"/>
    </row>
    <row r="52" spans="5:15">
      <c r="E52" s="933"/>
      <c r="F52"/>
      <c r="G52"/>
      <c r="H52"/>
      <c r="I52"/>
      <c r="J52"/>
      <c r="K52"/>
      <c r="L52"/>
      <c r="M52"/>
      <c r="N52"/>
      <c r="O52"/>
    </row>
    <row r="53" spans="5:15">
      <c r="E53" s="933"/>
      <c r="F53"/>
      <c r="G53"/>
      <c r="H53"/>
      <c r="I53"/>
      <c r="J53"/>
      <c r="K53"/>
      <c r="L53"/>
      <c r="M53"/>
      <c r="N53"/>
      <c r="O53"/>
    </row>
    <row r="54" spans="5:15">
      <c r="E54" s="933"/>
      <c r="F54"/>
      <c r="G54"/>
      <c r="H54"/>
      <c r="I54"/>
      <c r="J54"/>
      <c r="K54"/>
      <c r="L54"/>
      <c r="M54"/>
      <c r="N54"/>
      <c r="O54"/>
    </row>
    <row r="55" spans="5:15">
      <c r="E55" s="933"/>
      <c r="F55"/>
      <c r="G55"/>
      <c r="H55"/>
      <c r="I55"/>
      <c r="J55"/>
      <c r="K55"/>
      <c r="L55"/>
      <c r="M55"/>
      <c r="N55"/>
      <c r="O55"/>
    </row>
    <row r="56" spans="5:15">
      <c r="E56" s="933"/>
      <c r="F56"/>
      <c r="G56"/>
      <c r="H56"/>
      <c r="I56"/>
      <c r="J56"/>
      <c r="K56"/>
      <c r="L56"/>
      <c r="M56"/>
      <c r="N56"/>
      <c r="O56"/>
    </row>
    <row r="57" spans="5:15">
      <c r="E57" s="933"/>
      <c r="F57"/>
      <c r="G57"/>
      <c r="H57"/>
      <c r="I57"/>
      <c r="J57"/>
      <c r="K57"/>
      <c r="L57"/>
      <c r="M57"/>
      <c r="N57"/>
      <c r="O57"/>
    </row>
    <row r="58" spans="5:15">
      <c r="E58"/>
      <c r="F58"/>
      <c r="G58"/>
      <c r="H58"/>
      <c r="I58"/>
      <c r="J58"/>
      <c r="K58"/>
      <c r="L58"/>
      <c r="M58"/>
      <c r="N58"/>
      <c r="O58"/>
    </row>
    <row r="59" spans="5:15">
      <c r="E59"/>
      <c r="F59"/>
      <c r="G59"/>
      <c r="H59"/>
      <c r="I59"/>
      <c r="J59"/>
      <c r="K59"/>
      <c r="L59"/>
      <c r="M59"/>
      <c r="N59"/>
      <c r="O59"/>
    </row>
  </sheetData>
  <phoneticPr fontId="0" type="noConversion"/>
  <printOptions horizontalCentered="1"/>
  <pageMargins left="0.35433070866141736" right="0.35433070866141736" top="0.78740157480314965" bottom="0.59055118110236227" header="0.51181102362204722" footer="0.51181102362204722"/>
  <pageSetup scale="90" orientation="portrait" horizontalDpi="300" verticalDpi="4294967292" r:id="rId1"/>
  <headerFooter alignWithMargins="0">
    <oddFooter>&amp;Cvf/mm/vf&amp;R13/04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40"/>
  <sheetViews>
    <sheetView workbookViewId="0">
      <selection activeCell="A2" sqref="A2"/>
    </sheetView>
  </sheetViews>
  <sheetFormatPr baseColWidth="10" defaultColWidth="9.140625" defaultRowHeight="12.75"/>
  <cols>
    <col min="1" max="1" width="28.5703125" style="43" customWidth="1"/>
    <col min="2" max="2" width="12.5703125" style="43" customWidth="1"/>
    <col min="3" max="3" width="11.28515625" style="43" customWidth="1"/>
    <col min="4" max="4" width="10.42578125" style="43" customWidth="1"/>
    <col min="5" max="5" width="10.85546875" style="43" customWidth="1"/>
    <col min="6" max="6" width="9.5703125" style="43" customWidth="1"/>
    <col min="7" max="16384" width="9.140625" style="43"/>
  </cols>
  <sheetData>
    <row r="1" spans="1:9" ht="4.5" customHeight="1" thickBot="1">
      <c r="A1" s="558"/>
      <c r="B1" s="558"/>
      <c r="C1" s="558"/>
      <c r="D1" s="558"/>
      <c r="E1" s="558"/>
      <c r="F1" s="558"/>
    </row>
    <row r="2" spans="1:9" ht="15.75">
      <c r="A2" s="563"/>
      <c r="B2" s="546"/>
      <c r="C2" s="546" t="s">
        <v>564</v>
      </c>
      <c r="D2" s="564"/>
      <c r="E2" s="564"/>
      <c r="F2" s="565"/>
      <c r="G2" s="42"/>
      <c r="H2" s="42"/>
      <c r="I2" s="42"/>
    </row>
    <row r="3" spans="1:9" ht="15.75">
      <c r="A3" s="566"/>
      <c r="B3" s="567"/>
      <c r="C3" s="568" t="s">
        <v>62</v>
      </c>
      <c r="D3" s="567"/>
      <c r="E3" s="567"/>
      <c r="F3" s="569"/>
      <c r="G3" s="42"/>
      <c r="H3" s="42"/>
      <c r="I3" s="42"/>
    </row>
    <row r="4" spans="1:9" ht="15.75">
      <c r="A4" s="566"/>
      <c r="B4" s="567"/>
      <c r="C4" s="570" t="s">
        <v>635</v>
      </c>
      <c r="D4" s="567"/>
      <c r="E4" s="567"/>
      <c r="F4" s="569"/>
      <c r="G4" s="42"/>
      <c r="H4" s="42"/>
      <c r="I4" s="42"/>
    </row>
    <row r="5" spans="1:9" ht="15.75">
      <c r="A5" s="566"/>
      <c r="B5" s="567"/>
      <c r="C5" s="568" t="s">
        <v>63</v>
      </c>
      <c r="D5" s="567"/>
      <c r="E5" s="567"/>
      <c r="F5" s="569"/>
      <c r="G5" s="42"/>
      <c r="H5" s="42"/>
      <c r="I5" s="42"/>
    </row>
    <row r="6" spans="1:9" ht="15.75">
      <c r="A6" s="566"/>
      <c r="B6" s="567"/>
      <c r="C6" s="567"/>
      <c r="D6" s="567"/>
      <c r="E6" s="567"/>
      <c r="F6" s="569"/>
      <c r="G6" s="42"/>
      <c r="H6" s="42"/>
      <c r="I6" s="42"/>
    </row>
    <row r="7" spans="1:9" ht="15.75">
      <c r="A7" s="566"/>
      <c r="B7" s="567"/>
      <c r="C7" s="567"/>
      <c r="D7" s="567"/>
      <c r="E7" s="567"/>
      <c r="F7" s="569"/>
      <c r="G7" s="42"/>
      <c r="H7" s="42"/>
      <c r="I7" s="42"/>
    </row>
    <row r="8" spans="1:9" ht="15.75">
      <c r="A8" s="571" t="s">
        <v>4</v>
      </c>
      <c r="B8" s="572" t="s">
        <v>64</v>
      </c>
      <c r="C8" s="572" t="s">
        <v>65</v>
      </c>
      <c r="D8" s="572" t="s">
        <v>66</v>
      </c>
      <c r="E8" s="572" t="s">
        <v>67</v>
      </c>
      <c r="F8" s="573" t="s">
        <v>12</v>
      </c>
      <c r="G8" s="42"/>
      <c r="H8" s="42"/>
      <c r="I8" s="42"/>
    </row>
    <row r="9" spans="1:9">
      <c r="A9" s="25" t="s">
        <v>44</v>
      </c>
      <c r="B9" s="559">
        <v>51588</v>
      </c>
      <c r="C9" s="559">
        <v>202</v>
      </c>
      <c r="D9" s="559">
        <v>12275</v>
      </c>
      <c r="E9" s="559">
        <v>5854</v>
      </c>
      <c r="F9" s="560">
        <v>69919</v>
      </c>
    </row>
    <row r="10" spans="1:9">
      <c r="A10" s="44"/>
      <c r="B10" s="45"/>
      <c r="C10" s="45"/>
      <c r="D10" s="45"/>
      <c r="E10" s="45"/>
      <c r="F10" s="46"/>
    </row>
    <row r="11" spans="1:9">
      <c r="A11" s="1035" t="s">
        <v>35</v>
      </c>
      <c r="B11" s="1033">
        <v>0</v>
      </c>
      <c r="C11" s="1033">
        <v>0</v>
      </c>
      <c r="D11" s="1033">
        <v>9338</v>
      </c>
      <c r="E11" s="1033">
        <v>0</v>
      </c>
      <c r="F11" s="1034">
        <v>9338</v>
      </c>
      <c r="G11" s="48"/>
      <c r="H11" s="48"/>
    </row>
    <row r="12" spans="1:9">
      <c r="A12" s="1035"/>
      <c r="B12" s="1033"/>
      <c r="C12" s="1033"/>
      <c r="D12" s="1033"/>
      <c r="E12" s="1033"/>
      <c r="F12" s="1034"/>
    </row>
    <row r="13" spans="1:9">
      <c r="A13" s="1035" t="s">
        <v>36</v>
      </c>
      <c r="B13" s="1033">
        <v>28047</v>
      </c>
      <c r="C13" s="1033">
        <v>202</v>
      </c>
      <c r="D13" s="1033">
        <v>2937</v>
      </c>
      <c r="E13" s="1033">
        <v>0</v>
      </c>
      <c r="F13" s="1034">
        <v>31186</v>
      </c>
      <c r="G13" s="461"/>
      <c r="H13" s="48"/>
    </row>
    <row r="14" spans="1:9">
      <c r="A14" s="1035"/>
      <c r="B14" s="1033"/>
      <c r="C14" s="1033"/>
      <c r="D14" s="1033"/>
      <c r="E14" s="1033"/>
      <c r="F14" s="1034"/>
      <c r="G14" s="48"/>
    </row>
    <row r="15" spans="1:9">
      <c r="A15" s="1031" t="s">
        <v>730</v>
      </c>
      <c r="B15" s="1033">
        <v>23541</v>
      </c>
      <c r="C15" s="1033">
        <v>0</v>
      </c>
      <c r="D15" s="1033">
        <v>0</v>
      </c>
      <c r="E15" s="1033">
        <v>0</v>
      </c>
      <c r="F15" s="1034">
        <v>23541</v>
      </c>
      <c r="G15" s="48"/>
      <c r="H15" s="48"/>
    </row>
    <row r="16" spans="1:9">
      <c r="A16" s="1035"/>
      <c r="B16" s="1033"/>
      <c r="C16" s="1033"/>
      <c r="D16" s="1033"/>
      <c r="E16" s="1033"/>
      <c r="F16" s="1034"/>
      <c r="G16" s="48"/>
    </row>
    <row r="17" spans="1:9">
      <c r="A17" s="1035" t="s">
        <v>68</v>
      </c>
      <c r="B17" s="1033">
        <v>0</v>
      </c>
      <c r="C17" s="1033">
        <v>0</v>
      </c>
      <c r="D17" s="1033">
        <v>0</v>
      </c>
      <c r="E17" s="1033">
        <v>0</v>
      </c>
      <c r="F17" s="1034">
        <v>0</v>
      </c>
      <c r="G17" s="48"/>
      <c r="H17" s="48"/>
    </row>
    <row r="18" spans="1:9">
      <c r="A18" s="1035"/>
      <c r="B18" s="1033"/>
      <c r="C18" s="1033"/>
      <c r="D18" s="1033"/>
      <c r="E18" s="1033"/>
      <c r="F18" s="1034"/>
      <c r="G18" s="48"/>
    </row>
    <row r="19" spans="1:9">
      <c r="A19" s="1035" t="s">
        <v>40</v>
      </c>
      <c r="B19" s="1033">
        <v>0</v>
      </c>
      <c r="C19" s="1033">
        <v>0</v>
      </c>
      <c r="D19" s="1033">
        <v>0</v>
      </c>
      <c r="E19" s="1033">
        <v>40</v>
      </c>
      <c r="F19" s="1034">
        <v>40</v>
      </c>
      <c r="G19" s="48"/>
      <c r="H19" s="48"/>
    </row>
    <row r="20" spans="1:9">
      <c r="A20" s="1035"/>
      <c r="B20" s="1033"/>
      <c r="C20" s="1033"/>
      <c r="D20" s="1033"/>
      <c r="E20" s="1033"/>
      <c r="F20" s="1034"/>
      <c r="G20" s="48"/>
    </row>
    <row r="21" spans="1:9">
      <c r="A21" s="1035" t="s">
        <v>41</v>
      </c>
      <c r="B21" s="1033">
        <v>0</v>
      </c>
      <c r="C21" s="1033">
        <v>0</v>
      </c>
      <c r="D21" s="1033">
        <v>0</v>
      </c>
      <c r="E21" s="1033">
        <v>5814</v>
      </c>
      <c r="F21" s="1034">
        <v>5814</v>
      </c>
      <c r="G21" s="48"/>
      <c r="H21" s="48"/>
    </row>
    <row r="22" spans="1:9">
      <c r="A22" s="47"/>
      <c r="B22" s="559"/>
      <c r="C22" s="559"/>
      <c r="D22" s="559"/>
      <c r="E22" s="559"/>
      <c r="F22" s="560"/>
      <c r="G22" s="48"/>
    </row>
    <row r="23" spans="1:9">
      <c r="A23" s="47" t="s">
        <v>17</v>
      </c>
      <c r="B23" s="559">
        <v>116</v>
      </c>
      <c r="C23" s="559">
        <v>73</v>
      </c>
      <c r="D23" s="559">
        <v>0</v>
      </c>
      <c r="E23" s="559">
        <v>0</v>
      </c>
      <c r="F23" s="560">
        <v>189</v>
      </c>
      <c r="G23" s="461"/>
      <c r="H23" s="48"/>
    </row>
    <row r="24" spans="1:9">
      <c r="A24" s="47"/>
      <c r="B24" s="559"/>
      <c r="C24" s="559"/>
      <c r="D24" s="559"/>
      <c r="E24" s="559"/>
      <c r="F24" s="560"/>
      <c r="G24" s="48"/>
      <c r="H24" s="48"/>
    </row>
    <row r="25" spans="1:9">
      <c r="A25" s="34" t="s">
        <v>726</v>
      </c>
      <c r="B25" s="559">
        <v>257</v>
      </c>
      <c r="C25" s="559">
        <v>0</v>
      </c>
      <c r="D25" s="559">
        <v>0</v>
      </c>
      <c r="E25" s="559">
        <v>0</v>
      </c>
      <c r="F25" s="560">
        <v>257</v>
      </c>
      <c r="G25" s="461"/>
      <c r="H25" s="48"/>
    </row>
    <row r="26" spans="1:9">
      <c r="A26" s="47"/>
      <c r="B26" s="559"/>
      <c r="C26" s="559"/>
      <c r="D26" s="559"/>
      <c r="E26" s="559"/>
      <c r="F26" s="560"/>
    </row>
    <row r="27" spans="1:9">
      <c r="A27" s="47" t="s">
        <v>8</v>
      </c>
      <c r="B27" s="559">
        <v>0</v>
      </c>
      <c r="C27" s="559">
        <v>0</v>
      </c>
      <c r="D27" s="559">
        <v>0</v>
      </c>
      <c r="E27" s="559">
        <v>0</v>
      </c>
      <c r="F27" s="560">
        <v>0</v>
      </c>
      <c r="G27" s="48"/>
      <c r="H27" s="48"/>
    </row>
    <row r="28" spans="1:9">
      <c r="A28" s="47"/>
      <c r="B28" s="559"/>
      <c r="C28" s="559"/>
      <c r="D28" s="559"/>
      <c r="E28" s="559"/>
      <c r="F28" s="560"/>
    </row>
    <row r="29" spans="1:9">
      <c r="A29" s="47"/>
      <c r="B29" s="559"/>
      <c r="C29" s="559"/>
      <c r="D29" s="559"/>
      <c r="E29" s="559"/>
      <c r="F29" s="943"/>
      <c r="G29" s="48"/>
    </row>
    <row r="30" spans="1:9" ht="13.5" thickBot="1">
      <c r="A30" s="49" t="s">
        <v>12</v>
      </c>
      <c r="B30" s="561">
        <v>51961</v>
      </c>
      <c r="C30" s="561">
        <v>275</v>
      </c>
      <c r="D30" s="561">
        <v>12275</v>
      </c>
      <c r="E30" s="561">
        <v>5854</v>
      </c>
      <c r="F30" s="562">
        <v>70365</v>
      </c>
      <c r="G30" s="48"/>
      <c r="H30" s="48"/>
    </row>
    <row r="31" spans="1:9" ht="13.5" thickBot="1">
      <c r="A31" s="50"/>
      <c r="B31" s="347"/>
      <c r="C31" s="347"/>
      <c r="D31" s="347"/>
      <c r="E31" s="347"/>
      <c r="F31" s="346"/>
      <c r="G31" s="48"/>
    </row>
    <row r="32" spans="1:9" s="22" customFormat="1">
      <c r="A32" s="1025" t="s">
        <v>724</v>
      </c>
      <c r="B32" s="24"/>
      <c r="C32" s="24"/>
      <c r="D32" s="24"/>
      <c r="E32" s="30"/>
      <c r="G32" s="26"/>
      <c r="H32" s="1026"/>
      <c r="I32" s="27"/>
    </row>
    <row r="33" spans="1:8" s="22" customFormat="1">
      <c r="A33" s="1025" t="s">
        <v>727</v>
      </c>
      <c r="B33" s="24"/>
      <c r="C33" s="24"/>
      <c r="D33" s="24"/>
      <c r="E33" s="24"/>
      <c r="F33" s="24"/>
      <c r="G33" s="24"/>
      <c r="H33" s="24"/>
    </row>
    <row r="34" spans="1:8" s="14" customFormat="1" ht="14.25" customHeight="1">
      <c r="A34" s="890" t="s">
        <v>706</v>
      </c>
      <c r="B34" s="1014"/>
      <c r="C34" s="1015"/>
      <c r="D34" s="1015"/>
      <c r="E34" s="1015"/>
      <c r="F34" s="1016"/>
      <c r="G34" s="1013"/>
    </row>
    <row r="35" spans="1:8" s="14" customFormat="1">
      <c r="A35" s="890" t="s">
        <v>704</v>
      </c>
      <c r="B35" s="1013"/>
      <c r="C35" s="1013"/>
      <c r="D35" s="1013"/>
      <c r="E35" s="1013"/>
      <c r="F35" s="1013"/>
      <c r="G35" s="1013"/>
    </row>
    <row r="36" spans="1:8" s="14" customFormat="1">
      <c r="A36" s="890" t="s">
        <v>722</v>
      </c>
      <c r="B36" s="1013"/>
      <c r="C36" s="1013"/>
      <c r="D36" s="1013"/>
      <c r="E36" s="1013"/>
      <c r="F36" s="1013"/>
      <c r="G36" s="1013"/>
    </row>
    <row r="37" spans="1:8" s="14" customFormat="1">
      <c r="A37" s="890" t="s">
        <v>708</v>
      </c>
      <c r="B37" s="1013"/>
      <c r="C37" s="1013"/>
      <c r="D37" s="1013"/>
      <c r="E37" s="1013"/>
      <c r="F37" s="1013"/>
      <c r="G37" s="1013"/>
    </row>
    <row r="38" spans="1:8" s="14" customFormat="1">
      <c r="A38" s="890" t="s">
        <v>723</v>
      </c>
      <c r="B38" s="1013"/>
      <c r="C38" s="1013"/>
      <c r="D38" s="1013"/>
      <c r="E38" s="1013"/>
      <c r="F38" s="1013"/>
      <c r="G38" s="1013"/>
    </row>
    <row r="39" spans="1:8" s="14" customFormat="1">
      <c r="A39" s="1013" t="s">
        <v>703</v>
      </c>
      <c r="B39" s="1013"/>
      <c r="C39" s="1013"/>
      <c r="D39" s="1013"/>
      <c r="E39" s="1013"/>
      <c r="F39" s="1013"/>
      <c r="G39" s="1013"/>
    </row>
    <row r="40" spans="1:8" s="14" customFormat="1">
      <c r="A40" s="1013" t="s">
        <v>702</v>
      </c>
      <c r="B40" s="1013"/>
      <c r="C40" s="1013"/>
      <c r="D40" s="1013"/>
      <c r="E40" s="1013"/>
      <c r="F40" s="1013"/>
      <c r="G40" s="1013"/>
    </row>
  </sheetData>
  <phoneticPr fontId="0" type="noConversion"/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51"/>
  <sheetViews>
    <sheetView workbookViewId="0">
      <selection activeCell="A2" sqref="A2"/>
    </sheetView>
  </sheetViews>
  <sheetFormatPr baseColWidth="10" defaultColWidth="9.140625" defaultRowHeight="12.75"/>
  <cols>
    <col min="1" max="1" width="27.85546875" style="52" customWidth="1"/>
    <col min="2" max="2" width="7.7109375" style="52" bestFit="1" customWidth="1"/>
    <col min="3" max="3" width="8.7109375" style="52" bestFit="1" customWidth="1"/>
    <col min="4" max="4" width="8.140625" style="52" bestFit="1" customWidth="1"/>
    <col min="5" max="5" width="12.85546875" style="52" customWidth="1"/>
    <col min="6" max="6" width="9.85546875" style="52" customWidth="1"/>
    <col min="7" max="7" width="9.85546875" style="52" bestFit="1" customWidth="1"/>
    <col min="8" max="8" width="9.5703125" style="52" bestFit="1" customWidth="1"/>
    <col min="9" max="9" width="8.85546875" style="52" bestFit="1" customWidth="1"/>
    <col min="10" max="10" width="7.5703125" style="52" bestFit="1" customWidth="1"/>
    <col min="11" max="11" width="11" style="52" bestFit="1" customWidth="1"/>
    <col min="12" max="12" width="8" style="52" bestFit="1" customWidth="1"/>
    <col min="13" max="13" width="11.140625" style="52" bestFit="1" customWidth="1"/>
    <col min="14" max="14" width="8.5703125" style="51" customWidth="1"/>
    <col min="15" max="15" width="10.140625" style="52" customWidth="1"/>
    <col min="16" max="16384" width="9.140625" style="52"/>
  </cols>
  <sheetData>
    <row r="1" spans="1:15" ht="6" customHeight="1" thickBot="1">
      <c r="A1" s="587"/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</row>
    <row r="2" spans="1:15" ht="15.75">
      <c r="A2" s="574"/>
      <c r="B2" s="575"/>
      <c r="C2" s="575"/>
      <c r="D2" s="576"/>
      <c r="E2" s="576"/>
      <c r="F2" s="546" t="s">
        <v>564</v>
      </c>
      <c r="G2" s="576"/>
      <c r="H2" s="576"/>
      <c r="I2" s="575"/>
      <c r="J2" s="575"/>
      <c r="K2" s="575"/>
      <c r="L2" s="575"/>
      <c r="M2" s="577"/>
    </row>
    <row r="3" spans="1:15" ht="15.75">
      <c r="A3" s="578"/>
      <c r="B3" s="579"/>
      <c r="C3" s="579"/>
      <c r="D3" s="580"/>
      <c r="E3" s="580"/>
      <c r="F3" s="580" t="s">
        <v>52</v>
      </c>
      <c r="G3" s="580"/>
      <c r="H3" s="580"/>
      <c r="I3" s="579"/>
      <c r="J3" s="579"/>
      <c r="K3" s="579"/>
      <c r="L3" s="579"/>
      <c r="M3" s="581"/>
    </row>
    <row r="4" spans="1:15" ht="15.75">
      <c r="A4" s="578"/>
      <c r="B4" s="579"/>
      <c r="C4" s="579"/>
      <c r="D4" s="580"/>
      <c r="E4" s="580"/>
      <c r="F4" s="580" t="s">
        <v>634</v>
      </c>
      <c r="G4" s="580"/>
      <c r="H4" s="580"/>
      <c r="I4" s="579"/>
      <c r="J4" s="579"/>
      <c r="K4" s="579"/>
      <c r="L4" s="579"/>
      <c r="M4" s="581"/>
    </row>
    <row r="5" spans="1:15" ht="15.75">
      <c r="A5" s="578"/>
      <c r="B5" s="579"/>
      <c r="C5" s="579"/>
      <c r="D5" s="579"/>
      <c r="E5" s="582" t="s">
        <v>69</v>
      </c>
      <c r="F5" s="579"/>
      <c r="G5" s="579"/>
      <c r="H5" s="579"/>
      <c r="I5" s="579"/>
      <c r="J5" s="579"/>
      <c r="K5" s="579"/>
      <c r="L5" s="579"/>
      <c r="M5" s="581"/>
    </row>
    <row r="6" spans="1:15" ht="15.75">
      <c r="A6" s="578" t="s">
        <v>4</v>
      </c>
      <c r="B6" s="580" t="s">
        <v>70</v>
      </c>
      <c r="C6" s="580" t="s">
        <v>71</v>
      </c>
      <c r="D6" s="580" t="s">
        <v>72</v>
      </c>
      <c r="E6" s="580" t="s">
        <v>73</v>
      </c>
      <c r="F6" s="580" t="s">
        <v>74</v>
      </c>
      <c r="G6" s="580" t="s">
        <v>75</v>
      </c>
      <c r="H6" s="580" t="s">
        <v>76</v>
      </c>
      <c r="I6" s="580" t="s">
        <v>77</v>
      </c>
      <c r="J6" s="580" t="s">
        <v>78</v>
      </c>
      <c r="K6" s="580" t="s">
        <v>79</v>
      </c>
      <c r="L6" s="580" t="s">
        <v>80</v>
      </c>
      <c r="M6" s="583" t="s">
        <v>12</v>
      </c>
    </row>
    <row r="7" spans="1:15" ht="15.75">
      <c r="A7" s="584"/>
      <c r="B7" s="585"/>
      <c r="C7" s="585"/>
      <c r="D7" s="585"/>
      <c r="E7" s="585" t="s">
        <v>81</v>
      </c>
      <c r="F7" s="585" t="s">
        <v>82</v>
      </c>
      <c r="G7" s="585" t="s">
        <v>83</v>
      </c>
      <c r="H7" s="585"/>
      <c r="I7" s="585"/>
      <c r="J7" s="585"/>
      <c r="K7" s="585" t="s">
        <v>84</v>
      </c>
      <c r="L7" s="585" t="s">
        <v>84</v>
      </c>
      <c r="M7" s="586"/>
    </row>
    <row r="8" spans="1:15">
      <c r="A8" s="25" t="s">
        <v>44</v>
      </c>
      <c r="B8" s="588">
        <v>6867</v>
      </c>
      <c r="C8" s="588">
        <v>298</v>
      </c>
      <c r="D8" s="588">
        <v>202</v>
      </c>
      <c r="E8" s="588">
        <v>1363</v>
      </c>
      <c r="F8" s="588">
        <v>1</v>
      </c>
      <c r="G8" s="588">
        <v>110</v>
      </c>
      <c r="H8" s="588">
        <v>62</v>
      </c>
      <c r="I8" s="588">
        <v>99</v>
      </c>
      <c r="J8" s="588">
        <v>977</v>
      </c>
      <c r="K8" s="588">
        <v>9047</v>
      </c>
      <c r="L8" s="588">
        <v>3138</v>
      </c>
      <c r="M8" s="589">
        <v>22164</v>
      </c>
    </row>
    <row r="9" spans="1:15">
      <c r="A9" s="53"/>
      <c r="B9" s="588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9"/>
    </row>
    <row r="10" spans="1:15">
      <c r="A10" s="1041" t="s">
        <v>35</v>
      </c>
      <c r="B10" s="1037">
        <v>1559</v>
      </c>
      <c r="C10" s="1037">
        <v>4</v>
      </c>
      <c r="D10" s="1037">
        <v>24</v>
      </c>
      <c r="E10" s="1037">
        <v>1245</v>
      </c>
      <c r="F10" s="1037">
        <v>0</v>
      </c>
      <c r="G10" s="1037">
        <v>2</v>
      </c>
      <c r="H10" s="1037">
        <v>22</v>
      </c>
      <c r="I10" s="1037">
        <v>92</v>
      </c>
      <c r="J10" s="1037">
        <v>748</v>
      </c>
      <c r="K10" s="1037">
        <v>2266</v>
      </c>
      <c r="L10" s="1037">
        <v>366</v>
      </c>
      <c r="M10" s="1038">
        <v>6328</v>
      </c>
      <c r="N10" s="55"/>
      <c r="O10" s="311"/>
    </row>
    <row r="11" spans="1:15">
      <c r="A11" s="1041"/>
      <c r="B11" s="1039"/>
      <c r="C11" s="1039"/>
      <c r="D11" s="1039"/>
      <c r="E11" s="1039"/>
      <c r="F11" s="1039"/>
      <c r="G11" s="1039"/>
      <c r="H11" s="1039"/>
      <c r="I11" s="1039"/>
      <c r="J11" s="1039"/>
      <c r="K11" s="1039"/>
      <c r="L11" s="1039"/>
      <c r="M11" s="1040"/>
      <c r="N11" s="55"/>
    </row>
    <row r="12" spans="1:15">
      <c r="A12" s="1041" t="s">
        <v>36</v>
      </c>
      <c r="B12" s="1037">
        <v>5096</v>
      </c>
      <c r="C12" s="1037">
        <v>260</v>
      </c>
      <c r="D12" s="1037">
        <v>178</v>
      </c>
      <c r="E12" s="1037">
        <v>92</v>
      </c>
      <c r="F12" s="1037">
        <v>1</v>
      </c>
      <c r="G12" s="1037">
        <v>100</v>
      </c>
      <c r="H12" s="1037">
        <v>40</v>
      </c>
      <c r="I12" s="1037">
        <v>5</v>
      </c>
      <c r="J12" s="1037">
        <v>207</v>
      </c>
      <c r="K12" s="1037">
        <v>5251</v>
      </c>
      <c r="L12" s="1037">
        <v>2718</v>
      </c>
      <c r="M12" s="1038">
        <v>13948</v>
      </c>
      <c r="N12" s="55"/>
      <c r="O12" s="311"/>
    </row>
    <row r="13" spans="1:15">
      <c r="A13" s="1041"/>
      <c r="B13" s="1037"/>
      <c r="C13" s="1037"/>
      <c r="D13" s="1037"/>
      <c r="E13" s="1037"/>
      <c r="F13" s="1037"/>
      <c r="G13" s="1037"/>
      <c r="H13" s="1037"/>
      <c r="I13" s="1037"/>
      <c r="J13" s="1037"/>
      <c r="K13" s="1037"/>
      <c r="L13" s="1037"/>
      <c r="M13" s="1038"/>
      <c r="N13" s="55"/>
    </row>
    <row r="14" spans="1:15">
      <c r="A14" s="1041" t="s">
        <v>38</v>
      </c>
      <c r="B14" s="1037">
        <v>117</v>
      </c>
      <c r="C14" s="1037">
        <v>34</v>
      </c>
      <c r="D14" s="1037">
        <v>0</v>
      </c>
      <c r="E14" s="1037">
        <v>0</v>
      </c>
      <c r="F14" s="1037">
        <v>0</v>
      </c>
      <c r="G14" s="1037">
        <v>0</v>
      </c>
      <c r="H14" s="1037">
        <v>0</v>
      </c>
      <c r="I14" s="1037">
        <v>0</v>
      </c>
      <c r="J14" s="1037">
        <v>0</v>
      </c>
      <c r="K14" s="1037">
        <v>219</v>
      </c>
      <c r="L14" s="1037">
        <v>0</v>
      </c>
      <c r="M14" s="1038">
        <v>370</v>
      </c>
      <c r="N14" s="55"/>
      <c r="O14" s="311"/>
    </row>
    <row r="15" spans="1:15">
      <c r="A15" s="1041"/>
      <c r="B15" s="1037"/>
      <c r="C15" s="1037"/>
      <c r="D15" s="1037"/>
      <c r="E15" s="1037"/>
      <c r="F15" s="1037"/>
      <c r="G15" s="1037"/>
      <c r="H15" s="1037"/>
      <c r="I15" s="1037"/>
      <c r="J15" s="1037"/>
      <c r="K15" s="1037"/>
      <c r="L15" s="1037"/>
      <c r="M15" s="1038"/>
      <c r="N15" s="55"/>
    </row>
    <row r="16" spans="1:15">
      <c r="A16" s="1041" t="s">
        <v>39</v>
      </c>
      <c r="B16" s="1037">
        <v>62</v>
      </c>
      <c r="C16" s="1037">
        <v>0</v>
      </c>
      <c r="D16" s="1037">
        <v>0</v>
      </c>
      <c r="E16" s="1037">
        <v>26</v>
      </c>
      <c r="F16" s="1037">
        <v>0</v>
      </c>
      <c r="G16" s="1037">
        <v>2</v>
      </c>
      <c r="H16" s="1037">
        <v>0</v>
      </c>
      <c r="I16" s="1037">
        <v>2</v>
      </c>
      <c r="J16" s="1037">
        <v>22</v>
      </c>
      <c r="K16" s="1037">
        <v>1311</v>
      </c>
      <c r="L16" s="1037">
        <v>54</v>
      </c>
      <c r="M16" s="1038">
        <v>1479</v>
      </c>
      <c r="N16" s="55"/>
      <c r="O16" s="311"/>
    </row>
    <row r="17" spans="1:15">
      <c r="A17" s="1041"/>
      <c r="B17" s="1037"/>
      <c r="C17" s="1037"/>
      <c r="D17" s="1037"/>
      <c r="E17" s="1037"/>
      <c r="F17" s="1037"/>
      <c r="G17" s="1037"/>
      <c r="H17" s="1037"/>
      <c r="I17" s="1037"/>
      <c r="J17" s="1037"/>
      <c r="K17" s="1037"/>
      <c r="L17" s="1037"/>
      <c r="M17" s="1038"/>
      <c r="N17" s="55"/>
    </row>
    <row r="18" spans="1:15">
      <c r="A18" s="1041" t="s">
        <v>42</v>
      </c>
      <c r="B18" s="1037">
        <v>33</v>
      </c>
      <c r="C18" s="1037">
        <v>0</v>
      </c>
      <c r="D18" s="1037">
        <v>0</v>
      </c>
      <c r="E18" s="1037">
        <v>0</v>
      </c>
      <c r="F18" s="1037">
        <v>0</v>
      </c>
      <c r="G18" s="1037">
        <v>0</v>
      </c>
      <c r="H18" s="1037">
        <v>0</v>
      </c>
      <c r="I18" s="1037">
        <v>0</v>
      </c>
      <c r="J18" s="1037">
        <v>0</v>
      </c>
      <c r="K18" s="1037">
        <v>0</v>
      </c>
      <c r="L18" s="1037">
        <v>0</v>
      </c>
      <c r="M18" s="1038">
        <v>33</v>
      </c>
      <c r="N18" s="55"/>
      <c r="O18" s="311"/>
    </row>
    <row r="19" spans="1:15">
      <c r="A19" s="1041"/>
      <c r="B19" s="1037"/>
      <c r="C19" s="1037"/>
      <c r="D19" s="1037"/>
      <c r="E19" s="1037"/>
      <c r="F19" s="1037"/>
      <c r="G19" s="1037"/>
      <c r="H19" s="1037"/>
      <c r="I19" s="1037"/>
      <c r="J19" s="1037"/>
      <c r="K19" s="1037"/>
      <c r="L19" s="1037"/>
      <c r="M19" s="1038"/>
      <c r="N19" s="55"/>
    </row>
    <row r="20" spans="1:15">
      <c r="A20" s="1041" t="s">
        <v>43</v>
      </c>
      <c r="B20" s="1037">
        <v>0</v>
      </c>
      <c r="C20" s="1037">
        <v>0</v>
      </c>
      <c r="D20" s="1037">
        <v>0</v>
      </c>
      <c r="E20" s="1037">
        <v>0</v>
      </c>
      <c r="F20" s="1037">
        <v>0</v>
      </c>
      <c r="G20" s="1037">
        <v>6</v>
      </c>
      <c r="H20" s="1037">
        <v>0</v>
      </c>
      <c r="I20" s="1037">
        <v>0</v>
      </c>
      <c r="J20" s="1037">
        <v>0</v>
      </c>
      <c r="K20" s="1037">
        <v>0</v>
      </c>
      <c r="L20" s="1037">
        <v>0</v>
      </c>
      <c r="M20" s="1038">
        <v>6</v>
      </c>
      <c r="N20" s="55"/>
      <c r="O20" s="311"/>
    </row>
    <row r="21" spans="1:15">
      <c r="A21" s="1036"/>
      <c r="B21" s="1037"/>
      <c r="C21" s="1037"/>
      <c r="D21" s="1037"/>
      <c r="E21" s="1037"/>
      <c r="F21" s="1037"/>
      <c r="G21" s="1037"/>
      <c r="H21" s="1037"/>
      <c r="I21" s="1037"/>
      <c r="J21" s="1037"/>
      <c r="K21" s="1037"/>
      <c r="L21" s="1037"/>
      <c r="M21" s="1038"/>
      <c r="N21" s="55"/>
    </row>
    <row r="22" spans="1:15">
      <c r="A22" s="54" t="s">
        <v>17</v>
      </c>
      <c r="B22" s="588">
        <v>13747</v>
      </c>
      <c r="C22" s="588">
        <v>310</v>
      </c>
      <c r="D22" s="588">
        <v>320</v>
      </c>
      <c r="E22" s="588">
        <v>3322</v>
      </c>
      <c r="F22" s="588">
        <v>605</v>
      </c>
      <c r="G22" s="588">
        <v>581</v>
      </c>
      <c r="H22" s="588">
        <v>439</v>
      </c>
      <c r="I22" s="588">
        <v>60</v>
      </c>
      <c r="J22" s="588">
        <v>148</v>
      </c>
      <c r="K22" s="588">
        <v>6669</v>
      </c>
      <c r="L22" s="588">
        <v>412</v>
      </c>
      <c r="M22" s="589">
        <v>26613</v>
      </c>
      <c r="N22" s="55"/>
      <c r="O22" s="311"/>
    </row>
    <row r="23" spans="1:15">
      <c r="A23" s="54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9"/>
      <c r="N23" s="55"/>
    </row>
    <row r="24" spans="1:15">
      <c r="A24" s="54" t="s">
        <v>731</v>
      </c>
      <c r="B24" s="588">
        <v>32</v>
      </c>
      <c r="C24" s="588">
        <v>0</v>
      </c>
      <c r="D24" s="588">
        <v>598</v>
      </c>
      <c r="E24" s="588">
        <v>2</v>
      </c>
      <c r="F24" s="588">
        <v>0</v>
      </c>
      <c r="G24" s="588">
        <v>0</v>
      </c>
      <c r="H24" s="588">
        <v>1618</v>
      </c>
      <c r="I24" s="588">
        <v>663</v>
      </c>
      <c r="J24" s="588">
        <v>75</v>
      </c>
      <c r="K24" s="588">
        <v>1536</v>
      </c>
      <c r="L24" s="588">
        <v>64</v>
      </c>
      <c r="M24" s="589">
        <v>4588</v>
      </c>
      <c r="N24" s="55"/>
      <c r="O24" s="311"/>
    </row>
    <row r="25" spans="1:15">
      <c r="A25" s="54"/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9"/>
      <c r="N25" s="55"/>
    </row>
    <row r="26" spans="1:15">
      <c r="A26" s="54" t="s">
        <v>85</v>
      </c>
      <c r="B26" s="588">
        <v>59</v>
      </c>
      <c r="C26" s="588">
        <v>0</v>
      </c>
      <c r="D26" s="588">
        <v>0</v>
      </c>
      <c r="E26" s="588">
        <v>0</v>
      </c>
      <c r="F26" s="588">
        <v>2138</v>
      </c>
      <c r="G26" s="588">
        <v>0</v>
      </c>
      <c r="H26" s="588">
        <v>283</v>
      </c>
      <c r="I26" s="588">
        <v>35</v>
      </c>
      <c r="J26" s="588">
        <v>0</v>
      </c>
      <c r="K26" s="588">
        <v>200</v>
      </c>
      <c r="L26" s="588">
        <v>86</v>
      </c>
      <c r="M26" s="589">
        <v>2801</v>
      </c>
      <c r="N26" s="55"/>
      <c r="O26" s="311"/>
    </row>
    <row r="27" spans="1:15">
      <c r="A27" s="54"/>
      <c r="B27" s="588"/>
      <c r="C27" s="588"/>
      <c r="D27" s="588"/>
      <c r="E27" s="588"/>
      <c r="F27" s="588"/>
      <c r="G27" s="588"/>
      <c r="H27" s="588"/>
      <c r="I27" s="588"/>
      <c r="J27" s="588"/>
      <c r="K27" s="588"/>
      <c r="L27" s="588"/>
      <c r="M27" s="589"/>
      <c r="N27" s="55"/>
    </row>
    <row r="28" spans="1:15">
      <c r="A28" s="54" t="s">
        <v>732</v>
      </c>
      <c r="B28" s="588">
        <v>0</v>
      </c>
      <c r="C28" s="588">
        <v>0</v>
      </c>
      <c r="D28" s="588">
        <v>0</v>
      </c>
      <c r="E28" s="588">
        <v>0</v>
      </c>
      <c r="F28" s="588">
        <v>183</v>
      </c>
      <c r="G28" s="588">
        <v>0</v>
      </c>
      <c r="H28" s="588">
        <v>0</v>
      </c>
      <c r="I28" s="588">
        <v>0</v>
      </c>
      <c r="J28" s="588">
        <v>0</v>
      </c>
      <c r="K28" s="588">
        <v>0</v>
      </c>
      <c r="L28" s="588">
        <v>0</v>
      </c>
      <c r="M28" s="589">
        <v>183</v>
      </c>
      <c r="N28" s="55"/>
      <c r="O28" s="311"/>
    </row>
    <row r="29" spans="1:15">
      <c r="A29" s="54"/>
      <c r="B29" s="588"/>
      <c r="C29" s="588"/>
      <c r="D29" s="588"/>
      <c r="E29" s="588"/>
      <c r="F29" s="588"/>
      <c r="G29" s="588"/>
      <c r="H29" s="588"/>
      <c r="I29" s="588"/>
      <c r="J29" s="588"/>
      <c r="K29" s="588"/>
      <c r="L29" s="588"/>
      <c r="M29" s="589"/>
      <c r="N29" s="55"/>
    </row>
    <row r="30" spans="1:15">
      <c r="A30" s="54" t="s">
        <v>19</v>
      </c>
      <c r="B30" s="588">
        <v>0</v>
      </c>
      <c r="C30" s="588">
        <v>0</v>
      </c>
      <c r="D30" s="588">
        <v>0</v>
      </c>
      <c r="E30" s="588">
        <v>0</v>
      </c>
      <c r="F30" s="588">
        <v>971</v>
      </c>
      <c r="G30" s="588">
        <v>0</v>
      </c>
      <c r="H30" s="588">
        <v>0</v>
      </c>
      <c r="I30" s="588">
        <v>0</v>
      </c>
      <c r="J30" s="588">
        <v>0</v>
      </c>
      <c r="K30" s="588">
        <v>36</v>
      </c>
      <c r="L30" s="588">
        <v>0</v>
      </c>
      <c r="M30" s="589">
        <v>1007</v>
      </c>
      <c r="N30" s="55"/>
      <c r="O30" s="311"/>
    </row>
    <row r="31" spans="1:15">
      <c r="A31" s="54"/>
      <c r="B31" s="588"/>
      <c r="C31" s="588"/>
      <c r="D31" s="588"/>
      <c r="E31" s="588"/>
      <c r="F31" s="588"/>
      <c r="G31" s="588"/>
      <c r="H31" s="588"/>
      <c r="I31" s="588"/>
      <c r="J31" s="588"/>
      <c r="K31" s="588"/>
      <c r="L31" s="588"/>
      <c r="M31" s="589"/>
      <c r="N31" s="55"/>
    </row>
    <row r="32" spans="1:15">
      <c r="A32" s="54" t="s">
        <v>49</v>
      </c>
      <c r="B32" s="588">
        <v>0</v>
      </c>
      <c r="C32" s="588">
        <v>0</v>
      </c>
      <c r="D32" s="588">
        <v>0</v>
      </c>
      <c r="E32" s="588">
        <v>0</v>
      </c>
      <c r="F32" s="588">
        <v>715</v>
      </c>
      <c r="G32" s="588">
        <v>0</v>
      </c>
      <c r="H32" s="588">
        <v>0</v>
      </c>
      <c r="I32" s="588">
        <v>0</v>
      </c>
      <c r="J32" s="588">
        <v>0</v>
      </c>
      <c r="K32" s="588">
        <v>0</v>
      </c>
      <c r="L32" s="588">
        <v>0</v>
      </c>
      <c r="M32" s="589">
        <v>715</v>
      </c>
      <c r="N32" s="55"/>
      <c r="O32" s="311"/>
    </row>
    <row r="33" spans="1:15">
      <c r="A33" s="54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9"/>
      <c r="N33" s="55"/>
    </row>
    <row r="34" spans="1:15">
      <c r="A34" s="54" t="s">
        <v>733</v>
      </c>
      <c r="B34" s="588">
        <v>1104</v>
      </c>
      <c r="C34" s="588">
        <v>853</v>
      </c>
      <c r="D34" s="588">
        <v>0</v>
      </c>
      <c r="E34" s="588">
        <v>1144</v>
      </c>
      <c r="F34" s="588">
        <v>313</v>
      </c>
      <c r="G34" s="588">
        <v>178</v>
      </c>
      <c r="H34" s="588">
        <v>510</v>
      </c>
      <c r="I34" s="588">
        <v>0</v>
      </c>
      <c r="J34" s="588">
        <v>513</v>
      </c>
      <c r="K34" s="588">
        <v>5220</v>
      </c>
      <c r="L34" s="588">
        <v>0</v>
      </c>
      <c r="M34" s="589">
        <v>9835</v>
      </c>
      <c r="N34" s="55"/>
      <c r="O34" s="311"/>
    </row>
    <row r="35" spans="1:15">
      <c r="A35" s="54"/>
      <c r="B35" s="588"/>
      <c r="C35" s="588"/>
      <c r="D35" s="588"/>
      <c r="E35" s="588"/>
      <c r="F35" s="588"/>
      <c r="G35" s="588"/>
      <c r="H35" s="588"/>
      <c r="I35" s="588"/>
      <c r="J35" s="588"/>
      <c r="K35" s="588"/>
      <c r="L35" s="588"/>
      <c r="M35" s="589"/>
      <c r="N35" s="55"/>
    </row>
    <row r="36" spans="1:15">
      <c r="A36" s="54" t="s">
        <v>21</v>
      </c>
      <c r="B36" s="588">
        <v>0</v>
      </c>
      <c r="C36" s="588">
        <v>0</v>
      </c>
      <c r="D36" s="588">
        <v>0</v>
      </c>
      <c r="E36" s="588">
        <v>0</v>
      </c>
      <c r="F36" s="588">
        <v>0</v>
      </c>
      <c r="G36" s="588">
        <v>0</v>
      </c>
      <c r="H36" s="588">
        <v>0</v>
      </c>
      <c r="I36" s="588">
        <v>0</v>
      </c>
      <c r="J36" s="588">
        <v>0</v>
      </c>
      <c r="K36" s="588">
        <v>0</v>
      </c>
      <c r="L36" s="588">
        <v>0</v>
      </c>
      <c r="M36" s="589">
        <v>0</v>
      </c>
      <c r="N36" s="55"/>
      <c r="O36" s="311"/>
    </row>
    <row r="37" spans="1:15">
      <c r="A37" s="54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9"/>
      <c r="N37" s="55"/>
    </row>
    <row r="38" spans="1:15">
      <c r="A38" s="54" t="s">
        <v>10</v>
      </c>
      <c r="B38" s="588">
        <v>2</v>
      </c>
      <c r="C38" s="588">
        <v>0</v>
      </c>
      <c r="D38" s="588">
        <v>0</v>
      </c>
      <c r="E38" s="588">
        <v>3757</v>
      </c>
      <c r="F38" s="588">
        <v>0</v>
      </c>
      <c r="G38" s="588">
        <v>0</v>
      </c>
      <c r="H38" s="588">
        <v>0</v>
      </c>
      <c r="I38" s="588">
        <v>0</v>
      </c>
      <c r="J38" s="588">
        <v>0</v>
      </c>
      <c r="K38" s="588">
        <v>3919</v>
      </c>
      <c r="L38" s="588">
        <v>0</v>
      </c>
      <c r="M38" s="589">
        <v>7678</v>
      </c>
      <c r="N38" s="55"/>
      <c r="O38" s="311"/>
    </row>
    <row r="39" spans="1:15">
      <c r="A39" s="54"/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9"/>
      <c r="N39" s="55"/>
    </row>
    <row r="40" spans="1:15">
      <c r="A40" s="54"/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9"/>
    </row>
    <row r="41" spans="1:15">
      <c r="A41" s="56" t="s">
        <v>12</v>
      </c>
      <c r="B41" s="590">
        <v>21811</v>
      </c>
      <c r="C41" s="590">
        <v>1461</v>
      </c>
      <c r="D41" s="590">
        <v>1120</v>
      </c>
      <c r="E41" s="590">
        <v>9588</v>
      </c>
      <c r="F41" s="590">
        <v>4926</v>
      </c>
      <c r="G41" s="590">
        <v>869</v>
      </c>
      <c r="H41" s="590">
        <v>2912</v>
      </c>
      <c r="I41" s="590">
        <v>857</v>
      </c>
      <c r="J41" s="590">
        <v>1713</v>
      </c>
      <c r="K41" s="590">
        <v>26627</v>
      </c>
      <c r="L41" s="590">
        <v>3700</v>
      </c>
      <c r="M41" s="591">
        <v>75584</v>
      </c>
      <c r="N41" s="55"/>
      <c r="O41" s="311"/>
    </row>
    <row r="42" spans="1:15" ht="13.5" thickBot="1">
      <c r="A42" s="57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8"/>
      <c r="N42" s="55"/>
    </row>
    <row r="43" spans="1:15" s="22" customFormat="1">
      <c r="A43" s="1025" t="s">
        <v>734</v>
      </c>
      <c r="B43" s="24"/>
      <c r="C43" s="24"/>
      <c r="D43" s="24"/>
      <c r="E43" s="24"/>
      <c r="F43" s="24"/>
      <c r="G43" s="24"/>
      <c r="H43" s="24"/>
    </row>
    <row r="44" spans="1:15" s="22" customFormat="1">
      <c r="A44" s="1025" t="s">
        <v>735</v>
      </c>
      <c r="B44" s="24"/>
      <c r="C44" s="24"/>
      <c r="D44" s="24"/>
      <c r="E44" s="24"/>
      <c r="F44" s="24"/>
      <c r="G44" s="24"/>
      <c r="H44" s="24"/>
    </row>
    <row r="45" spans="1:15" s="14" customFormat="1" ht="14.25" customHeight="1">
      <c r="A45" s="890" t="s">
        <v>706</v>
      </c>
      <c r="B45" s="1014"/>
      <c r="C45" s="1015"/>
      <c r="D45" s="1015"/>
      <c r="E45" s="1015"/>
      <c r="F45" s="1016"/>
      <c r="G45" s="1013"/>
    </row>
    <row r="46" spans="1:15" s="14" customFormat="1">
      <c r="A46" s="890" t="s">
        <v>704</v>
      </c>
      <c r="B46" s="1013"/>
      <c r="C46" s="1013"/>
      <c r="D46" s="1013"/>
      <c r="E46" s="1013"/>
      <c r="F46" s="1013"/>
      <c r="G46" s="1013"/>
    </row>
    <row r="47" spans="1:15" s="14" customFormat="1">
      <c r="A47" s="890" t="s">
        <v>722</v>
      </c>
      <c r="B47" s="1013"/>
      <c r="C47" s="1013"/>
      <c r="D47" s="1013"/>
      <c r="E47" s="1013"/>
      <c r="F47" s="1013"/>
      <c r="G47" s="1013"/>
    </row>
    <row r="48" spans="1:15" s="14" customFormat="1">
      <c r="A48" s="890" t="s">
        <v>708</v>
      </c>
      <c r="B48" s="1013"/>
      <c r="C48" s="1013"/>
      <c r="D48" s="1013"/>
      <c r="E48" s="1013"/>
      <c r="F48" s="1013"/>
      <c r="G48" s="1013"/>
    </row>
    <row r="49" spans="1:7" s="14" customFormat="1">
      <c r="A49" s="890" t="s">
        <v>723</v>
      </c>
      <c r="B49" s="1013"/>
      <c r="C49" s="1013"/>
      <c r="D49" s="1013"/>
      <c r="E49" s="1013"/>
      <c r="F49" s="1013"/>
      <c r="G49" s="1013"/>
    </row>
    <row r="50" spans="1:7" s="14" customFormat="1">
      <c r="A50" s="1013" t="s">
        <v>703</v>
      </c>
      <c r="B50" s="1013"/>
      <c r="C50" s="1013"/>
      <c r="D50" s="1013"/>
      <c r="E50" s="1013"/>
      <c r="F50" s="1013"/>
      <c r="G50" s="1013"/>
    </row>
    <row r="51" spans="1:7" s="14" customFormat="1">
      <c r="A51" s="1013" t="s">
        <v>702</v>
      </c>
      <c r="B51" s="1013"/>
      <c r="C51" s="1013"/>
      <c r="D51" s="1013"/>
      <c r="E51" s="1013"/>
      <c r="F51" s="1013"/>
      <c r="G51" s="1013"/>
    </row>
  </sheetData>
  <phoneticPr fontId="0" type="noConversion"/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37"/>
  <sheetViews>
    <sheetView workbookViewId="0">
      <selection activeCell="A2" sqref="A2"/>
    </sheetView>
  </sheetViews>
  <sheetFormatPr baseColWidth="10" defaultColWidth="9.140625" defaultRowHeight="12.75"/>
  <cols>
    <col min="1" max="1" width="29.140625" style="59" customWidth="1"/>
    <col min="2" max="5" width="12.7109375" style="59" customWidth="1"/>
    <col min="6" max="6" width="4.7109375" style="59" customWidth="1"/>
    <col min="7" max="16384" width="9.140625" style="59"/>
  </cols>
  <sheetData>
    <row r="1" spans="1:8" ht="3.75" customHeight="1" thickBot="1">
      <c r="A1" s="592"/>
      <c r="B1" s="592"/>
      <c r="C1" s="592"/>
      <c r="D1" s="592"/>
      <c r="E1" s="592"/>
      <c r="F1" s="592"/>
    </row>
    <row r="2" spans="1:8" ht="15.75">
      <c r="A2" s="593"/>
      <c r="B2" s="594"/>
      <c r="C2" s="546" t="s">
        <v>564</v>
      </c>
      <c r="D2" s="595"/>
      <c r="E2" s="596"/>
      <c r="F2" s="597"/>
      <c r="G2" s="58"/>
    </row>
    <row r="3" spans="1:8" ht="15.75">
      <c r="A3" s="598"/>
      <c r="B3" s="599"/>
      <c r="C3" s="600" t="s">
        <v>634</v>
      </c>
      <c r="D3" s="599"/>
      <c r="E3" s="601"/>
      <c r="F3" s="602"/>
      <c r="G3" s="58"/>
    </row>
    <row r="4" spans="1:8" ht="15.75">
      <c r="A4" s="598"/>
      <c r="B4" s="603" t="s">
        <v>86</v>
      </c>
      <c r="C4" s="599"/>
      <c r="D4" s="599"/>
      <c r="E4" s="601"/>
      <c r="F4" s="602"/>
      <c r="G4" s="60"/>
    </row>
    <row r="5" spans="1:8" ht="15.75">
      <c r="A5" s="598"/>
      <c r="B5" s="600" t="s">
        <v>87</v>
      </c>
      <c r="C5" s="599"/>
      <c r="D5" s="599"/>
      <c r="E5" s="601"/>
      <c r="F5" s="602"/>
    </row>
    <row r="6" spans="1:8" ht="15.75">
      <c r="A6" s="598"/>
      <c r="B6" s="603" t="s">
        <v>88</v>
      </c>
      <c r="C6" s="599"/>
      <c r="D6" s="599"/>
      <c r="E6" s="601"/>
      <c r="F6" s="602"/>
      <c r="G6" s="61"/>
    </row>
    <row r="7" spans="1:8" ht="15.75">
      <c r="A7" s="598"/>
      <c r="B7" s="599"/>
      <c r="C7" s="599"/>
      <c r="D7" s="599"/>
      <c r="E7" s="601"/>
      <c r="F7" s="602"/>
      <c r="G7" s="61"/>
    </row>
    <row r="8" spans="1:8" ht="15.75">
      <c r="A8" s="604" t="s">
        <v>4</v>
      </c>
      <c r="B8" s="605" t="s">
        <v>89</v>
      </c>
      <c r="C8" s="605" t="s">
        <v>90</v>
      </c>
      <c r="D8" s="605" t="s">
        <v>91</v>
      </c>
      <c r="E8" s="606" t="s">
        <v>12</v>
      </c>
      <c r="F8" s="607"/>
    </row>
    <row r="9" spans="1:8">
      <c r="A9" s="25" t="s">
        <v>44</v>
      </c>
      <c r="B9" s="608">
        <v>2096</v>
      </c>
      <c r="C9" s="608">
        <v>365</v>
      </c>
      <c r="D9" s="608">
        <v>9149</v>
      </c>
      <c r="E9" s="608">
        <v>11610</v>
      </c>
      <c r="F9" s="62"/>
    </row>
    <row r="10" spans="1:8">
      <c r="A10" s="1044" t="s">
        <v>92</v>
      </c>
      <c r="B10" s="1042">
        <v>0</v>
      </c>
      <c r="C10" s="1042">
        <v>19</v>
      </c>
      <c r="D10" s="1042">
        <v>1</v>
      </c>
      <c r="E10" s="1042">
        <v>20</v>
      </c>
      <c r="F10" s="64"/>
      <c r="G10" s="69"/>
      <c r="H10" s="69"/>
    </row>
    <row r="11" spans="1:8">
      <c r="A11" s="1044"/>
      <c r="B11" s="1043"/>
      <c r="C11" s="1043"/>
      <c r="D11" s="1043"/>
      <c r="E11" s="1043"/>
      <c r="F11" s="62"/>
    </row>
    <row r="12" spans="1:8">
      <c r="A12" s="1044" t="s">
        <v>93</v>
      </c>
      <c r="B12" s="1042">
        <v>216</v>
      </c>
      <c r="C12" s="1042">
        <v>31</v>
      </c>
      <c r="D12" s="1042">
        <v>113</v>
      </c>
      <c r="E12" s="1042">
        <v>360</v>
      </c>
      <c r="F12" s="64"/>
      <c r="G12" s="69"/>
      <c r="H12" s="69"/>
    </row>
    <row r="13" spans="1:8">
      <c r="A13" s="1044"/>
      <c r="B13" s="1043"/>
      <c r="C13" s="1043"/>
      <c r="D13" s="1043"/>
      <c r="E13" s="1043"/>
      <c r="F13" s="62"/>
    </row>
    <row r="14" spans="1:8">
      <c r="A14" s="1044" t="s">
        <v>38</v>
      </c>
      <c r="B14" s="1042">
        <v>18</v>
      </c>
      <c r="C14" s="1042">
        <v>0</v>
      </c>
      <c r="D14" s="1042">
        <v>947</v>
      </c>
      <c r="E14" s="1042">
        <v>965</v>
      </c>
      <c r="F14" s="64"/>
      <c r="G14" s="69"/>
      <c r="H14" s="69"/>
    </row>
    <row r="15" spans="1:8">
      <c r="A15" s="1044"/>
      <c r="B15" s="1043"/>
      <c r="C15" s="1043"/>
      <c r="D15" s="1043"/>
      <c r="E15" s="1043"/>
      <c r="F15" s="62"/>
      <c r="G15" s="65"/>
    </row>
    <row r="16" spans="1:8">
      <c r="A16" s="1044" t="s">
        <v>39</v>
      </c>
      <c r="B16" s="1042">
        <v>1862</v>
      </c>
      <c r="C16" s="1042">
        <v>315</v>
      </c>
      <c r="D16" s="1042">
        <v>8088</v>
      </c>
      <c r="E16" s="1042">
        <v>10265</v>
      </c>
      <c r="F16" s="64"/>
      <c r="G16" s="69"/>
      <c r="H16" s="69"/>
    </row>
    <row r="17" spans="1:8">
      <c r="A17" s="63"/>
      <c r="B17" s="608"/>
      <c r="C17" s="608"/>
      <c r="D17" s="608"/>
      <c r="E17" s="608"/>
      <c r="F17" s="62"/>
      <c r="G17" s="65"/>
    </row>
    <row r="18" spans="1:8">
      <c r="A18" s="63" t="s">
        <v>17</v>
      </c>
      <c r="B18" s="608">
        <v>3821</v>
      </c>
      <c r="C18" s="608">
        <v>1180</v>
      </c>
      <c r="D18" s="608">
        <v>6312</v>
      </c>
      <c r="E18" s="608">
        <v>11313</v>
      </c>
      <c r="F18" s="64"/>
      <c r="G18" s="69"/>
      <c r="H18" s="69"/>
    </row>
    <row r="19" spans="1:8">
      <c r="A19" s="63"/>
      <c r="B19" s="609"/>
      <c r="C19" s="609"/>
      <c r="D19" s="609"/>
      <c r="E19" s="609"/>
      <c r="F19" s="62"/>
      <c r="G19" s="65"/>
    </row>
    <row r="20" spans="1:8">
      <c r="A20" s="63" t="s">
        <v>736</v>
      </c>
      <c r="B20" s="608">
        <v>7</v>
      </c>
      <c r="C20" s="608">
        <v>0</v>
      </c>
      <c r="D20" s="608">
        <v>0</v>
      </c>
      <c r="E20" s="608">
        <v>7</v>
      </c>
      <c r="F20" s="64"/>
      <c r="G20" s="69"/>
      <c r="H20" s="69"/>
    </row>
    <row r="21" spans="1:8">
      <c r="A21" s="63"/>
      <c r="B21" s="609"/>
      <c r="C21" s="609"/>
      <c r="D21" s="609"/>
      <c r="E21" s="609"/>
      <c r="F21" s="62"/>
      <c r="G21" s="65"/>
    </row>
    <row r="22" spans="1:8">
      <c r="A22" s="63" t="s">
        <v>19</v>
      </c>
      <c r="B22" s="608">
        <v>140</v>
      </c>
      <c r="C22" s="608">
        <v>0</v>
      </c>
      <c r="D22" s="608">
        <v>189</v>
      </c>
      <c r="E22" s="608">
        <v>329</v>
      </c>
      <c r="F22" s="64"/>
      <c r="G22" s="69"/>
      <c r="H22" s="69"/>
    </row>
    <row r="23" spans="1:8">
      <c r="A23" s="63"/>
      <c r="B23" s="609"/>
      <c r="C23" s="609"/>
      <c r="D23" s="609"/>
      <c r="E23" s="609"/>
      <c r="F23" s="62"/>
      <c r="G23" s="65"/>
    </row>
    <row r="24" spans="1:8">
      <c r="A24" s="63" t="s">
        <v>733</v>
      </c>
      <c r="B24" s="608">
        <v>591</v>
      </c>
      <c r="C24" s="608">
        <v>182</v>
      </c>
      <c r="D24" s="608">
        <v>3367</v>
      </c>
      <c r="E24" s="608">
        <v>4140</v>
      </c>
      <c r="F24" s="64"/>
      <c r="G24" s="69"/>
      <c r="H24" s="69"/>
    </row>
    <row r="25" spans="1:8">
      <c r="A25" s="63"/>
      <c r="B25" s="609"/>
      <c r="C25" s="609"/>
      <c r="D25" s="609"/>
      <c r="E25" s="609"/>
      <c r="F25" s="62"/>
      <c r="G25" s="65"/>
    </row>
    <row r="26" spans="1:8">
      <c r="A26" s="63" t="s">
        <v>10</v>
      </c>
      <c r="B26" s="608">
        <v>0</v>
      </c>
      <c r="C26" s="608">
        <v>0</v>
      </c>
      <c r="D26" s="608">
        <v>28773</v>
      </c>
      <c r="E26" s="608">
        <v>28773</v>
      </c>
      <c r="F26" s="64"/>
      <c r="G26" s="69"/>
      <c r="H26" s="69"/>
    </row>
    <row r="27" spans="1:8">
      <c r="A27" s="63"/>
      <c r="B27" s="608"/>
      <c r="C27" s="609"/>
      <c r="D27" s="609"/>
      <c r="E27" s="609"/>
      <c r="F27" s="62"/>
      <c r="G27" s="65"/>
    </row>
    <row r="28" spans="1:8">
      <c r="A28" s="66" t="s">
        <v>12</v>
      </c>
      <c r="B28" s="610">
        <v>6655</v>
      </c>
      <c r="C28" s="610">
        <v>1727</v>
      </c>
      <c r="D28" s="610">
        <v>47790</v>
      </c>
      <c r="E28" s="610">
        <v>56172</v>
      </c>
      <c r="F28" s="300"/>
      <c r="G28" s="69"/>
      <c r="H28" s="69"/>
    </row>
    <row r="29" spans="1:8" ht="13.5" thickBot="1">
      <c r="A29" s="67"/>
      <c r="B29" s="350"/>
      <c r="C29" s="350"/>
      <c r="D29" s="350"/>
      <c r="E29" s="350"/>
      <c r="F29" s="68"/>
      <c r="G29" s="65"/>
    </row>
    <row r="30" spans="1:8" s="22" customFormat="1">
      <c r="A30" s="1025" t="s">
        <v>734</v>
      </c>
      <c r="B30" s="24"/>
      <c r="C30" s="24"/>
      <c r="D30" s="24"/>
      <c r="E30" s="24"/>
      <c r="F30" s="24"/>
      <c r="G30" s="24"/>
      <c r="H30" s="24"/>
    </row>
    <row r="31" spans="1:8" s="14" customFormat="1" ht="14.25" customHeight="1">
      <c r="A31" s="890" t="s">
        <v>706</v>
      </c>
      <c r="B31" s="1014"/>
      <c r="C31" s="1015"/>
      <c r="D31" s="1015"/>
      <c r="E31" s="1015"/>
      <c r="F31" s="1016"/>
      <c r="G31" s="1013"/>
    </row>
    <row r="32" spans="1:8" s="14" customFormat="1">
      <c r="A32" s="890" t="s">
        <v>704</v>
      </c>
      <c r="B32" s="1013"/>
      <c r="C32" s="1013"/>
      <c r="D32" s="1013"/>
      <c r="E32" s="1013"/>
      <c r="F32" s="1013"/>
      <c r="G32" s="1013"/>
    </row>
    <row r="33" spans="1:7" s="14" customFormat="1">
      <c r="A33" s="890" t="s">
        <v>722</v>
      </c>
      <c r="B33" s="1013"/>
      <c r="C33" s="1013"/>
      <c r="D33" s="1013"/>
      <c r="E33" s="1013"/>
      <c r="F33" s="1013"/>
      <c r="G33" s="1013"/>
    </row>
    <row r="34" spans="1:7" s="14" customFormat="1">
      <c r="A34" s="890" t="s">
        <v>708</v>
      </c>
      <c r="B34" s="1013"/>
      <c r="C34" s="1013"/>
      <c r="D34" s="1013"/>
      <c r="E34" s="1013"/>
      <c r="F34" s="1013"/>
      <c r="G34" s="1013"/>
    </row>
    <row r="35" spans="1:7" s="14" customFormat="1">
      <c r="A35" s="890" t="s">
        <v>723</v>
      </c>
      <c r="B35" s="1013"/>
      <c r="C35" s="1013"/>
      <c r="D35" s="1013"/>
      <c r="E35" s="1013"/>
      <c r="F35" s="1013"/>
      <c r="G35" s="1013"/>
    </row>
    <row r="36" spans="1:7" s="14" customFormat="1">
      <c r="A36" s="1013" t="s">
        <v>703</v>
      </c>
      <c r="B36" s="1013"/>
      <c r="C36" s="1013"/>
      <c r="D36" s="1013"/>
      <c r="E36" s="1013"/>
      <c r="F36" s="1013"/>
      <c r="G36" s="1013"/>
    </row>
    <row r="37" spans="1:7" s="14" customFormat="1">
      <c r="A37" s="1013" t="s">
        <v>702</v>
      </c>
      <c r="B37" s="1013"/>
      <c r="C37" s="1013"/>
      <c r="D37" s="1013"/>
      <c r="E37" s="1013"/>
      <c r="F37" s="1013"/>
      <c r="G37" s="1013"/>
    </row>
  </sheetData>
  <phoneticPr fontId="0" type="noConversion"/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I46"/>
  <sheetViews>
    <sheetView workbookViewId="0">
      <selection activeCell="A2" sqref="A2"/>
    </sheetView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9" ht="6" customHeight="1" thickBot="1">
      <c r="A1" s="357"/>
      <c r="B1" s="357"/>
      <c r="C1" s="357"/>
      <c r="D1" s="357"/>
      <c r="E1" s="357"/>
      <c r="F1" s="357"/>
      <c r="G1" s="357"/>
    </row>
    <row r="2" spans="1:9" ht="15">
      <c r="A2" s="611"/>
      <c r="B2" s="612"/>
      <c r="C2" s="792" t="s">
        <v>564</v>
      </c>
      <c r="D2" s="613"/>
      <c r="E2" s="614"/>
      <c r="F2" s="614"/>
      <c r="G2" s="615"/>
    </row>
    <row r="3" spans="1:9" ht="15">
      <c r="A3" s="616"/>
      <c r="B3" s="617"/>
      <c r="C3" s="618" t="s">
        <v>94</v>
      </c>
      <c r="D3" s="617"/>
      <c r="E3" s="619"/>
      <c r="F3" s="619"/>
      <c r="G3" s="620"/>
    </row>
    <row r="4" spans="1:9" ht="15">
      <c r="A4" s="616"/>
      <c r="B4" s="617"/>
      <c r="C4" s="621" t="s">
        <v>636</v>
      </c>
      <c r="D4" s="617"/>
      <c r="E4" s="619"/>
      <c r="F4" s="619"/>
      <c r="G4" s="620"/>
    </row>
    <row r="5" spans="1:9" ht="15">
      <c r="A5" s="616"/>
      <c r="B5" s="621" t="s">
        <v>95</v>
      </c>
      <c r="C5" s="617"/>
      <c r="D5" s="617"/>
      <c r="E5" s="619"/>
      <c r="F5" s="619"/>
      <c r="G5" s="620"/>
    </row>
    <row r="6" spans="1:9" ht="15">
      <c r="A6" s="616"/>
      <c r="B6" s="622" t="s">
        <v>17</v>
      </c>
      <c r="C6" s="622" t="s">
        <v>96</v>
      </c>
      <c r="D6" s="622" t="s">
        <v>97</v>
      </c>
      <c r="E6" s="622" t="s">
        <v>98</v>
      </c>
      <c r="F6" s="622" t="s">
        <v>7</v>
      </c>
      <c r="G6" s="623" t="s">
        <v>12</v>
      </c>
    </row>
    <row r="7" spans="1:9" ht="15">
      <c r="A7" s="624" t="s">
        <v>4</v>
      </c>
      <c r="B7" s="625"/>
      <c r="C7" s="625"/>
      <c r="D7" s="625" t="s">
        <v>7</v>
      </c>
      <c r="E7" s="625" t="s">
        <v>99</v>
      </c>
      <c r="F7" s="625" t="s">
        <v>21</v>
      </c>
      <c r="G7" s="626"/>
    </row>
    <row r="8" spans="1:9">
      <c r="A8" s="25" t="s">
        <v>44</v>
      </c>
      <c r="B8" s="629">
        <v>1448</v>
      </c>
      <c r="C8" s="629">
        <v>246</v>
      </c>
      <c r="D8" s="629">
        <v>3988</v>
      </c>
      <c r="E8" s="629">
        <v>0</v>
      </c>
      <c r="F8" s="629">
        <v>0</v>
      </c>
      <c r="G8" s="630">
        <v>5682</v>
      </c>
    </row>
    <row r="9" spans="1:9">
      <c r="A9" s="70"/>
      <c r="B9" s="627"/>
      <c r="C9" s="627"/>
      <c r="D9" s="627"/>
      <c r="E9" s="627"/>
      <c r="F9" s="627"/>
      <c r="G9" s="628"/>
    </row>
    <row r="10" spans="1:9">
      <c r="A10" s="1047" t="s">
        <v>35</v>
      </c>
      <c r="B10" s="1045">
        <v>801</v>
      </c>
      <c r="C10" s="1045">
        <v>0</v>
      </c>
      <c r="D10" s="1045">
        <v>196</v>
      </c>
      <c r="E10" s="1045">
        <v>0</v>
      </c>
      <c r="F10" s="1045">
        <v>0</v>
      </c>
      <c r="G10" s="1046">
        <v>997</v>
      </c>
      <c r="H10" s="73"/>
      <c r="I10" s="73"/>
    </row>
    <row r="11" spans="1:9">
      <c r="A11" s="1047"/>
      <c r="B11" s="1045"/>
      <c r="C11" s="1045"/>
      <c r="D11" s="1045"/>
      <c r="E11" s="1045"/>
      <c r="F11" s="1045"/>
      <c r="G11" s="1046"/>
    </row>
    <row r="12" spans="1:9">
      <c r="A12" s="1047" t="s">
        <v>36</v>
      </c>
      <c r="B12" s="1045">
        <v>494</v>
      </c>
      <c r="C12" s="1045">
        <v>0</v>
      </c>
      <c r="D12" s="1045">
        <v>65</v>
      </c>
      <c r="E12" s="1045">
        <v>0</v>
      </c>
      <c r="F12" s="1045">
        <v>0</v>
      </c>
      <c r="G12" s="1046">
        <v>559</v>
      </c>
      <c r="H12" s="73"/>
      <c r="I12" s="73"/>
    </row>
    <row r="13" spans="1:9">
      <c r="A13" s="1047"/>
      <c r="B13" s="1045"/>
      <c r="C13" s="1045"/>
      <c r="D13" s="1045"/>
      <c r="E13" s="1045"/>
      <c r="F13" s="1045"/>
      <c r="G13" s="1046"/>
    </row>
    <row r="14" spans="1:9">
      <c r="A14" s="1047" t="s">
        <v>39</v>
      </c>
      <c r="B14" s="1045">
        <v>3</v>
      </c>
      <c r="C14" s="1045">
        <v>246</v>
      </c>
      <c r="D14" s="1045">
        <v>0</v>
      </c>
      <c r="E14" s="1045">
        <v>0</v>
      </c>
      <c r="F14" s="1045">
        <v>0</v>
      </c>
      <c r="G14" s="1046">
        <v>249</v>
      </c>
      <c r="H14" s="73"/>
      <c r="I14" s="73"/>
    </row>
    <row r="15" spans="1:9">
      <c r="A15" s="1047"/>
      <c r="B15" s="1045"/>
      <c r="C15" s="1045"/>
      <c r="D15" s="1045"/>
      <c r="E15" s="1045"/>
      <c r="F15" s="1045"/>
      <c r="G15" s="1046"/>
    </row>
    <row r="16" spans="1:9">
      <c r="A16" s="1047" t="s">
        <v>42</v>
      </c>
      <c r="B16" s="1045">
        <v>0</v>
      </c>
      <c r="C16" s="1045">
        <v>0</v>
      </c>
      <c r="D16" s="1045">
        <v>1331</v>
      </c>
      <c r="E16" s="1045">
        <v>0</v>
      </c>
      <c r="F16" s="1045">
        <v>0</v>
      </c>
      <c r="G16" s="1046">
        <v>1331</v>
      </c>
      <c r="H16" s="73"/>
      <c r="I16" s="73"/>
    </row>
    <row r="17" spans="1:9">
      <c r="A17" s="1047"/>
      <c r="B17" s="1045"/>
      <c r="C17" s="1045"/>
      <c r="D17" s="1045"/>
      <c r="E17" s="1045"/>
      <c r="F17" s="1045"/>
      <c r="G17" s="1046"/>
    </row>
    <row r="18" spans="1:9">
      <c r="A18" s="1047" t="s">
        <v>43</v>
      </c>
      <c r="B18" s="1045">
        <v>150</v>
      </c>
      <c r="C18" s="1045">
        <v>0</v>
      </c>
      <c r="D18" s="1045">
        <v>2396</v>
      </c>
      <c r="E18" s="1045">
        <v>0</v>
      </c>
      <c r="F18" s="1045">
        <v>0</v>
      </c>
      <c r="G18" s="1046">
        <v>2546</v>
      </c>
      <c r="H18" s="73"/>
      <c r="I18" s="73"/>
    </row>
    <row r="19" spans="1:9">
      <c r="A19" s="71"/>
      <c r="B19" s="629"/>
      <c r="C19" s="629"/>
      <c r="D19" s="629"/>
      <c r="E19" s="629"/>
      <c r="F19" s="629"/>
      <c r="G19" s="630"/>
    </row>
    <row r="20" spans="1:9">
      <c r="A20" s="71" t="s">
        <v>17</v>
      </c>
      <c r="B20" s="629">
        <v>905</v>
      </c>
      <c r="C20" s="629">
        <v>10</v>
      </c>
      <c r="D20" s="629">
        <v>352</v>
      </c>
      <c r="E20" s="629">
        <v>3</v>
      </c>
      <c r="F20" s="629">
        <v>115</v>
      </c>
      <c r="G20" s="630">
        <v>1385</v>
      </c>
      <c r="H20" s="73"/>
      <c r="I20" s="73"/>
    </row>
    <row r="21" spans="1:9">
      <c r="A21" s="71"/>
      <c r="B21" s="629"/>
      <c r="C21" s="629"/>
      <c r="D21" s="629"/>
      <c r="E21" s="629"/>
      <c r="F21" s="629"/>
      <c r="G21" s="630"/>
    </row>
    <row r="22" spans="1:9">
      <c r="A22" s="71" t="s">
        <v>731</v>
      </c>
      <c r="B22" s="629">
        <v>14660</v>
      </c>
      <c r="C22" s="629">
        <v>5036</v>
      </c>
      <c r="D22" s="629">
        <v>0</v>
      </c>
      <c r="E22" s="629">
        <v>0</v>
      </c>
      <c r="F22" s="629">
        <v>0</v>
      </c>
      <c r="G22" s="630">
        <v>19696</v>
      </c>
      <c r="H22" s="73"/>
      <c r="I22" s="73"/>
    </row>
    <row r="23" spans="1:9">
      <c r="A23" s="71"/>
      <c r="B23" s="629"/>
      <c r="C23" s="629"/>
      <c r="D23" s="629"/>
      <c r="E23" s="629"/>
      <c r="F23" s="629"/>
      <c r="G23" s="630"/>
    </row>
    <row r="24" spans="1:9">
      <c r="A24" s="71" t="s">
        <v>85</v>
      </c>
      <c r="B24" s="629">
        <v>3686</v>
      </c>
      <c r="C24" s="629">
        <v>1582</v>
      </c>
      <c r="D24" s="629">
        <v>0</v>
      </c>
      <c r="E24" s="629">
        <v>0</v>
      </c>
      <c r="F24" s="629">
        <v>0</v>
      </c>
      <c r="G24" s="630">
        <v>5268</v>
      </c>
      <c r="H24" s="73"/>
      <c r="I24" s="73"/>
    </row>
    <row r="25" spans="1:9">
      <c r="A25" s="71"/>
      <c r="B25" s="629"/>
      <c r="C25" s="629"/>
      <c r="D25" s="629"/>
      <c r="E25" s="629"/>
      <c r="F25" s="629"/>
      <c r="G25" s="630"/>
    </row>
    <row r="26" spans="1:9">
      <c r="A26" s="71" t="s">
        <v>19</v>
      </c>
      <c r="B26" s="629">
        <v>0</v>
      </c>
      <c r="C26" s="629">
        <v>82</v>
      </c>
      <c r="D26" s="629">
        <v>0</v>
      </c>
      <c r="E26" s="629">
        <v>0</v>
      </c>
      <c r="F26" s="629">
        <v>0</v>
      </c>
      <c r="G26" s="630">
        <v>82</v>
      </c>
      <c r="H26" s="73"/>
      <c r="I26" s="73"/>
    </row>
    <row r="27" spans="1:9">
      <c r="A27" s="71"/>
      <c r="B27" s="629"/>
      <c r="C27" s="629"/>
      <c r="D27" s="629"/>
      <c r="E27" s="629"/>
      <c r="F27" s="629"/>
      <c r="G27" s="630"/>
    </row>
    <row r="28" spans="1:9">
      <c r="A28" s="71" t="s">
        <v>49</v>
      </c>
      <c r="B28" s="629">
        <v>0</v>
      </c>
      <c r="C28" s="629">
        <v>410</v>
      </c>
      <c r="D28" s="629">
        <v>0</v>
      </c>
      <c r="E28" s="629">
        <v>0</v>
      </c>
      <c r="F28" s="629">
        <v>0</v>
      </c>
      <c r="G28" s="630">
        <v>410</v>
      </c>
      <c r="H28" s="73"/>
      <c r="I28" s="73"/>
    </row>
    <row r="29" spans="1:9">
      <c r="A29" s="71"/>
      <c r="B29" s="629"/>
      <c r="C29" s="629"/>
      <c r="D29" s="629"/>
      <c r="E29" s="629"/>
      <c r="F29" s="629"/>
      <c r="G29" s="630"/>
    </row>
    <row r="30" spans="1:9">
      <c r="A30" s="71" t="s">
        <v>737</v>
      </c>
      <c r="B30" s="629">
        <v>28451</v>
      </c>
      <c r="C30" s="629">
        <v>327</v>
      </c>
      <c r="D30" s="629">
        <v>6270</v>
      </c>
      <c r="E30" s="629">
        <v>0</v>
      </c>
      <c r="F30" s="629">
        <v>24571</v>
      </c>
      <c r="G30" s="630">
        <v>59619</v>
      </c>
      <c r="H30" s="73"/>
      <c r="I30" s="73"/>
    </row>
    <row r="31" spans="1:9">
      <c r="A31" s="71"/>
      <c r="B31" s="629"/>
      <c r="C31" s="629"/>
      <c r="D31" s="629"/>
      <c r="E31" s="629"/>
      <c r="F31" s="629"/>
      <c r="G31" s="630"/>
    </row>
    <row r="32" spans="1:9">
      <c r="A32" s="71" t="s">
        <v>10</v>
      </c>
      <c r="B32" s="629">
        <v>4303</v>
      </c>
      <c r="C32" s="629">
        <v>0</v>
      </c>
      <c r="D32" s="629">
        <v>0</v>
      </c>
      <c r="E32" s="629">
        <v>0</v>
      </c>
      <c r="F32" s="629">
        <v>0</v>
      </c>
      <c r="G32" s="630">
        <v>4303</v>
      </c>
      <c r="H32" s="73"/>
      <c r="I32" s="73"/>
    </row>
    <row r="33" spans="1:9">
      <c r="A33" s="71"/>
      <c r="B33" s="629"/>
      <c r="C33" s="629"/>
      <c r="D33" s="629"/>
      <c r="E33" s="629"/>
      <c r="F33" s="629"/>
      <c r="G33" s="630"/>
    </row>
    <row r="34" spans="1:9">
      <c r="A34" s="71" t="s">
        <v>11</v>
      </c>
      <c r="B34" s="629">
        <v>0</v>
      </c>
      <c r="C34" s="629">
        <v>0</v>
      </c>
      <c r="D34" s="629">
        <v>0</v>
      </c>
      <c r="E34" s="629">
        <v>0</v>
      </c>
      <c r="F34" s="629">
        <v>0</v>
      </c>
      <c r="G34" s="630">
        <v>0</v>
      </c>
      <c r="H34" s="73"/>
      <c r="I34" s="73"/>
    </row>
    <row r="35" spans="1:9">
      <c r="A35" s="71"/>
      <c r="B35" s="629"/>
      <c r="C35" s="629"/>
      <c r="D35" s="629"/>
      <c r="E35" s="629"/>
      <c r="F35" s="629"/>
      <c r="G35" s="630"/>
    </row>
    <row r="36" spans="1:9">
      <c r="A36" s="71"/>
      <c r="B36" s="629"/>
      <c r="C36" s="629"/>
      <c r="D36" s="629"/>
      <c r="E36" s="629"/>
      <c r="F36" s="629"/>
      <c r="G36" s="979"/>
      <c r="I36" s="629"/>
    </row>
    <row r="37" spans="1:9">
      <c r="A37" s="72" t="s">
        <v>12</v>
      </c>
      <c r="B37" s="631">
        <v>53453</v>
      </c>
      <c r="C37" s="631">
        <v>7693</v>
      </c>
      <c r="D37" s="631">
        <v>10610</v>
      </c>
      <c r="E37" s="631">
        <v>3</v>
      </c>
      <c r="F37" s="631">
        <v>24686</v>
      </c>
      <c r="G37" s="632">
        <v>96445</v>
      </c>
      <c r="H37" s="73"/>
      <c r="I37" s="73"/>
    </row>
    <row r="38" spans="1:9" ht="2.25" customHeight="1" thickBot="1">
      <c r="A38" s="74"/>
      <c r="B38" s="351"/>
      <c r="C38" s="351"/>
      <c r="D38" s="351"/>
      <c r="E38" s="351"/>
      <c r="F38" s="351"/>
      <c r="G38" s="351"/>
      <c r="H38" s="73"/>
    </row>
    <row r="39" spans="1:9" s="22" customFormat="1">
      <c r="A39" s="1025" t="s">
        <v>734</v>
      </c>
      <c r="B39" s="24"/>
      <c r="C39" s="24"/>
      <c r="D39" s="24"/>
      <c r="E39" s="24"/>
      <c r="F39" s="24"/>
      <c r="G39" s="24"/>
      <c r="H39" s="24"/>
    </row>
    <row r="40" spans="1:9" s="14" customFormat="1" ht="14.25" customHeight="1">
      <c r="A40" s="890" t="s">
        <v>706</v>
      </c>
      <c r="B40" s="1014"/>
      <c r="C40" s="1015"/>
      <c r="D40" s="1015"/>
      <c r="E40" s="1015"/>
      <c r="F40" s="1016"/>
      <c r="G40" s="1013"/>
    </row>
    <row r="41" spans="1:9" s="14" customFormat="1">
      <c r="A41" s="890" t="s">
        <v>704</v>
      </c>
      <c r="B41" s="1013"/>
      <c r="C41" s="1013"/>
      <c r="D41" s="1013"/>
      <c r="E41" s="1013"/>
      <c r="F41" s="1013"/>
      <c r="G41" s="1013"/>
    </row>
    <row r="42" spans="1:9" s="14" customFormat="1">
      <c r="A42" s="890" t="s">
        <v>722</v>
      </c>
      <c r="B42" s="1013"/>
      <c r="C42" s="1013"/>
      <c r="D42" s="1013"/>
      <c r="E42" s="1013"/>
      <c r="F42" s="1013"/>
      <c r="G42" s="1013"/>
    </row>
    <row r="43" spans="1:9" s="14" customFormat="1">
      <c r="A43" s="890" t="s">
        <v>708</v>
      </c>
      <c r="B43" s="1013"/>
      <c r="C43" s="1013"/>
      <c r="D43" s="1013"/>
      <c r="E43" s="1013"/>
      <c r="F43" s="1013"/>
      <c r="G43" s="1013"/>
    </row>
    <row r="44" spans="1:9" s="14" customFormat="1">
      <c r="A44" s="890" t="s">
        <v>723</v>
      </c>
      <c r="B44" s="1013"/>
      <c r="C44" s="1013"/>
      <c r="D44" s="1013"/>
      <c r="E44" s="1013"/>
      <c r="F44" s="1013"/>
      <c r="G44" s="1013"/>
    </row>
    <row r="45" spans="1:9" s="14" customFormat="1">
      <c r="A45" s="1013" t="s">
        <v>703</v>
      </c>
      <c r="B45" s="1013"/>
      <c r="C45" s="1013"/>
      <c r="D45" s="1013"/>
      <c r="E45" s="1013"/>
      <c r="F45" s="1013"/>
      <c r="G45" s="1013"/>
    </row>
    <row r="46" spans="1:9" s="14" customFormat="1">
      <c r="A46" s="1013" t="s">
        <v>702</v>
      </c>
      <c r="B46" s="1013"/>
      <c r="C46" s="1013"/>
      <c r="D46" s="1013"/>
      <c r="E46" s="1013"/>
      <c r="F46" s="1013"/>
      <c r="G46" s="1013"/>
    </row>
  </sheetData>
  <phoneticPr fontId="0" type="noConversion"/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G29"/>
  <sheetViews>
    <sheetView workbookViewId="0">
      <selection activeCell="A2" sqref="A2"/>
    </sheetView>
  </sheetViews>
  <sheetFormatPr baseColWidth="10" defaultColWidth="9.140625" defaultRowHeight="12.75"/>
  <cols>
    <col min="1" max="1" width="47.85546875" style="75" bestFit="1" customWidth="1"/>
    <col min="2" max="2" width="11.140625" style="75" bestFit="1" customWidth="1"/>
    <col min="3" max="16384" width="9.140625" style="75"/>
  </cols>
  <sheetData>
    <row r="1" spans="1:2" ht="3" customHeight="1" thickBot="1">
      <c r="A1" s="633"/>
      <c r="B1" s="633"/>
    </row>
    <row r="2" spans="1:2" ht="15.75">
      <c r="A2" s="634" t="s">
        <v>100</v>
      </c>
      <c r="B2" s="635"/>
    </row>
    <row r="3" spans="1:2" ht="15.75">
      <c r="A3" s="636" t="s">
        <v>101</v>
      </c>
      <c r="B3" s="637"/>
    </row>
    <row r="4" spans="1:2" ht="15.75">
      <c r="A4" s="636" t="s">
        <v>102</v>
      </c>
      <c r="B4" s="637"/>
    </row>
    <row r="5" spans="1:2" ht="15.75">
      <c r="A5" s="638" t="s">
        <v>634</v>
      </c>
      <c r="B5" s="639"/>
    </row>
    <row r="6" spans="1:2" ht="15.75">
      <c r="A6" s="636"/>
      <c r="B6" s="637"/>
    </row>
    <row r="7" spans="1:2" ht="15.75">
      <c r="A7" s="640"/>
      <c r="B7" s="637"/>
    </row>
    <row r="8" spans="1:2" ht="15.75">
      <c r="A8" s="641" t="s">
        <v>103</v>
      </c>
      <c r="B8" s="642" t="s">
        <v>104</v>
      </c>
    </row>
    <row r="9" spans="1:2">
      <c r="A9" s="76"/>
      <c r="B9" s="77"/>
    </row>
    <row r="10" spans="1:2">
      <c r="A10" s="76"/>
      <c r="B10" s="643"/>
    </row>
    <row r="11" spans="1:2">
      <c r="A11" s="78" t="s">
        <v>105</v>
      </c>
      <c r="B11" s="644">
        <v>16.7</v>
      </c>
    </row>
    <row r="12" spans="1:2">
      <c r="A12" s="78"/>
      <c r="B12" s="644"/>
    </row>
    <row r="13" spans="1:2">
      <c r="A13" s="79" t="s">
        <v>106</v>
      </c>
      <c r="B13" s="644">
        <v>322.7</v>
      </c>
    </row>
    <row r="14" spans="1:2">
      <c r="A14" s="79"/>
      <c r="B14" s="644"/>
    </row>
    <row r="15" spans="1:2">
      <c r="A15" s="79" t="s">
        <v>107</v>
      </c>
      <c r="B15" s="644">
        <v>113.2</v>
      </c>
    </row>
    <row r="16" spans="1:2">
      <c r="A16" s="79"/>
      <c r="B16" s="644"/>
    </row>
    <row r="17" spans="1:7">
      <c r="A17" s="79" t="s">
        <v>108</v>
      </c>
      <c r="B17" s="644">
        <v>0</v>
      </c>
    </row>
    <row r="18" spans="1:7">
      <c r="A18" s="79"/>
      <c r="B18" s="644"/>
    </row>
    <row r="19" spans="1:7">
      <c r="A19" s="79" t="s">
        <v>109</v>
      </c>
      <c r="B19" s="644">
        <v>520.29999999999995</v>
      </c>
    </row>
    <row r="20" spans="1:7">
      <c r="A20" s="79"/>
      <c r="B20" s="644"/>
    </row>
    <row r="21" spans="1:7">
      <c r="A21" s="79" t="s">
        <v>110</v>
      </c>
      <c r="B21" s="644">
        <v>558.29999999999995</v>
      </c>
    </row>
    <row r="22" spans="1:7">
      <c r="A22" s="79"/>
      <c r="B22" s="644"/>
    </row>
    <row r="23" spans="1:7">
      <c r="A23" s="79" t="s">
        <v>111</v>
      </c>
      <c r="B23" s="644">
        <v>2920</v>
      </c>
    </row>
    <row r="24" spans="1:7">
      <c r="A24" s="79"/>
      <c r="B24" s="644"/>
    </row>
    <row r="25" spans="1:7">
      <c r="A25" s="80" t="s">
        <v>59</v>
      </c>
      <c r="B25" s="645">
        <v>4451.2</v>
      </c>
    </row>
    <row r="26" spans="1:7" ht="13.5" thickBot="1">
      <c r="A26" s="81"/>
      <c r="B26" s="646"/>
    </row>
    <row r="27" spans="1:7" s="14" customFormat="1">
      <c r="A27" s="1013" t="s">
        <v>703</v>
      </c>
      <c r="B27" s="1013"/>
      <c r="C27" s="1013"/>
      <c r="D27" s="1013"/>
      <c r="E27" s="1013"/>
      <c r="F27" s="1013"/>
      <c r="G27" s="1013"/>
    </row>
    <row r="28" spans="1:7" s="14" customFormat="1">
      <c r="A28" s="1013" t="s">
        <v>702</v>
      </c>
      <c r="B28" s="1013"/>
      <c r="C28" s="1013"/>
      <c r="D28" s="1013"/>
      <c r="E28" s="1013"/>
      <c r="F28" s="1013"/>
      <c r="G28" s="1013"/>
    </row>
    <row r="29" spans="1:7">
      <c r="B29"/>
    </row>
  </sheetData>
  <phoneticPr fontId="0" type="noConversion"/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47"/>
  <sheetViews>
    <sheetView workbookViewId="0">
      <selection activeCell="B11" sqref="B11"/>
    </sheetView>
  </sheetViews>
  <sheetFormatPr baseColWidth="10" defaultColWidth="9.140625" defaultRowHeight="12.75"/>
  <cols>
    <col min="1" max="1" width="45" style="82" customWidth="1"/>
    <col min="2" max="2" width="13.5703125" style="82" customWidth="1"/>
    <col min="3" max="3" width="13.7109375" style="82" customWidth="1"/>
    <col min="4" max="4" width="13.85546875" style="82" customWidth="1"/>
    <col min="5" max="5" width="12.85546875" style="82" bestFit="1" customWidth="1"/>
    <col min="6" max="6" width="12.42578125" style="82" bestFit="1" customWidth="1"/>
    <col min="7" max="7" width="4.5703125" style="82" customWidth="1"/>
    <col min="8" max="16384" width="9.140625" style="82"/>
  </cols>
  <sheetData>
    <row r="1" spans="1:8" ht="3.75" customHeight="1" thickBot="1">
      <c r="A1" s="647"/>
      <c r="B1" s="647"/>
      <c r="C1" s="647"/>
      <c r="D1" s="647"/>
      <c r="E1" s="647"/>
      <c r="F1" s="647"/>
    </row>
    <row r="2" spans="1:8" ht="15.75">
      <c r="A2" s="648" t="s">
        <v>112</v>
      </c>
      <c r="B2" s="649"/>
      <c r="C2" s="650"/>
      <c r="D2" s="650"/>
      <c r="E2" s="650"/>
      <c r="F2" s="651"/>
    </row>
    <row r="3" spans="1:8" ht="15.75">
      <c r="A3" s="652" t="s">
        <v>113</v>
      </c>
      <c r="B3" s="653"/>
      <c r="C3" s="654"/>
      <c r="D3" s="654"/>
      <c r="E3" s="654"/>
      <c r="F3" s="655"/>
    </row>
    <row r="4" spans="1:8" ht="15.75">
      <c r="A4" s="652"/>
      <c r="B4" s="653">
        <v>2003</v>
      </c>
      <c r="C4" s="654"/>
      <c r="D4" s="654"/>
      <c r="E4" s="654"/>
      <c r="F4" s="655"/>
    </row>
    <row r="5" spans="1:8" ht="15.75">
      <c r="A5" s="652"/>
      <c r="B5" s="654"/>
      <c r="C5" s="654"/>
      <c r="D5" s="654"/>
      <c r="E5" s="654"/>
      <c r="F5" s="655"/>
    </row>
    <row r="6" spans="1:8" ht="15.75">
      <c r="A6" s="652"/>
      <c r="B6" s="654"/>
      <c r="C6" s="654"/>
      <c r="D6" s="654"/>
      <c r="E6" s="654"/>
      <c r="F6" s="655"/>
    </row>
    <row r="7" spans="1:8" ht="15.75">
      <c r="A7" s="652"/>
      <c r="B7" s="654" t="s">
        <v>24</v>
      </c>
      <c r="C7" s="654" t="s">
        <v>25</v>
      </c>
      <c r="D7" s="654" t="s">
        <v>26</v>
      </c>
      <c r="E7" s="654" t="s">
        <v>114</v>
      </c>
      <c r="F7" s="655" t="s">
        <v>28</v>
      </c>
    </row>
    <row r="8" spans="1:8" ht="15.75">
      <c r="A8" s="656" t="s">
        <v>4</v>
      </c>
      <c r="B8" s="657" t="s">
        <v>29</v>
      </c>
      <c r="C8" s="657"/>
      <c r="D8" s="657"/>
      <c r="E8" s="657" t="s">
        <v>115</v>
      </c>
      <c r="F8" s="658" t="s">
        <v>31</v>
      </c>
    </row>
    <row r="9" spans="1:8">
      <c r="A9" s="83"/>
      <c r="B9" s="659"/>
      <c r="C9" s="659"/>
      <c r="D9" s="659"/>
      <c r="E9" s="659"/>
      <c r="F9" s="662"/>
    </row>
    <row r="10" spans="1:8">
      <c r="A10" s="83"/>
      <c r="B10" s="659"/>
      <c r="C10" s="659"/>
      <c r="D10" s="659"/>
      <c r="E10" s="659"/>
      <c r="F10" s="662"/>
      <c r="G10" s="86"/>
    </row>
    <row r="11" spans="1:8">
      <c r="A11" s="87" t="s">
        <v>116</v>
      </c>
      <c r="B11" s="663">
        <v>210</v>
      </c>
      <c r="C11" s="663">
        <v>11706</v>
      </c>
      <c r="D11" s="663">
        <v>0</v>
      </c>
      <c r="E11" s="663">
        <v>-137</v>
      </c>
      <c r="F11" s="664">
        <v>12053</v>
      </c>
      <c r="G11" s="88"/>
      <c r="H11" s="310"/>
    </row>
    <row r="12" spans="1:8">
      <c r="A12" s="83" t="s">
        <v>117</v>
      </c>
      <c r="B12" s="665"/>
      <c r="C12" s="665"/>
      <c r="D12" s="665"/>
      <c r="E12" s="665"/>
      <c r="F12" s="666"/>
      <c r="G12" s="88"/>
    </row>
    <row r="13" spans="1:8">
      <c r="A13" s="83"/>
      <c r="B13" s="665"/>
      <c r="C13" s="665"/>
      <c r="D13" s="665"/>
      <c r="E13" s="665"/>
      <c r="F13" s="666"/>
      <c r="G13" s="88"/>
    </row>
    <row r="14" spans="1:8">
      <c r="A14" s="87" t="s">
        <v>118</v>
      </c>
      <c r="B14" s="663">
        <v>2176</v>
      </c>
      <c r="C14" s="663">
        <v>6095</v>
      </c>
      <c r="D14" s="663">
        <v>0</v>
      </c>
      <c r="E14" s="663">
        <v>287</v>
      </c>
      <c r="F14" s="664">
        <v>7984</v>
      </c>
      <c r="G14" s="88"/>
      <c r="H14" s="310"/>
    </row>
    <row r="15" spans="1:8">
      <c r="A15" s="83" t="s">
        <v>119</v>
      </c>
      <c r="B15" s="665"/>
      <c r="C15" s="665"/>
      <c r="D15" s="665"/>
      <c r="E15" s="665"/>
      <c r="F15" s="666"/>
      <c r="G15" s="88"/>
    </row>
    <row r="16" spans="1:8">
      <c r="A16" s="83"/>
      <c r="B16" s="665"/>
      <c r="C16" s="665"/>
      <c r="D16" s="665"/>
      <c r="E16" s="665"/>
      <c r="F16" s="666"/>
      <c r="G16" s="88"/>
    </row>
    <row r="17" spans="1:8">
      <c r="A17" s="87" t="s">
        <v>98</v>
      </c>
      <c r="B17" s="663">
        <v>576</v>
      </c>
      <c r="C17" s="663">
        <v>2904</v>
      </c>
      <c r="D17" s="663">
        <v>0</v>
      </c>
      <c r="E17" s="663">
        <v>10</v>
      </c>
      <c r="F17" s="664">
        <v>3470</v>
      </c>
      <c r="G17" s="88"/>
      <c r="H17" s="310"/>
    </row>
    <row r="18" spans="1:8">
      <c r="A18" s="83" t="s">
        <v>120</v>
      </c>
      <c r="B18" s="665"/>
      <c r="C18" s="665"/>
      <c r="D18" s="665"/>
      <c r="E18" s="665"/>
      <c r="F18" s="666"/>
      <c r="G18" s="88"/>
    </row>
    <row r="19" spans="1:8">
      <c r="A19" s="83"/>
      <c r="B19" s="665"/>
      <c r="C19" s="665"/>
      <c r="D19" s="665"/>
      <c r="E19" s="665"/>
      <c r="F19" s="666"/>
      <c r="G19" s="88"/>
    </row>
    <row r="20" spans="1:8">
      <c r="A20" s="87" t="s">
        <v>9</v>
      </c>
      <c r="B20" s="663">
        <v>24848</v>
      </c>
      <c r="C20" s="663">
        <v>0</v>
      </c>
      <c r="D20" s="663">
        <v>0</v>
      </c>
      <c r="E20" s="663">
        <v>2245</v>
      </c>
      <c r="F20" s="667">
        <v>22603</v>
      </c>
      <c r="G20" s="88"/>
      <c r="H20" s="310"/>
    </row>
    <row r="21" spans="1:8">
      <c r="A21" s="83" t="s">
        <v>121</v>
      </c>
      <c r="B21" s="665"/>
      <c r="C21" s="665"/>
      <c r="D21" s="665"/>
      <c r="E21" s="665"/>
      <c r="F21" s="666"/>
      <c r="G21" s="86"/>
    </row>
    <row r="22" spans="1:8">
      <c r="A22" s="83"/>
      <c r="B22" s="665"/>
      <c r="C22" s="665"/>
      <c r="D22" s="665"/>
      <c r="E22" s="665"/>
      <c r="F22" s="666"/>
      <c r="G22" s="86"/>
    </row>
    <row r="23" spans="1:8">
      <c r="A23" s="87" t="s">
        <v>22</v>
      </c>
      <c r="B23" s="663">
        <v>11644</v>
      </c>
      <c r="C23" s="663">
        <v>0</v>
      </c>
      <c r="D23" s="663">
        <v>0</v>
      </c>
      <c r="E23" s="663">
        <v>0</v>
      </c>
      <c r="F23" s="664">
        <v>11644</v>
      </c>
      <c r="G23" s="88"/>
      <c r="H23" s="310"/>
    </row>
    <row r="24" spans="1:8">
      <c r="A24" s="83" t="s">
        <v>120</v>
      </c>
      <c r="B24" s="665"/>
      <c r="C24" s="665"/>
      <c r="D24" s="665"/>
      <c r="E24" s="665"/>
      <c r="F24" s="666"/>
      <c r="G24" s="86"/>
    </row>
    <row r="25" spans="1:8">
      <c r="A25" s="83"/>
      <c r="B25" s="665"/>
      <c r="C25" s="665"/>
      <c r="D25" s="665"/>
      <c r="E25" s="665"/>
      <c r="F25" s="666"/>
      <c r="G25" s="86"/>
    </row>
    <row r="26" spans="1:8">
      <c r="A26" s="87" t="s">
        <v>11</v>
      </c>
      <c r="B26" s="663">
        <v>0</v>
      </c>
      <c r="C26" s="663">
        <v>0</v>
      </c>
      <c r="D26" s="663">
        <v>0</v>
      </c>
      <c r="E26" s="663">
        <v>0</v>
      </c>
      <c r="F26" s="664">
        <v>0</v>
      </c>
      <c r="G26" s="88"/>
      <c r="H26" s="310"/>
    </row>
    <row r="27" spans="1:8" ht="13.5" thickBot="1">
      <c r="A27" s="89" t="s">
        <v>122</v>
      </c>
      <c r="B27" s="90"/>
      <c r="C27" s="90"/>
      <c r="D27" s="90"/>
      <c r="E27" s="90"/>
      <c r="F27" s="91"/>
      <c r="G27" s="86"/>
    </row>
    <row r="28" spans="1:8">
      <c r="A28" s="1048" t="s">
        <v>616</v>
      </c>
      <c r="B28" s="1049" t="s">
        <v>615</v>
      </c>
      <c r="C28" s="1049">
        <v>89</v>
      </c>
      <c r="D28" s="1048" t="s">
        <v>614</v>
      </c>
      <c r="E28" s="1049">
        <v>48</v>
      </c>
      <c r="F28" s="1048" t="s">
        <v>613</v>
      </c>
      <c r="G28" s="1049">
        <v>72</v>
      </c>
    </row>
    <row r="29" spans="1:8">
      <c r="A29" s="1048" t="s">
        <v>612</v>
      </c>
      <c r="B29" s="1048" t="s">
        <v>609</v>
      </c>
      <c r="C29" s="1050">
        <v>2181</v>
      </c>
      <c r="D29" s="1048" t="s">
        <v>610</v>
      </c>
      <c r="E29" s="1049">
        <v>5</v>
      </c>
      <c r="F29" s="1051"/>
      <c r="G29" s="1051"/>
    </row>
    <row r="30" spans="1:8">
      <c r="A30" s="1048" t="s">
        <v>596</v>
      </c>
      <c r="B30" s="1048" t="s">
        <v>608</v>
      </c>
      <c r="C30" s="1049">
        <v>192</v>
      </c>
      <c r="D30" s="1048" t="s">
        <v>611</v>
      </c>
      <c r="E30" s="1049">
        <v>95</v>
      </c>
      <c r="F30" s="1051"/>
      <c r="G30" s="1051"/>
    </row>
    <row r="31" spans="1:8">
      <c r="A31" s="1048" t="s">
        <v>637</v>
      </c>
      <c r="B31" s="1048" t="s">
        <v>620</v>
      </c>
      <c r="C31" s="1050">
        <v>7219</v>
      </c>
      <c r="D31" s="1048" t="s">
        <v>621</v>
      </c>
      <c r="E31" s="1049">
        <v>687</v>
      </c>
      <c r="F31" s="1052"/>
      <c r="G31" s="1051"/>
    </row>
    <row r="32" spans="1:8">
      <c r="A32" s="1048" t="s">
        <v>617</v>
      </c>
      <c r="B32" s="1053" t="s">
        <v>607</v>
      </c>
      <c r="C32" s="1054">
        <v>78</v>
      </c>
      <c r="D32" s="1052"/>
      <c r="E32" s="1051"/>
      <c r="F32" s="1051"/>
      <c r="G32" s="1051"/>
    </row>
    <row r="33" spans="1:7">
      <c r="A33" s="1048" t="s">
        <v>619</v>
      </c>
      <c r="B33" s="1048" t="s">
        <v>618</v>
      </c>
      <c r="C33" s="1049">
        <v>771</v>
      </c>
      <c r="D33" s="1048" t="s">
        <v>597</v>
      </c>
      <c r="E33" s="1050">
        <v>2133</v>
      </c>
      <c r="F33" s="1051"/>
      <c r="G33" s="1051"/>
    </row>
    <row r="34" spans="1:7" s="14" customFormat="1">
      <c r="A34" s="1055" t="s">
        <v>703</v>
      </c>
      <c r="B34" s="1055"/>
      <c r="C34" s="1055"/>
      <c r="D34" s="1055"/>
      <c r="E34" s="1055"/>
      <c r="F34" s="1055"/>
      <c r="G34" s="1055"/>
    </row>
    <row r="35" spans="1:7" s="14" customFormat="1">
      <c r="A35" s="1055" t="s">
        <v>702</v>
      </c>
      <c r="B35" s="1055"/>
      <c r="C35" s="1055"/>
      <c r="D35" s="1055"/>
      <c r="E35" s="1055"/>
      <c r="F35" s="1055"/>
      <c r="G35" s="1055"/>
    </row>
    <row r="36" spans="1:7">
      <c r="C36" s="310"/>
    </row>
    <row r="37" spans="1:7" ht="15.95" customHeight="1"/>
    <row r="38" spans="1:7" ht="3" customHeight="1" thickBot="1">
      <c r="A38" s="647"/>
      <c r="B38" s="647"/>
      <c r="C38" s="647"/>
    </row>
    <row r="39" spans="1:7">
      <c r="A39" s="92" t="s">
        <v>123</v>
      </c>
      <c r="B39" s="93"/>
      <c r="C39" s="94"/>
    </row>
    <row r="40" spans="1:7">
      <c r="A40" s="83" t="s">
        <v>124</v>
      </c>
      <c r="B40" s="84"/>
      <c r="C40" s="85"/>
      <c r="E40" s="936"/>
    </row>
    <row r="41" spans="1:7">
      <c r="A41" s="83"/>
      <c r="B41" s="84"/>
      <c r="C41" s="85"/>
      <c r="E41" s="936"/>
    </row>
    <row r="42" spans="1:7">
      <c r="A42" s="83"/>
      <c r="B42" s="659"/>
      <c r="C42" s="85"/>
      <c r="E42" s="936"/>
    </row>
    <row r="43" spans="1:7">
      <c r="A43" s="83" t="s">
        <v>125</v>
      </c>
      <c r="B43" s="660">
        <v>80.959999999999994</v>
      </c>
      <c r="C43" s="85"/>
      <c r="E43" s="936"/>
    </row>
    <row r="44" spans="1:7">
      <c r="A44" s="83"/>
      <c r="B44" s="659"/>
      <c r="C44" s="85"/>
    </row>
    <row r="45" spans="1:7">
      <c r="A45" s="83" t="s">
        <v>126</v>
      </c>
      <c r="B45" s="660">
        <v>151.58000000000001</v>
      </c>
      <c r="C45" s="85"/>
    </row>
    <row r="46" spans="1:7">
      <c r="A46" s="83"/>
      <c r="B46" s="659"/>
      <c r="C46" s="85"/>
    </row>
    <row r="47" spans="1:7" ht="13.5" thickBot="1">
      <c r="A47" s="89" t="s">
        <v>127</v>
      </c>
      <c r="B47" s="661">
        <v>101.05</v>
      </c>
      <c r="C47" s="91"/>
    </row>
  </sheetData>
  <phoneticPr fontId="0" type="noConversion"/>
  <printOptions horizontalCentered="1"/>
  <pageMargins left="0.35433070866141736" right="0.11811023622047245" top="1.9685039370078741" bottom="0.98425196850393704" header="0.511811024" footer="0.511811024"/>
  <pageSetup scale="89" orientation="portrait" horizontalDpi="300" verticalDpi="4294967292" r:id="rId1"/>
  <headerFooter alignWithMargins="0">
    <oddHeader>&amp;CCUADRO Nº11&amp;R11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60"/>
  <sheetViews>
    <sheetView zoomScale="75" workbookViewId="0">
      <selection activeCell="A2" sqref="A2"/>
    </sheetView>
  </sheetViews>
  <sheetFormatPr baseColWidth="10" defaultColWidth="9.140625" defaultRowHeight="12.75"/>
  <cols>
    <col min="1" max="1" width="37.5703125" style="95" customWidth="1"/>
    <col min="2" max="3" width="17.5703125" style="95" customWidth="1"/>
    <col min="4" max="4" width="18" style="95" customWidth="1"/>
    <col min="5" max="5" width="18.7109375" style="95" customWidth="1"/>
    <col min="6" max="6" width="15.85546875" style="95" customWidth="1"/>
    <col min="7" max="7" width="19.42578125" style="95" customWidth="1"/>
    <col min="8" max="8" width="16" style="95" customWidth="1"/>
    <col min="9" max="9" width="7.28515625" style="95" customWidth="1"/>
    <col min="10" max="16384" width="9.140625" style="95"/>
  </cols>
  <sheetData>
    <row r="1" spans="1:9" ht="7.5" customHeight="1" thickBot="1">
      <c r="A1" s="668"/>
      <c r="B1" s="668"/>
      <c r="C1" s="668"/>
      <c r="D1" s="668"/>
      <c r="E1" s="668"/>
      <c r="F1" s="668"/>
      <c r="G1" s="668"/>
      <c r="H1" s="668"/>
    </row>
    <row r="2" spans="1:9" s="292" customFormat="1" ht="15.75">
      <c r="A2" s="669"/>
      <c r="B2" s="670"/>
      <c r="C2" s="670"/>
      <c r="D2" s="670" t="s">
        <v>128</v>
      </c>
      <c r="E2" s="670"/>
      <c r="F2" s="671"/>
      <c r="G2" s="671"/>
      <c r="H2" s="672"/>
      <c r="I2" s="291"/>
    </row>
    <row r="3" spans="1:9" s="292" customFormat="1" ht="15.75">
      <c r="A3" s="673"/>
      <c r="B3" s="674"/>
      <c r="C3" s="674"/>
      <c r="D3" s="675" t="s">
        <v>129</v>
      </c>
      <c r="E3" s="674"/>
      <c r="F3" s="676"/>
      <c r="G3" s="676"/>
      <c r="H3" s="677"/>
      <c r="I3" s="291"/>
    </row>
    <row r="4" spans="1:9" s="292" customFormat="1" ht="15.75">
      <c r="A4" s="673"/>
      <c r="B4" s="674"/>
      <c r="C4" s="674"/>
      <c r="D4" s="674" t="s">
        <v>633</v>
      </c>
      <c r="E4" s="674"/>
      <c r="F4" s="676"/>
      <c r="G4" s="676"/>
      <c r="H4" s="677"/>
      <c r="I4" s="291"/>
    </row>
    <row r="5" spans="1:9" s="292" customFormat="1" ht="15.75">
      <c r="A5" s="673"/>
      <c r="B5" s="678"/>
      <c r="C5" s="678"/>
      <c r="D5" s="678"/>
      <c r="E5" s="678"/>
      <c r="F5" s="678"/>
      <c r="G5" s="678"/>
      <c r="H5" s="679"/>
      <c r="I5" s="291"/>
    </row>
    <row r="6" spans="1:9" s="292" customFormat="1" ht="15.75">
      <c r="A6" s="673" t="s">
        <v>4</v>
      </c>
      <c r="B6" s="678" t="s">
        <v>24</v>
      </c>
      <c r="C6" s="678" t="s">
        <v>25</v>
      </c>
      <c r="D6" s="678" t="s">
        <v>26</v>
      </c>
      <c r="E6" s="678" t="s">
        <v>130</v>
      </c>
      <c r="F6" s="678" t="s">
        <v>28</v>
      </c>
      <c r="G6" s="678" t="s">
        <v>28</v>
      </c>
      <c r="H6" s="679" t="s">
        <v>28</v>
      </c>
      <c r="I6" s="291"/>
    </row>
    <row r="7" spans="1:9" s="292" customFormat="1" ht="15.75">
      <c r="A7" s="680"/>
      <c r="B7" s="681" t="s">
        <v>29</v>
      </c>
      <c r="C7" s="681"/>
      <c r="D7" s="681"/>
      <c r="E7" s="681" t="s">
        <v>131</v>
      </c>
      <c r="F7" s="681" t="s">
        <v>132</v>
      </c>
      <c r="G7" s="681" t="s">
        <v>700</v>
      </c>
      <c r="H7" s="682" t="s">
        <v>12</v>
      </c>
    </row>
    <row r="8" spans="1:9" ht="15.75">
      <c r="A8" s="1056"/>
      <c r="B8" s="683"/>
      <c r="C8" s="683"/>
      <c r="D8" s="683"/>
      <c r="E8" s="683"/>
      <c r="F8" s="683"/>
      <c r="G8" s="683"/>
      <c r="H8" s="684"/>
    </row>
    <row r="9" spans="1:9" ht="15.75">
      <c r="A9" s="293" t="s">
        <v>35</v>
      </c>
      <c r="B9" s="685">
        <v>1814</v>
      </c>
      <c r="C9" s="685">
        <v>75</v>
      </c>
      <c r="D9" s="685">
        <v>375</v>
      </c>
      <c r="E9" s="685">
        <v>-75</v>
      </c>
      <c r="F9" s="685">
        <v>1494</v>
      </c>
      <c r="G9" s="685">
        <v>95</v>
      </c>
      <c r="H9" s="686">
        <v>1589</v>
      </c>
      <c r="I9" s="96"/>
    </row>
    <row r="10" spans="1:9" ht="15.75">
      <c r="A10" s="294" t="s">
        <v>628</v>
      </c>
      <c r="B10" s="687"/>
      <c r="C10" s="687"/>
      <c r="D10" s="687"/>
      <c r="E10" s="687"/>
      <c r="F10" s="687"/>
      <c r="G10" s="687"/>
      <c r="H10" s="688"/>
      <c r="I10" s="96"/>
    </row>
    <row r="11" spans="1:9" ht="15.75">
      <c r="A11" s="293" t="s">
        <v>36</v>
      </c>
      <c r="B11" s="685">
        <v>4601</v>
      </c>
      <c r="C11" s="685">
        <v>795</v>
      </c>
      <c r="D11" s="685">
        <v>391</v>
      </c>
      <c r="E11" s="685">
        <v>-25</v>
      </c>
      <c r="F11" s="685">
        <v>4969</v>
      </c>
      <c r="G11" s="685">
        <v>61</v>
      </c>
      <c r="H11" s="686">
        <v>5030</v>
      </c>
      <c r="I11" s="96"/>
    </row>
    <row r="12" spans="1:9" ht="15.75">
      <c r="A12" s="294" t="s">
        <v>134</v>
      </c>
      <c r="B12" s="687"/>
      <c r="C12" s="687"/>
      <c r="D12" s="687"/>
      <c r="E12" s="687"/>
      <c r="F12" s="687"/>
      <c r="G12" s="687"/>
      <c r="H12" s="688"/>
      <c r="I12" s="96"/>
    </row>
    <row r="13" spans="1:9" ht="15.75">
      <c r="A13" s="293" t="s">
        <v>37</v>
      </c>
      <c r="B13" s="685">
        <v>3103</v>
      </c>
      <c r="C13" s="685">
        <v>650</v>
      </c>
      <c r="D13" s="685">
        <v>930</v>
      </c>
      <c r="E13" s="685">
        <v>-56</v>
      </c>
      <c r="F13" s="685">
        <v>2879</v>
      </c>
      <c r="G13" s="685">
        <v>0</v>
      </c>
      <c r="H13" s="686">
        <v>2879</v>
      </c>
      <c r="I13" s="96"/>
    </row>
    <row r="14" spans="1:9" ht="15.75">
      <c r="A14" s="294" t="s">
        <v>134</v>
      </c>
      <c r="B14" s="687"/>
      <c r="C14" s="687"/>
      <c r="D14" s="687"/>
      <c r="E14" s="687"/>
      <c r="F14" s="687"/>
      <c r="G14" s="687"/>
      <c r="H14" s="688"/>
      <c r="I14" s="96"/>
    </row>
    <row r="15" spans="1:9" ht="15.75">
      <c r="A15" s="293" t="s">
        <v>519</v>
      </c>
      <c r="B15" s="685">
        <v>0</v>
      </c>
      <c r="C15" s="685">
        <v>0</v>
      </c>
      <c r="D15" s="685">
        <v>0</v>
      </c>
      <c r="E15" s="685">
        <v>0</v>
      </c>
      <c r="F15" s="685">
        <v>0</v>
      </c>
      <c r="G15" s="685">
        <v>0</v>
      </c>
      <c r="H15" s="686">
        <v>0</v>
      </c>
      <c r="I15" s="96"/>
    </row>
    <row r="16" spans="1:9" ht="15.75">
      <c r="A16" s="294" t="s">
        <v>134</v>
      </c>
      <c r="B16" s="687"/>
      <c r="C16" s="687"/>
      <c r="D16" s="687"/>
      <c r="E16" s="687"/>
      <c r="F16" s="687"/>
      <c r="G16" s="687"/>
      <c r="H16" s="688"/>
      <c r="I16" s="96"/>
    </row>
    <row r="17" spans="1:10" ht="15.75">
      <c r="A17" s="293" t="s">
        <v>38</v>
      </c>
      <c r="B17" s="685">
        <v>108</v>
      </c>
      <c r="C17" s="685">
        <v>0</v>
      </c>
      <c r="D17" s="685">
        <v>0</v>
      </c>
      <c r="E17" s="685">
        <v>-41</v>
      </c>
      <c r="F17" s="685">
        <v>149</v>
      </c>
      <c r="G17" s="685">
        <v>0</v>
      </c>
      <c r="H17" s="686">
        <v>149</v>
      </c>
      <c r="I17" s="96"/>
    </row>
    <row r="18" spans="1:10" ht="15.75">
      <c r="A18" s="294" t="s">
        <v>134</v>
      </c>
      <c r="B18" s="687"/>
      <c r="C18" s="687"/>
      <c r="D18" s="687"/>
      <c r="E18" s="687"/>
      <c r="F18" s="687"/>
      <c r="G18" s="687"/>
      <c r="H18" s="688"/>
      <c r="I18" s="96"/>
    </row>
    <row r="19" spans="1:10" ht="15.75">
      <c r="A19" s="293" t="s">
        <v>39</v>
      </c>
      <c r="B19" s="685">
        <v>533</v>
      </c>
      <c r="C19" s="685">
        <v>592</v>
      </c>
      <c r="D19" s="685">
        <v>119</v>
      </c>
      <c r="E19" s="685">
        <v>15</v>
      </c>
      <c r="F19" s="685">
        <v>971</v>
      </c>
      <c r="G19" s="685">
        <v>20</v>
      </c>
      <c r="H19" s="686">
        <v>991</v>
      </c>
      <c r="I19" s="96"/>
    </row>
    <row r="20" spans="1:10" ht="15.75">
      <c r="A20" s="294" t="s">
        <v>133</v>
      </c>
      <c r="B20" s="687"/>
      <c r="C20" s="687"/>
      <c r="D20" s="687"/>
      <c r="E20" s="687"/>
      <c r="F20" s="687"/>
      <c r="G20" s="687"/>
      <c r="H20" s="688"/>
      <c r="I20" s="96"/>
    </row>
    <row r="21" spans="1:10" ht="15.75">
      <c r="A21" s="293" t="s">
        <v>40</v>
      </c>
      <c r="B21" s="685">
        <v>15</v>
      </c>
      <c r="C21" s="685">
        <v>0</v>
      </c>
      <c r="D21" s="685">
        <v>0</v>
      </c>
      <c r="E21" s="685">
        <v>10</v>
      </c>
      <c r="F21" s="685">
        <v>5</v>
      </c>
      <c r="G21" s="685">
        <v>0</v>
      </c>
      <c r="H21" s="686">
        <v>5</v>
      </c>
      <c r="I21" s="96"/>
    </row>
    <row r="22" spans="1:10" ht="15.75">
      <c r="A22" s="294" t="s">
        <v>134</v>
      </c>
      <c r="B22" s="687"/>
      <c r="C22" s="687"/>
      <c r="D22" s="687"/>
      <c r="E22" s="687"/>
      <c r="F22" s="687"/>
      <c r="G22" s="687"/>
      <c r="H22" s="688"/>
      <c r="I22" s="96"/>
    </row>
    <row r="23" spans="1:10" ht="15.75">
      <c r="A23" s="293" t="s">
        <v>41</v>
      </c>
      <c r="B23" s="685">
        <v>709</v>
      </c>
      <c r="C23" s="685">
        <v>20</v>
      </c>
      <c r="D23" s="685">
        <v>7</v>
      </c>
      <c r="E23" s="685">
        <v>75</v>
      </c>
      <c r="F23" s="685">
        <v>647</v>
      </c>
      <c r="G23" s="685">
        <v>0</v>
      </c>
      <c r="H23" s="686">
        <v>647</v>
      </c>
      <c r="I23" s="96"/>
    </row>
    <row r="24" spans="1:10" ht="15.75">
      <c r="A24" s="294" t="s">
        <v>134</v>
      </c>
      <c r="B24" s="687"/>
      <c r="C24" s="687"/>
      <c r="D24" s="687"/>
      <c r="E24" s="687"/>
      <c r="F24" s="687"/>
      <c r="G24" s="687"/>
      <c r="H24" s="688"/>
      <c r="I24" s="96"/>
    </row>
    <row r="25" spans="1:10" ht="15.75">
      <c r="A25" s="293" t="s">
        <v>42</v>
      </c>
      <c r="B25" s="685">
        <v>264</v>
      </c>
      <c r="C25" s="685">
        <v>0</v>
      </c>
      <c r="D25" s="685">
        <v>95</v>
      </c>
      <c r="E25" s="685">
        <v>0</v>
      </c>
      <c r="F25" s="685">
        <v>4</v>
      </c>
      <c r="G25" s="685">
        <v>165</v>
      </c>
      <c r="H25" s="686">
        <v>169</v>
      </c>
      <c r="I25" s="96"/>
    </row>
    <row r="26" spans="1:10" ht="15.75">
      <c r="A26" s="294" t="s">
        <v>134</v>
      </c>
      <c r="B26" s="687"/>
      <c r="C26" s="687"/>
      <c r="D26" s="687"/>
      <c r="E26" s="687"/>
      <c r="F26" s="687"/>
      <c r="G26" s="687"/>
      <c r="H26" s="688"/>
      <c r="I26" s="96"/>
    </row>
    <row r="27" spans="1:10" ht="15.75">
      <c r="A27" s="293" t="s">
        <v>43</v>
      </c>
      <c r="B27" s="685">
        <v>599</v>
      </c>
      <c r="C27" s="685">
        <v>0</v>
      </c>
      <c r="D27" s="685">
        <v>0</v>
      </c>
      <c r="E27" s="685">
        <v>0</v>
      </c>
      <c r="F27" s="685">
        <v>1</v>
      </c>
      <c r="G27" s="685">
        <v>598</v>
      </c>
      <c r="H27" s="686">
        <v>599</v>
      </c>
      <c r="I27" s="96"/>
    </row>
    <row r="28" spans="1:10" ht="15.75">
      <c r="A28" s="294" t="s">
        <v>135</v>
      </c>
      <c r="B28" s="687"/>
      <c r="C28" s="687"/>
      <c r="D28" s="687"/>
      <c r="E28" s="687"/>
      <c r="F28" s="687"/>
      <c r="G28" s="687"/>
      <c r="H28" s="688"/>
      <c r="I28" s="96"/>
    </row>
    <row r="29" spans="1:10" ht="15.75">
      <c r="A29" s="293" t="s">
        <v>629</v>
      </c>
      <c r="B29" s="685">
        <v>46830</v>
      </c>
      <c r="C29" s="685">
        <v>1950</v>
      </c>
      <c r="D29" s="685">
        <v>0</v>
      </c>
      <c r="E29" s="685">
        <v>2849</v>
      </c>
      <c r="F29" s="685">
        <v>44320</v>
      </c>
      <c r="G29" s="685">
        <v>1611</v>
      </c>
      <c r="H29" s="686">
        <v>45931</v>
      </c>
      <c r="I29" s="96"/>
      <c r="J29" s="96"/>
    </row>
    <row r="30" spans="1:10" ht="15.75">
      <c r="A30" s="294" t="s">
        <v>136</v>
      </c>
      <c r="B30" s="687"/>
      <c r="C30" s="687"/>
      <c r="D30" s="687"/>
      <c r="E30" s="687"/>
      <c r="F30" s="687"/>
      <c r="G30" s="687"/>
      <c r="H30" s="688"/>
      <c r="I30" s="96"/>
    </row>
    <row r="31" spans="1:10" ht="15.75">
      <c r="A31" s="293" t="s">
        <v>45</v>
      </c>
      <c r="B31" s="685">
        <v>3470</v>
      </c>
      <c r="C31" s="685">
        <v>0</v>
      </c>
      <c r="D31" s="685">
        <v>0</v>
      </c>
      <c r="E31" s="685">
        <v>0</v>
      </c>
      <c r="F31" s="685">
        <v>656</v>
      </c>
      <c r="G31" s="685">
        <v>2814</v>
      </c>
      <c r="H31" s="686">
        <v>3470</v>
      </c>
      <c r="I31" s="96"/>
    </row>
    <row r="32" spans="1:10" ht="15.75">
      <c r="A32" s="294" t="s">
        <v>133</v>
      </c>
      <c r="B32" s="687"/>
      <c r="C32" s="687"/>
      <c r="D32" s="687"/>
      <c r="E32" s="687"/>
      <c r="F32" s="687"/>
      <c r="G32" s="687"/>
      <c r="H32" s="688"/>
      <c r="I32" s="96"/>
    </row>
    <row r="33" spans="1:9" ht="15.75">
      <c r="A33" s="293" t="s">
        <v>46</v>
      </c>
      <c r="B33" s="685">
        <v>1012</v>
      </c>
      <c r="C33" s="685">
        <v>303</v>
      </c>
      <c r="D33" s="685">
        <v>70</v>
      </c>
      <c r="E33" s="685">
        <v>92</v>
      </c>
      <c r="F33" s="685">
        <v>400</v>
      </c>
      <c r="G33" s="685">
        <v>753</v>
      </c>
      <c r="H33" s="686">
        <v>1153</v>
      </c>
      <c r="I33" s="96"/>
    </row>
    <row r="34" spans="1:9" ht="15.75">
      <c r="A34" s="294" t="s">
        <v>133</v>
      </c>
      <c r="B34" s="687"/>
      <c r="C34" s="687"/>
      <c r="D34" s="687"/>
      <c r="E34" s="687"/>
      <c r="F34" s="687"/>
      <c r="G34" s="687"/>
      <c r="H34" s="688"/>
      <c r="I34" s="96"/>
    </row>
    <row r="35" spans="1:9" ht="15.75">
      <c r="A35" s="293" t="s">
        <v>47</v>
      </c>
      <c r="B35" s="685">
        <v>21</v>
      </c>
      <c r="C35" s="685">
        <v>0</v>
      </c>
      <c r="D35" s="685">
        <v>0</v>
      </c>
      <c r="E35" s="685">
        <v>3</v>
      </c>
      <c r="F35" s="685">
        <v>18</v>
      </c>
      <c r="G35" s="685">
        <v>0</v>
      </c>
      <c r="H35" s="686">
        <v>18</v>
      </c>
      <c r="I35" s="96"/>
    </row>
    <row r="36" spans="1:9" ht="15.75">
      <c r="A36" s="294" t="s">
        <v>134</v>
      </c>
      <c r="B36" s="687"/>
      <c r="C36" s="687"/>
      <c r="D36" s="687"/>
      <c r="E36" s="687"/>
      <c r="F36" s="687"/>
      <c r="G36" s="687"/>
      <c r="H36" s="688"/>
      <c r="I36" s="96"/>
    </row>
    <row r="37" spans="1:9" ht="15.75">
      <c r="A37" s="293" t="s">
        <v>625</v>
      </c>
      <c r="B37" s="685">
        <v>348</v>
      </c>
      <c r="C37" s="685">
        <v>0</v>
      </c>
      <c r="D37" s="685">
        <v>0</v>
      </c>
      <c r="E37" s="685">
        <v>-6</v>
      </c>
      <c r="F37" s="685">
        <v>334</v>
      </c>
      <c r="G37" s="685">
        <v>20</v>
      </c>
      <c r="H37" s="686">
        <v>354</v>
      </c>
      <c r="I37" s="96"/>
    </row>
    <row r="38" spans="1:9" ht="15.75">
      <c r="A38" s="294" t="s">
        <v>135</v>
      </c>
      <c r="B38" s="687"/>
      <c r="C38" s="687"/>
      <c r="D38" s="687"/>
      <c r="E38" s="687"/>
      <c r="F38" s="687"/>
      <c r="G38" s="687"/>
      <c r="H38" s="688"/>
      <c r="I38" s="96"/>
    </row>
    <row r="39" spans="1:9" ht="15.75">
      <c r="A39" s="293" t="s">
        <v>49</v>
      </c>
      <c r="B39" s="685">
        <v>1564</v>
      </c>
      <c r="C39" s="685">
        <v>0</v>
      </c>
      <c r="D39" s="685">
        <v>0</v>
      </c>
      <c r="E39" s="685">
        <v>314</v>
      </c>
      <c r="F39" s="685">
        <v>795</v>
      </c>
      <c r="G39" s="685">
        <v>455</v>
      </c>
      <c r="H39" s="686">
        <v>1250</v>
      </c>
      <c r="I39" s="96"/>
    </row>
    <row r="40" spans="1:9" ht="15.75">
      <c r="A40" s="294" t="s">
        <v>135</v>
      </c>
      <c r="B40" s="687"/>
      <c r="C40" s="687"/>
      <c r="D40" s="687"/>
      <c r="E40" s="687"/>
      <c r="F40" s="687"/>
      <c r="G40" s="687"/>
      <c r="H40" s="688"/>
      <c r="I40" s="96"/>
    </row>
    <row r="41" spans="1:9" ht="15.75">
      <c r="A41" s="293" t="s">
        <v>50</v>
      </c>
      <c r="B41" s="685">
        <v>7906</v>
      </c>
      <c r="C41" s="685">
        <v>0</v>
      </c>
      <c r="D41" s="685">
        <v>0</v>
      </c>
      <c r="E41" s="685">
        <v>0</v>
      </c>
      <c r="F41" s="685">
        <v>1524</v>
      </c>
      <c r="G41" s="685">
        <v>6382</v>
      </c>
      <c r="H41" s="686">
        <v>7906</v>
      </c>
      <c r="I41" s="96"/>
    </row>
    <row r="42" spans="1:9" ht="15.75">
      <c r="A42" s="294" t="s">
        <v>135</v>
      </c>
      <c r="B42" s="687"/>
      <c r="C42" s="687"/>
      <c r="D42" s="687"/>
      <c r="E42" s="687"/>
      <c r="F42" s="687"/>
      <c r="G42" s="687"/>
      <c r="H42" s="688"/>
      <c r="I42" s="96"/>
    </row>
    <row r="43" spans="1:9" ht="15.75">
      <c r="A43" s="293" t="s">
        <v>21</v>
      </c>
      <c r="B43" s="685">
        <v>2703</v>
      </c>
      <c r="C43" s="685">
        <v>0</v>
      </c>
      <c r="D43" s="685">
        <v>2703</v>
      </c>
      <c r="E43" s="685">
        <v>0</v>
      </c>
      <c r="F43" s="685">
        <v>0</v>
      </c>
      <c r="G43" s="685">
        <v>0</v>
      </c>
      <c r="H43" s="686">
        <v>0</v>
      </c>
      <c r="I43" s="96"/>
    </row>
    <row r="44" spans="1:9" ht="15.75">
      <c r="A44" s="294" t="s">
        <v>133</v>
      </c>
      <c r="B44" s="687"/>
      <c r="C44" s="687"/>
      <c r="D44" s="687"/>
      <c r="E44" s="687"/>
      <c r="F44" s="687"/>
      <c r="G44" s="687"/>
      <c r="H44" s="688"/>
      <c r="I44" s="96"/>
    </row>
    <row r="45" spans="1:9" ht="15.75">
      <c r="A45" s="293" t="s">
        <v>10</v>
      </c>
      <c r="B45" s="685">
        <v>11644</v>
      </c>
      <c r="C45" s="685">
        <v>0</v>
      </c>
      <c r="D45" s="685">
        <v>0</v>
      </c>
      <c r="E45" s="685">
        <v>0</v>
      </c>
      <c r="F45" s="685">
        <v>10415</v>
      </c>
      <c r="G45" s="685">
        <v>1229</v>
      </c>
      <c r="H45" s="686">
        <v>11644</v>
      </c>
      <c r="I45" s="96"/>
    </row>
    <row r="46" spans="1:9" ht="15.75">
      <c r="A46" s="294" t="s">
        <v>133</v>
      </c>
      <c r="B46" s="687"/>
      <c r="C46" s="687"/>
      <c r="D46" s="687"/>
      <c r="E46" s="687"/>
      <c r="F46" s="687"/>
      <c r="G46" s="687"/>
      <c r="H46" s="688"/>
      <c r="I46" s="96"/>
    </row>
    <row r="47" spans="1:9" ht="15.75">
      <c r="A47" s="293" t="s">
        <v>11</v>
      </c>
      <c r="B47" s="685">
        <v>0</v>
      </c>
      <c r="C47" s="685">
        <v>0</v>
      </c>
      <c r="D47" s="685">
        <v>0</v>
      </c>
      <c r="E47" s="685">
        <v>0</v>
      </c>
      <c r="F47" s="685">
        <v>0</v>
      </c>
      <c r="G47" s="685">
        <v>0</v>
      </c>
      <c r="H47" s="686">
        <v>0</v>
      </c>
      <c r="I47" s="96"/>
    </row>
    <row r="48" spans="1:9" ht="16.5" thickBot="1">
      <c r="A48" s="295" t="s">
        <v>135</v>
      </c>
      <c r="B48" s="296"/>
      <c r="C48" s="296"/>
      <c r="D48" s="296"/>
      <c r="E48" s="296"/>
      <c r="F48" s="296"/>
      <c r="G48" s="296"/>
      <c r="H48" s="297"/>
      <c r="I48" s="96"/>
    </row>
    <row r="49" spans="1:8">
      <c r="A49" s="930" t="s">
        <v>638</v>
      </c>
      <c r="B49" s="931"/>
      <c r="C49" s="931"/>
      <c r="E49" s="97"/>
    </row>
    <row r="50" spans="1:8">
      <c r="A50" s="930" t="s">
        <v>51</v>
      </c>
      <c r="B50" s="931"/>
      <c r="C50" s="931"/>
    </row>
    <row r="51" spans="1:8">
      <c r="A51" s="931" t="s">
        <v>639</v>
      </c>
      <c r="B51" s="931">
        <v>879</v>
      </c>
      <c r="C51" s="931" t="s">
        <v>626</v>
      </c>
      <c r="H51" s="96"/>
    </row>
    <row r="52" spans="1:8">
      <c r="A52" s="931" t="s">
        <v>640</v>
      </c>
      <c r="B52" s="931">
        <v>9</v>
      </c>
      <c r="C52" s="931" t="s">
        <v>626</v>
      </c>
      <c r="H52" s="96"/>
    </row>
    <row r="53" spans="1:8">
      <c r="A53" s="931" t="s">
        <v>641</v>
      </c>
      <c r="B53" s="931">
        <v>926</v>
      </c>
      <c r="C53" s="931" t="s">
        <v>626</v>
      </c>
      <c r="H53" s="96"/>
    </row>
    <row r="54" spans="1:8">
      <c r="A54" s="931" t="s">
        <v>624</v>
      </c>
      <c r="B54" s="932">
        <v>268.3</v>
      </c>
      <c r="C54" s="931" t="s">
        <v>627</v>
      </c>
    </row>
    <row r="55" spans="1:8">
      <c r="A55" s="931" t="s">
        <v>630</v>
      </c>
      <c r="B55" s="932">
        <v>213.8</v>
      </c>
      <c r="C55" s="931" t="s">
        <v>631</v>
      </c>
    </row>
    <row r="56" spans="1:8" s="14" customFormat="1">
      <c r="A56" s="1012" t="s">
        <v>703</v>
      </c>
      <c r="B56" s="1013"/>
      <c r="C56" s="1013"/>
      <c r="D56" s="1013"/>
      <c r="E56" s="1013"/>
      <c r="F56" s="1013"/>
      <c r="G56" s="1013"/>
    </row>
    <row r="57" spans="1:8" s="14" customFormat="1">
      <c r="A57" s="1012" t="s">
        <v>702</v>
      </c>
      <c r="B57" s="1013"/>
      <c r="C57" s="1013"/>
      <c r="D57" s="1013"/>
      <c r="E57" s="1013"/>
      <c r="F57" s="1013"/>
      <c r="G57" s="1013"/>
    </row>
    <row r="58" spans="1:8" ht="16.5" customHeight="1">
      <c r="A58" s="1012" t="s">
        <v>748</v>
      </c>
    </row>
    <row r="59" spans="1:8">
      <c r="A59" s="931" t="s">
        <v>749</v>
      </c>
    </row>
    <row r="60" spans="1:8">
      <c r="A60" s="931" t="s">
        <v>750</v>
      </c>
    </row>
  </sheetData>
  <phoneticPr fontId="0" type="noConversion"/>
  <printOptions horizontalCentered="1"/>
  <pageMargins left="0.23622047244094491" right="0.19685039370078741" top="1.5748031496062993" bottom="0.98425196850393704" header="0" footer="0"/>
  <pageSetup scale="62" orientation="portrait" horizontalDpi="300" verticalDpi="4294967292" r:id="rId1"/>
  <headerFooter alignWithMargins="0">
    <oddHeader>&amp;CCuadro12&amp;R12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50"/>
  <sheetViews>
    <sheetView workbookViewId="0">
      <selection activeCell="A2" sqref="A2"/>
    </sheetView>
  </sheetViews>
  <sheetFormatPr baseColWidth="10" defaultColWidth="9.140625" defaultRowHeight="12.75"/>
  <cols>
    <col min="1" max="1" width="25.42578125" style="99" bestFit="1" customWidth="1"/>
    <col min="2" max="2" width="10.28515625" style="99" customWidth="1"/>
    <col min="3" max="3" width="10.7109375" style="99" customWidth="1"/>
    <col min="4" max="4" width="10" style="99" customWidth="1"/>
    <col min="5" max="5" width="9.28515625" style="99" customWidth="1"/>
    <col min="6" max="6" width="10.7109375" style="99" customWidth="1"/>
    <col min="7" max="7" width="10.140625" style="99" customWidth="1"/>
    <col min="8" max="16384" width="9.140625" style="99"/>
  </cols>
  <sheetData>
    <row r="1" spans="1:9" ht="5.25" customHeight="1" thickBot="1">
      <c r="A1" s="689"/>
      <c r="B1" s="689"/>
      <c r="C1" s="689"/>
      <c r="D1" s="689"/>
      <c r="E1" s="689"/>
      <c r="F1" s="689"/>
      <c r="G1" s="689"/>
    </row>
    <row r="2" spans="1:9">
      <c r="A2" s="690"/>
      <c r="B2" s="691"/>
      <c r="C2" s="691"/>
      <c r="D2" s="792" t="s">
        <v>564</v>
      </c>
      <c r="E2" s="691"/>
      <c r="F2" s="691"/>
      <c r="G2" s="692"/>
      <c r="H2" s="98"/>
    </row>
    <row r="3" spans="1:9">
      <c r="A3" s="693"/>
      <c r="B3" s="694"/>
      <c r="C3" s="695"/>
      <c r="D3" s="695" t="s">
        <v>137</v>
      </c>
      <c r="E3" s="694"/>
      <c r="F3" s="694"/>
      <c r="G3" s="696"/>
      <c r="H3" s="98"/>
    </row>
    <row r="4" spans="1:9">
      <c r="A4" s="693"/>
      <c r="B4" s="694"/>
      <c r="C4" s="694"/>
      <c r="D4" s="694" t="s">
        <v>634</v>
      </c>
      <c r="E4" s="694"/>
      <c r="F4" s="694"/>
      <c r="G4" s="696"/>
      <c r="H4" s="98"/>
    </row>
    <row r="5" spans="1:9">
      <c r="A5" s="693"/>
      <c r="B5" s="694"/>
      <c r="C5" s="694"/>
      <c r="D5" s="694"/>
      <c r="E5" s="694"/>
      <c r="F5" s="694"/>
      <c r="G5" s="696"/>
      <c r="H5" s="98"/>
    </row>
    <row r="6" spans="1:9">
      <c r="A6" s="697" t="s">
        <v>4</v>
      </c>
      <c r="B6" s="695" t="s">
        <v>53</v>
      </c>
      <c r="C6" s="695" t="s">
        <v>53</v>
      </c>
      <c r="D6" s="695" t="s">
        <v>53</v>
      </c>
      <c r="E6" s="695" t="s">
        <v>54</v>
      </c>
      <c r="F6" s="695" t="s">
        <v>54</v>
      </c>
      <c r="G6" s="698" t="s">
        <v>55</v>
      </c>
      <c r="H6" s="98"/>
    </row>
    <row r="7" spans="1:9">
      <c r="A7" s="699"/>
      <c r="B7" s="700" t="s">
        <v>56</v>
      </c>
      <c r="C7" s="700" t="s">
        <v>57</v>
      </c>
      <c r="D7" s="700" t="s">
        <v>688</v>
      </c>
      <c r="E7" s="700" t="s">
        <v>58</v>
      </c>
      <c r="F7" s="700" t="s">
        <v>701</v>
      </c>
      <c r="G7" s="701" t="s">
        <v>59</v>
      </c>
    </row>
    <row r="8" spans="1:9">
      <c r="A8" s="25"/>
      <c r="B8" s="717"/>
      <c r="C8" s="717"/>
      <c r="D8" s="717"/>
      <c r="E8" s="717"/>
      <c r="F8" s="717"/>
      <c r="G8" s="718"/>
    </row>
    <row r="9" spans="1:9">
      <c r="A9" s="100" t="s">
        <v>35</v>
      </c>
      <c r="B9" s="719">
        <v>889</v>
      </c>
      <c r="C9" s="719">
        <v>603</v>
      </c>
      <c r="D9" s="719">
        <v>2</v>
      </c>
      <c r="E9" s="719">
        <v>1494</v>
      </c>
      <c r="F9" s="719">
        <v>95</v>
      </c>
      <c r="G9" s="718">
        <v>1589</v>
      </c>
      <c r="H9" s="462"/>
      <c r="I9" s="101"/>
    </row>
    <row r="10" spans="1:9">
      <c r="A10" s="102" t="s">
        <v>133</v>
      </c>
      <c r="B10" s="719"/>
      <c r="C10" s="719"/>
      <c r="D10" s="719"/>
      <c r="E10" s="719"/>
      <c r="F10" s="719"/>
      <c r="G10" s="718"/>
    </row>
    <row r="11" spans="1:9">
      <c r="A11" s="100" t="s">
        <v>36</v>
      </c>
      <c r="B11" s="719">
        <v>3406</v>
      </c>
      <c r="C11" s="719">
        <v>1523</v>
      </c>
      <c r="D11" s="719">
        <v>40</v>
      </c>
      <c r="E11" s="719">
        <v>4969</v>
      </c>
      <c r="F11" s="719">
        <v>61</v>
      </c>
      <c r="G11" s="718">
        <v>5030</v>
      </c>
      <c r="H11" s="462"/>
      <c r="I11" s="101"/>
    </row>
    <row r="12" spans="1:9">
      <c r="A12" s="102" t="s">
        <v>134</v>
      </c>
      <c r="B12" s="719"/>
      <c r="C12" s="719"/>
      <c r="D12" s="719"/>
      <c r="E12" s="719"/>
      <c r="F12" s="719"/>
      <c r="G12" s="718"/>
    </row>
    <row r="13" spans="1:9">
      <c r="A13" s="100" t="s">
        <v>60</v>
      </c>
      <c r="B13" s="719">
        <v>2879</v>
      </c>
      <c r="C13" s="719">
        <v>0</v>
      </c>
      <c r="D13" s="719">
        <v>0</v>
      </c>
      <c r="E13" s="719">
        <v>2879</v>
      </c>
      <c r="F13" s="719">
        <v>0</v>
      </c>
      <c r="G13" s="718">
        <v>2879</v>
      </c>
      <c r="H13" s="462"/>
      <c r="I13" s="101"/>
    </row>
    <row r="14" spans="1:9">
      <c r="A14" s="102" t="s">
        <v>134</v>
      </c>
      <c r="B14" s="719"/>
      <c r="C14" s="719"/>
      <c r="D14" s="719"/>
      <c r="E14" s="719"/>
      <c r="F14" s="719"/>
      <c r="G14" s="718"/>
    </row>
    <row r="15" spans="1:9">
      <c r="A15" s="100" t="s">
        <v>138</v>
      </c>
      <c r="B15" s="719">
        <v>0</v>
      </c>
      <c r="C15" s="719">
        <v>0</v>
      </c>
      <c r="D15" s="719">
        <v>0</v>
      </c>
      <c r="E15" s="719">
        <v>0</v>
      </c>
      <c r="F15" s="719">
        <v>0</v>
      </c>
      <c r="G15" s="718">
        <v>0</v>
      </c>
      <c r="H15" s="462"/>
      <c r="I15" s="101"/>
    </row>
    <row r="16" spans="1:9">
      <c r="A16" s="102" t="s">
        <v>134</v>
      </c>
      <c r="B16" s="719"/>
      <c r="C16" s="719"/>
      <c r="D16" s="719"/>
      <c r="E16" s="719"/>
      <c r="F16" s="719"/>
      <c r="G16" s="718"/>
    </row>
    <row r="17" spans="1:9">
      <c r="A17" s="100" t="s">
        <v>38</v>
      </c>
      <c r="B17" s="719">
        <v>0</v>
      </c>
      <c r="C17" s="719">
        <v>41</v>
      </c>
      <c r="D17" s="719">
        <v>108</v>
      </c>
      <c r="E17" s="719">
        <v>149</v>
      </c>
      <c r="F17" s="719">
        <v>0</v>
      </c>
      <c r="G17" s="718">
        <v>149</v>
      </c>
      <c r="H17" s="462"/>
      <c r="I17" s="101"/>
    </row>
    <row r="18" spans="1:9">
      <c r="A18" s="102" t="s">
        <v>134</v>
      </c>
      <c r="B18" s="719"/>
      <c r="C18" s="719"/>
      <c r="D18" s="719"/>
      <c r="E18" s="719"/>
      <c r="F18" s="719"/>
      <c r="G18" s="718"/>
    </row>
    <row r="19" spans="1:9">
      <c r="A19" s="100" t="s">
        <v>39</v>
      </c>
      <c r="B19" s="719">
        <v>0</v>
      </c>
      <c r="C19" s="719">
        <v>122</v>
      </c>
      <c r="D19" s="719">
        <v>849</v>
      </c>
      <c r="E19" s="719">
        <v>971</v>
      </c>
      <c r="F19" s="719">
        <v>20</v>
      </c>
      <c r="G19" s="718">
        <v>991</v>
      </c>
      <c r="H19" s="462"/>
      <c r="I19" s="101"/>
    </row>
    <row r="20" spans="1:9">
      <c r="A20" s="102" t="s">
        <v>133</v>
      </c>
      <c r="B20" s="719"/>
      <c r="C20" s="719"/>
      <c r="D20" s="719"/>
      <c r="E20" s="719"/>
      <c r="F20" s="719"/>
      <c r="G20" s="718"/>
      <c r="I20" s="101"/>
    </row>
    <row r="21" spans="1:9">
      <c r="A21" s="100" t="s">
        <v>40</v>
      </c>
      <c r="B21" s="719">
        <v>5</v>
      </c>
      <c r="C21" s="719">
        <v>0</v>
      </c>
      <c r="D21" s="719">
        <v>0</v>
      </c>
      <c r="E21" s="719">
        <v>5</v>
      </c>
      <c r="F21" s="719">
        <v>0</v>
      </c>
      <c r="G21" s="718">
        <v>5</v>
      </c>
      <c r="H21" s="462"/>
      <c r="I21" s="101"/>
    </row>
    <row r="22" spans="1:9">
      <c r="A22" s="102" t="s">
        <v>134</v>
      </c>
      <c r="B22" s="719"/>
      <c r="C22" s="719"/>
      <c r="D22" s="719"/>
      <c r="E22" s="719"/>
      <c r="F22" s="719"/>
      <c r="G22" s="718"/>
    </row>
    <row r="23" spans="1:9">
      <c r="A23" s="100" t="s">
        <v>41</v>
      </c>
      <c r="B23" s="719">
        <v>647</v>
      </c>
      <c r="C23" s="719">
        <v>0</v>
      </c>
      <c r="D23" s="719">
        <v>0</v>
      </c>
      <c r="E23" s="719">
        <v>647</v>
      </c>
      <c r="F23" s="719">
        <v>0</v>
      </c>
      <c r="G23" s="718">
        <v>647</v>
      </c>
      <c r="H23" s="462"/>
      <c r="I23" s="101"/>
    </row>
    <row r="24" spans="1:9">
      <c r="A24" s="102" t="s">
        <v>134</v>
      </c>
      <c r="B24" s="719"/>
      <c r="C24" s="719"/>
      <c r="D24" s="719"/>
      <c r="E24" s="719"/>
      <c r="F24" s="719"/>
      <c r="G24" s="718"/>
    </row>
    <row r="25" spans="1:9">
      <c r="A25" s="100" t="s">
        <v>42</v>
      </c>
      <c r="B25" s="719">
        <v>0</v>
      </c>
      <c r="C25" s="719">
        <v>4</v>
      </c>
      <c r="D25" s="719">
        <v>0</v>
      </c>
      <c r="E25" s="719">
        <v>4</v>
      </c>
      <c r="F25" s="719">
        <v>165</v>
      </c>
      <c r="G25" s="718">
        <v>169</v>
      </c>
      <c r="H25" s="462"/>
      <c r="I25" s="101"/>
    </row>
    <row r="26" spans="1:9">
      <c r="A26" s="102" t="s">
        <v>134</v>
      </c>
      <c r="B26" s="719"/>
      <c r="C26" s="719"/>
      <c r="D26" s="719"/>
      <c r="E26" s="719"/>
      <c r="F26" s="719"/>
      <c r="G26" s="718"/>
    </row>
    <row r="27" spans="1:9">
      <c r="A27" s="100" t="s">
        <v>43</v>
      </c>
      <c r="B27" s="719">
        <v>0</v>
      </c>
      <c r="C27" s="719">
        <v>1</v>
      </c>
      <c r="D27" s="719">
        <v>0</v>
      </c>
      <c r="E27" s="719">
        <v>1</v>
      </c>
      <c r="F27" s="719">
        <v>598</v>
      </c>
      <c r="G27" s="718">
        <v>599</v>
      </c>
      <c r="H27" s="462"/>
      <c r="I27" s="101"/>
    </row>
    <row r="28" spans="1:9">
      <c r="A28" s="102" t="s">
        <v>135</v>
      </c>
      <c r="B28" s="719"/>
      <c r="C28" s="719"/>
      <c r="D28" s="719"/>
      <c r="E28" s="719"/>
      <c r="F28" s="719"/>
      <c r="G28" s="718"/>
    </row>
    <row r="29" spans="1:9">
      <c r="A29" s="100" t="s">
        <v>17</v>
      </c>
      <c r="B29" s="719">
        <v>219</v>
      </c>
      <c r="C29" s="719">
        <v>30946</v>
      </c>
      <c r="D29" s="719">
        <v>13155</v>
      </c>
      <c r="E29" s="719">
        <v>44320</v>
      </c>
      <c r="F29" s="719">
        <v>1611</v>
      </c>
      <c r="G29" s="718">
        <v>45931</v>
      </c>
      <c r="H29" s="462"/>
      <c r="I29" s="101"/>
    </row>
    <row r="30" spans="1:9">
      <c r="A30" s="102" t="s">
        <v>136</v>
      </c>
      <c r="B30" s="719"/>
      <c r="C30" s="719"/>
      <c r="D30" s="719"/>
      <c r="E30" s="719"/>
      <c r="F30" s="719"/>
      <c r="G30" s="718"/>
    </row>
    <row r="31" spans="1:9">
      <c r="A31" s="100" t="s">
        <v>8</v>
      </c>
      <c r="B31" s="719">
        <v>0</v>
      </c>
      <c r="C31" s="719">
        <v>655</v>
      </c>
      <c r="D31" s="719">
        <v>1</v>
      </c>
      <c r="E31" s="719">
        <v>656</v>
      </c>
      <c r="F31" s="719">
        <v>2814</v>
      </c>
      <c r="G31" s="718">
        <v>3470</v>
      </c>
      <c r="H31" s="462"/>
      <c r="I31" s="101"/>
    </row>
    <row r="32" spans="1:9">
      <c r="A32" s="102" t="s">
        <v>133</v>
      </c>
      <c r="B32" s="719"/>
      <c r="C32" s="719"/>
      <c r="D32" s="719"/>
      <c r="E32" s="719"/>
      <c r="F32" s="719"/>
      <c r="G32" s="718"/>
    </row>
    <row r="33" spans="1:9">
      <c r="A33" s="100" t="s">
        <v>46</v>
      </c>
      <c r="B33" s="719">
        <v>0</v>
      </c>
      <c r="C33" s="719">
        <v>400</v>
      </c>
      <c r="D33" s="719">
        <v>0</v>
      </c>
      <c r="E33" s="719">
        <v>400</v>
      </c>
      <c r="F33" s="719">
        <v>753</v>
      </c>
      <c r="G33" s="718">
        <v>1153</v>
      </c>
      <c r="H33" s="462"/>
      <c r="I33" s="101"/>
    </row>
    <row r="34" spans="1:9">
      <c r="A34" s="102" t="s">
        <v>133</v>
      </c>
      <c r="B34" s="719"/>
      <c r="C34" s="719"/>
      <c r="D34" s="719"/>
      <c r="E34" s="719"/>
      <c r="F34" s="719"/>
      <c r="G34" s="718"/>
    </row>
    <row r="35" spans="1:9">
      <c r="A35" s="100" t="s">
        <v>47</v>
      </c>
      <c r="B35" s="719">
        <v>0</v>
      </c>
      <c r="C35" s="719">
        <v>18</v>
      </c>
      <c r="D35" s="719">
        <v>0</v>
      </c>
      <c r="E35" s="719">
        <v>18</v>
      </c>
      <c r="F35" s="719">
        <v>0</v>
      </c>
      <c r="G35" s="718">
        <v>18</v>
      </c>
      <c r="H35" s="462"/>
      <c r="I35" s="101"/>
    </row>
    <row r="36" spans="1:9">
      <c r="A36" s="102" t="s">
        <v>134</v>
      </c>
      <c r="B36" s="719"/>
      <c r="C36" s="719"/>
      <c r="D36" s="719"/>
      <c r="E36" s="719"/>
      <c r="F36" s="719"/>
      <c r="G36" s="718"/>
    </row>
    <row r="37" spans="1:9">
      <c r="A37" s="100" t="s">
        <v>19</v>
      </c>
      <c r="B37" s="719">
        <v>0</v>
      </c>
      <c r="C37" s="719">
        <v>252</v>
      </c>
      <c r="D37" s="719">
        <v>82</v>
      </c>
      <c r="E37" s="719">
        <v>334</v>
      </c>
      <c r="F37" s="719">
        <v>20</v>
      </c>
      <c r="G37" s="718">
        <v>354</v>
      </c>
      <c r="H37" s="462"/>
      <c r="I37" s="101"/>
    </row>
    <row r="38" spans="1:9">
      <c r="A38" s="102" t="s">
        <v>135</v>
      </c>
      <c r="B38" s="719"/>
      <c r="C38" s="719"/>
      <c r="D38" s="719"/>
      <c r="E38" s="719"/>
      <c r="F38" s="719"/>
      <c r="G38" s="718"/>
    </row>
    <row r="39" spans="1:9">
      <c r="A39" s="100" t="s">
        <v>49</v>
      </c>
      <c r="B39" s="719">
        <v>0</v>
      </c>
      <c r="C39" s="719">
        <v>795</v>
      </c>
      <c r="D39" s="719">
        <v>0</v>
      </c>
      <c r="E39" s="719">
        <v>795</v>
      </c>
      <c r="F39" s="719">
        <v>455</v>
      </c>
      <c r="G39" s="718">
        <v>1250</v>
      </c>
      <c r="H39" s="462"/>
      <c r="I39" s="101"/>
    </row>
    <row r="40" spans="1:9">
      <c r="A40" s="102" t="s">
        <v>135</v>
      </c>
      <c r="B40" s="719"/>
      <c r="C40" s="719"/>
      <c r="D40" s="719"/>
      <c r="E40" s="719"/>
      <c r="F40" s="719"/>
      <c r="G40" s="718"/>
    </row>
    <row r="41" spans="1:9">
      <c r="A41" s="100" t="s">
        <v>61</v>
      </c>
      <c r="B41" s="719">
        <v>28</v>
      </c>
      <c r="C41" s="719">
        <v>1053</v>
      </c>
      <c r="D41" s="719">
        <v>443</v>
      </c>
      <c r="E41" s="719">
        <v>1524</v>
      </c>
      <c r="F41" s="719">
        <v>6382</v>
      </c>
      <c r="G41" s="718">
        <v>7906</v>
      </c>
      <c r="H41" s="462"/>
      <c r="I41" s="101"/>
    </row>
    <row r="42" spans="1:9">
      <c r="A42" s="102" t="s">
        <v>135</v>
      </c>
      <c r="B42" s="719"/>
      <c r="C42" s="719"/>
      <c r="D42" s="719"/>
      <c r="E42" s="719"/>
      <c r="F42" s="719"/>
      <c r="G42" s="718"/>
    </row>
    <row r="43" spans="1:9">
      <c r="A43" s="100" t="s">
        <v>21</v>
      </c>
      <c r="B43" s="719">
        <v>0</v>
      </c>
      <c r="C43" s="719">
        <v>0</v>
      </c>
      <c r="D43" s="719">
        <v>0</v>
      </c>
      <c r="E43" s="719">
        <v>0</v>
      </c>
      <c r="F43" s="719">
        <v>0</v>
      </c>
      <c r="G43" s="718">
        <v>0</v>
      </c>
      <c r="H43" s="462"/>
      <c r="I43" s="101"/>
    </row>
    <row r="44" spans="1:9">
      <c r="A44" s="102" t="s">
        <v>133</v>
      </c>
      <c r="B44" s="719"/>
      <c r="C44" s="719"/>
      <c r="D44" s="719"/>
      <c r="E44" s="719"/>
      <c r="F44" s="719"/>
      <c r="G44" s="718"/>
    </row>
    <row r="45" spans="1:9">
      <c r="A45" s="100" t="s">
        <v>10</v>
      </c>
      <c r="B45" s="719">
        <v>0</v>
      </c>
      <c r="C45" s="719">
        <v>2194</v>
      </c>
      <c r="D45" s="719">
        <v>8221</v>
      </c>
      <c r="E45" s="719">
        <v>10415</v>
      </c>
      <c r="F45" s="719">
        <v>1229</v>
      </c>
      <c r="G45" s="718">
        <v>11644</v>
      </c>
      <c r="H45" s="462"/>
      <c r="I45" s="101"/>
    </row>
    <row r="46" spans="1:9">
      <c r="A46" s="102" t="s">
        <v>133</v>
      </c>
      <c r="B46" s="719"/>
      <c r="C46" s="719"/>
      <c r="D46" s="719"/>
      <c r="E46" s="719"/>
      <c r="F46" s="719"/>
      <c r="G46" s="718"/>
    </row>
    <row r="47" spans="1:9">
      <c r="A47" s="100" t="s">
        <v>11</v>
      </c>
      <c r="B47" s="719">
        <v>0</v>
      </c>
      <c r="C47" s="719">
        <v>0</v>
      </c>
      <c r="D47" s="719">
        <v>0</v>
      </c>
      <c r="E47" s="719">
        <v>0</v>
      </c>
      <c r="F47" s="719">
        <v>0</v>
      </c>
      <c r="G47" s="718">
        <v>0</v>
      </c>
      <c r="H47" s="462"/>
    </row>
    <row r="48" spans="1:9" ht="13.5" thickBot="1">
      <c r="A48" s="103" t="s">
        <v>133</v>
      </c>
      <c r="B48" s="104"/>
      <c r="C48" s="104"/>
      <c r="D48" s="104"/>
      <c r="E48" s="104"/>
      <c r="F48" s="104"/>
      <c r="G48" s="105"/>
      <c r="H48" s="101"/>
    </row>
    <row r="49" spans="1:7" s="14" customFormat="1">
      <c r="A49" s="1013" t="s">
        <v>703</v>
      </c>
      <c r="B49" s="1013"/>
      <c r="C49" s="1013"/>
      <c r="D49" s="1013"/>
      <c r="E49" s="1013"/>
      <c r="F49" s="1013"/>
      <c r="G49" s="1013"/>
    </row>
    <row r="50" spans="1:7" s="14" customFormat="1">
      <c r="A50" s="1013" t="s">
        <v>702</v>
      </c>
      <c r="B50" s="1013"/>
      <c r="C50" s="1013"/>
      <c r="D50" s="1013"/>
      <c r="E50" s="1013"/>
      <c r="F50" s="1013"/>
      <c r="G50" s="1013"/>
    </row>
  </sheetData>
  <phoneticPr fontId="0" type="noConversion"/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H29"/>
  <sheetViews>
    <sheetView workbookViewId="0">
      <selection activeCell="B1" sqref="B1"/>
    </sheetView>
  </sheetViews>
  <sheetFormatPr baseColWidth="10" defaultColWidth="9.140625" defaultRowHeight="12.75"/>
  <cols>
    <col min="1" max="1" width="30.5703125" style="106" bestFit="1" customWidth="1"/>
    <col min="2" max="2" width="10.42578125" style="106" customWidth="1"/>
    <col min="3" max="3" width="11.85546875" style="106" customWidth="1"/>
    <col min="4" max="6" width="10.42578125" style="106" customWidth="1"/>
    <col min="7" max="16384" width="9.140625" style="106"/>
  </cols>
  <sheetData>
    <row r="1" spans="1:7" ht="6" customHeight="1" thickBot="1">
      <c r="A1" s="702"/>
      <c r="B1" s="702"/>
      <c r="C1" s="702"/>
      <c r="D1" s="702"/>
      <c r="E1" s="702"/>
      <c r="F1" s="702"/>
    </row>
    <row r="2" spans="1:7" ht="15.75">
      <c r="A2" s="703" t="s">
        <v>139</v>
      </c>
      <c r="B2" s="704"/>
      <c r="C2" s="792" t="s">
        <v>564</v>
      </c>
      <c r="D2" s="704"/>
      <c r="E2" s="704"/>
      <c r="F2" s="705"/>
    </row>
    <row r="3" spans="1:7" ht="15.75">
      <c r="A3" s="706"/>
      <c r="B3" s="707"/>
      <c r="C3" s="708" t="s">
        <v>634</v>
      </c>
      <c r="D3" s="707"/>
      <c r="E3" s="707"/>
      <c r="F3" s="709"/>
    </row>
    <row r="4" spans="1:7" ht="15.75">
      <c r="A4" s="706"/>
      <c r="B4" s="707"/>
      <c r="C4" s="707" t="s">
        <v>140</v>
      </c>
      <c r="D4" s="707"/>
      <c r="E4" s="707"/>
      <c r="F4" s="709"/>
    </row>
    <row r="5" spans="1:7" ht="15.75">
      <c r="A5" s="706"/>
      <c r="B5" s="707"/>
      <c r="C5" s="708" t="s">
        <v>141</v>
      </c>
      <c r="D5" s="707"/>
      <c r="E5" s="707"/>
      <c r="F5" s="709"/>
    </row>
    <row r="6" spans="1:7" ht="15.75">
      <c r="A6" s="706"/>
      <c r="B6" s="707"/>
      <c r="C6" s="707"/>
      <c r="D6" s="707"/>
      <c r="E6" s="707"/>
      <c r="F6" s="709"/>
    </row>
    <row r="7" spans="1:7" ht="15.75">
      <c r="A7" s="710" t="s">
        <v>4</v>
      </c>
      <c r="B7" s="711" t="s">
        <v>64</v>
      </c>
      <c r="C7" s="711" t="s">
        <v>65</v>
      </c>
      <c r="D7" s="711" t="s">
        <v>66</v>
      </c>
      <c r="E7" s="711" t="s">
        <v>67</v>
      </c>
      <c r="F7" s="712" t="s">
        <v>12</v>
      </c>
    </row>
    <row r="8" spans="1:7">
      <c r="A8" s="107"/>
      <c r="B8" s="713"/>
      <c r="C8" s="713"/>
      <c r="D8" s="713"/>
      <c r="E8" s="713"/>
      <c r="F8" s="714"/>
    </row>
    <row r="9" spans="1:7">
      <c r="A9" s="108" t="s">
        <v>142</v>
      </c>
      <c r="B9" s="715">
        <v>0</v>
      </c>
      <c r="C9" s="715">
        <v>0</v>
      </c>
      <c r="D9" s="715">
        <v>889</v>
      </c>
      <c r="E9" s="715">
        <v>0</v>
      </c>
      <c r="F9" s="716">
        <v>889</v>
      </c>
      <c r="G9" s="109"/>
    </row>
    <row r="10" spans="1:7">
      <c r="A10" s="107" t="s">
        <v>133</v>
      </c>
      <c r="B10" s="713"/>
      <c r="C10" s="713"/>
      <c r="D10" s="713"/>
      <c r="E10" s="713"/>
      <c r="F10" s="714"/>
    </row>
    <row r="11" spans="1:7">
      <c r="A11" s="108" t="s">
        <v>36</v>
      </c>
      <c r="B11" s="715">
        <v>3063</v>
      </c>
      <c r="C11" s="715">
        <v>22</v>
      </c>
      <c r="D11" s="715">
        <v>321</v>
      </c>
      <c r="E11" s="715">
        <v>0</v>
      </c>
      <c r="F11" s="716">
        <v>3406</v>
      </c>
      <c r="G11" s="109"/>
    </row>
    <row r="12" spans="1:7">
      <c r="A12" s="107" t="s">
        <v>134</v>
      </c>
      <c r="B12" s="715"/>
      <c r="C12" s="715"/>
      <c r="D12" s="715"/>
      <c r="E12" s="715"/>
      <c r="F12" s="716"/>
    </row>
    <row r="13" spans="1:7">
      <c r="A13" s="108" t="s">
        <v>60</v>
      </c>
      <c r="B13" s="715">
        <v>2879</v>
      </c>
      <c r="C13" s="715">
        <v>0</v>
      </c>
      <c r="D13" s="715">
        <v>0</v>
      </c>
      <c r="E13" s="715">
        <v>0</v>
      </c>
      <c r="F13" s="716">
        <v>2879</v>
      </c>
      <c r="G13" s="109"/>
    </row>
    <row r="14" spans="1:7">
      <c r="A14" s="107" t="s">
        <v>134</v>
      </c>
      <c r="B14" s="715"/>
      <c r="C14" s="715"/>
      <c r="D14" s="715"/>
      <c r="E14" s="715"/>
      <c r="F14" s="716"/>
    </row>
    <row r="15" spans="1:7">
      <c r="A15" s="108" t="s">
        <v>68</v>
      </c>
      <c r="B15" s="715">
        <v>0</v>
      </c>
      <c r="C15" s="715">
        <v>0</v>
      </c>
      <c r="D15" s="715">
        <v>0</v>
      </c>
      <c r="E15" s="715">
        <v>0</v>
      </c>
      <c r="F15" s="716">
        <v>0</v>
      </c>
      <c r="G15" s="109"/>
    </row>
    <row r="16" spans="1:7">
      <c r="A16" s="107" t="s">
        <v>134</v>
      </c>
      <c r="B16" s="715"/>
      <c r="C16" s="715"/>
      <c r="D16" s="715"/>
      <c r="E16" s="715"/>
      <c r="F16" s="716"/>
    </row>
    <row r="17" spans="1:8">
      <c r="A17" s="108" t="s">
        <v>143</v>
      </c>
      <c r="B17" s="715">
        <v>0</v>
      </c>
      <c r="C17" s="715">
        <v>0</v>
      </c>
      <c r="D17" s="715">
        <v>0</v>
      </c>
      <c r="E17" s="715">
        <v>5</v>
      </c>
      <c r="F17" s="716">
        <v>5</v>
      </c>
      <c r="G17" s="109"/>
    </row>
    <row r="18" spans="1:8">
      <c r="A18" s="107" t="s">
        <v>134</v>
      </c>
      <c r="B18" s="715"/>
      <c r="C18" s="715"/>
      <c r="D18" s="715"/>
      <c r="E18" s="715"/>
      <c r="F18" s="716"/>
    </row>
    <row r="19" spans="1:8">
      <c r="A19" s="108" t="s">
        <v>41</v>
      </c>
      <c r="B19" s="715">
        <v>0</v>
      </c>
      <c r="C19" s="715">
        <v>0</v>
      </c>
      <c r="D19" s="715">
        <v>0</v>
      </c>
      <c r="E19" s="715">
        <v>647</v>
      </c>
      <c r="F19" s="716">
        <v>647</v>
      </c>
      <c r="G19" s="109"/>
    </row>
    <row r="20" spans="1:8">
      <c r="A20" s="107" t="s">
        <v>134</v>
      </c>
      <c r="B20" s="715"/>
      <c r="C20" s="715"/>
      <c r="D20" s="715"/>
      <c r="E20" s="715"/>
      <c r="F20" s="716"/>
    </row>
    <row r="21" spans="1:8">
      <c r="A21" s="108" t="s">
        <v>17</v>
      </c>
      <c r="B21" s="715">
        <v>135</v>
      </c>
      <c r="C21" s="715">
        <v>84</v>
      </c>
      <c r="D21" s="715">
        <v>0</v>
      </c>
      <c r="E21" s="715">
        <v>0</v>
      </c>
      <c r="F21" s="716">
        <v>219</v>
      </c>
      <c r="G21" s="109"/>
      <c r="H21" s="110"/>
    </row>
    <row r="22" spans="1:8">
      <c r="A22" s="107" t="s">
        <v>136</v>
      </c>
      <c r="B22" s="715"/>
      <c r="C22" s="715"/>
      <c r="D22" s="715"/>
      <c r="E22" s="715"/>
      <c r="F22" s="716"/>
    </row>
    <row r="23" spans="1:8">
      <c r="A23" s="108" t="s">
        <v>7</v>
      </c>
      <c r="B23" s="715">
        <v>28</v>
      </c>
      <c r="C23" s="715">
        <v>0</v>
      </c>
      <c r="D23" s="715">
        <v>0</v>
      </c>
      <c r="E23" s="715">
        <v>0</v>
      </c>
      <c r="F23" s="716">
        <v>28</v>
      </c>
      <c r="G23" s="109"/>
    </row>
    <row r="24" spans="1:8">
      <c r="A24" s="107" t="s">
        <v>135</v>
      </c>
      <c r="B24" s="715"/>
      <c r="C24" s="715"/>
      <c r="D24" s="715"/>
      <c r="E24" s="715"/>
      <c r="F24" s="716"/>
    </row>
    <row r="25" spans="1:8">
      <c r="A25" s="108" t="s">
        <v>8</v>
      </c>
      <c r="B25" s="715">
        <v>0</v>
      </c>
      <c r="C25" s="715">
        <v>0</v>
      </c>
      <c r="D25" s="715">
        <v>0</v>
      </c>
      <c r="E25" s="715">
        <v>0</v>
      </c>
      <c r="F25" s="716">
        <v>0</v>
      </c>
      <c r="G25" s="109"/>
    </row>
    <row r="26" spans="1:8">
      <c r="A26" s="107" t="s">
        <v>133</v>
      </c>
      <c r="B26" s="715"/>
      <c r="C26" s="715"/>
      <c r="D26" s="715"/>
      <c r="E26" s="715"/>
      <c r="F26" s="716"/>
    </row>
    <row r="27" spans="1:8" ht="13.5" thickBot="1">
      <c r="A27" s="111"/>
      <c r="B27" s="112"/>
      <c r="C27" s="112"/>
      <c r="D27" s="112"/>
      <c r="E27" s="112"/>
      <c r="F27" s="113"/>
    </row>
    <row r="28" spans="1:8" s="14" customFormat="1">
      <c r="A28" s="1013" t="s">
        <v>703</v>
      </c>
      <c r="B28" s="1013"/>
      <c r="C28" s="1013"/>
      <c r="D28" s="1013"/>
      <c r="E28" s="1013"/>
      <c r="F28" s="1013"/>
      <c r="G28" s="1013"/>
    </row>
    <row r="29" spans="1:8" s="14" customFormat="1">
      <c r="A29" s="1013" t="s">
        <v>702</v>
      </c>
      <c r="B29" s="1013"/>
      <c r="C29" s="1013"/>
      <c r="D29" s="1013"/>
      <c r="E29" s="1013"/>
      <c r="F29" s="1013"/>
      <c r="G29" s="1013"/>
    </row>
  </sheetData>
  <phoneticPr fontId="0" type="noConversion"/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40"/>
  <sheetViews>
    <sheetView workbookViewId="0">
      <selection activeCell="B1" sqref="B1"/>
    </sheetView>
  </sheetViews>
  <sheetFormatPr baseColWidth="10" defaultColWidth="9.140625" defaultRowHeight="10.5"/>
  <cols>
    <col min="1" max="1" width="28.5703125" style="114" bestFit="1" customWidth="1"/>
    <col min="2" max="2" width="10.28515625" style="114" customWidth="1"/>
    <col min="3" max="3" width="8.140625" style="114" bestFit="1" customWidth="1"/>
    <col min="4" max="4" width="7.5703125" style="114" bestFit="1" customWidth="1"/>
    <col min="5" max="5" width="14" style="114" customWidth="1"/>
    <col min="6" max="6" width="11" style="114" customWidth="1"/>
    <col min="7" max="7" width="9.85546875" style="114" bestFit="1" customWidth="1"/>
    <col min="8" max="8" width="9.5703125" style="114" bestFit="1" customWidth="1"/>
    <col min="9" max="9" width="8.42578125" style="114" customWidth="1"/>
    <col min="10" max="10" width="8.5703125" style="114" customWidth="1"/>
    <col min="11" max="11" width="11" style="114" bestFit="1" customWidth="1"/>
    <col min="12" max="12" width="8.7109375" style="114" bestFit="1" customWidth="1"/>
    <col min="13" max="13" width="9.7109375" style="114" customWidth="1"/>
    <col min="14" max="16384" width="9.140625" style="114"/>
  </cols>
  <sheetData>
    <row r="1" spans="1:15" ht="5.25" customHeight="1" thickBot="1">
      <c r="A1" s="720"/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</row>
    <row r="2" spans="1:15" ht="15.75">
      <c r="A2" s="721"/>
      <c r="B2" s="722"/>
      <c r="C2" s="722"/>
      <c r="D2" s="722"/>
      <c r="E2" s="723"/>
      <c r="F2" s="792" t="s">
        <v>564</v>
      </c>
      <c r="G2" s="722"/>
      <c r="H2" s="722"/>
      <c r="I2" s="722"/>
      <c r="J2" s="722"/>
      <c r="K2" s="722"/>
      <c r="L2" s="722"/>
      <c r="M2" s="724"/>
      <c r="O2" s="115"/>
    </row>
    <row r="3" spans="1:15" ht="15.75">
      <c r="A3" s="725"/>
      <c r="B3" s="726"/>
      <c r="C3" s="726"/>
      <c r="D3" s="726"/>
      <c r="E3" s="727" t="s">
        <v>144</v>
      </c>
      <c r="F3" s="727"/>
      <c r="G3" s="726"/>
      <c r="H3" s="726"/>
      <c r="I3" s="726"/>
      <c r="J3" s="726"/>
      <c r="K3" s="726"/>
      <c r="L3" s="726"/>
      <c r="M3" s="728"/>
      <c r="O3" s="115"/>
    </row>
    <row r="4" spans="1:15" ht="15.75">
      <c r="A4" s="725"/>
      <c r="B4" s="726"/>
      <c r="C4" s="726"/>
      <c r="D4" s="726"/>
      <c r="E4" s="729" t="s">
        <v>642</v>
      </c>
      <c r="F4" s="729"/>
      <c r="G4" s="726"/>
      <c r="H4" s="726"/>
      <c r="I4" s="726"/>
      <c r="J4" s="726"/>
      <c r="K4" s="726"/>
      <c r="L4" s="726"/>
      <c r="M4" s="728"/>
      <c r="O4" s="115"/>
    </row>
    <row r="5" spans="1:15" ht="15.75">
      <c r="A5" s="725"/>
      <c r="B5" s="726"/>
      <c r="C5" s="726"/>
      <c r="D5" s="726"/>
      <c r="E5" s="727" t="s">
        <v>145</v>
      </c>
      <c r="F5" s="726"/>
      <c r="G5" s="726"/>
      <c r="H5" s="726"/>
      <c r="I5" s="726"/>
      <c r="J5" s="726"/>
      <c r="K5" s="726"/>
      <c r="L5" s="726"/>
      <c r="M5" s="728"/>
      <c r="O5" s="115"/>
    </row>
    <row r="6" spans="1:15" ht="15.75">
      <c r="A6" s="725"/>
      <c r="B6" s="729" t="s">
        <v>70</v>
      </c>
      <c r="C6" s="729" t="s">
        <v>71</v>
      </c>
      <c r="D6" s="729" t="s">
        <v>72</v>
      </c>
      <c r="E6" s="729" t="s">
        <v>73</v>
      </c>
      <c r="F6" s="729" t="s">
        <v>74</v>
      </c>
      <c r="G6" s="729" t="s">
        <v>75</v>
      </c>
      <c r="H6" s="729" t="s">
        <v>76</v>
      </c>
      <c r="I6" s="729" t="s">
        <v>77</v>
      </c>
      <c r="J6" s="729" t="s">
        <v>78</v>
      </c>
      <c r="K6" s="729" t="s">
        <v>79</v>
      </c>
      <c r="L6" s="729" t="s">
        <v>80</v>
      </c>
      <c r="M6" s="730" t="s">
        <v>12</v>
      </c>
      <c r="O6" s="115"/>
    </row>
    <row r="7" spans="1:15" ht="15.75">
      <c r="A7" s="731" t="s">
        <v>4</v>
      </c>
      <c r="B7" s="732"/>
      <c r="C7" s="732"/>
      <c r="D7" s="732"/>
      <c r="E7" s="732" t="s">
        <v>81</v>
      </c>
      <c r="F7" s="732" t="s">
        <v>146</v>
      </c>
      <c r="G7" s="732" t="s">
        <v>83</v>
      </c>
      <c r="H7" s="732"/>
      <c r="I7" s="732"/>
      <c r="J7" s="732"/>
      <c r="K7" s="732" t="s">
        <v>84</v>
      </c>
      <c r="L7" s="732" t="s">
        <v>84</v>
      </c>
      <c r="M7" s="733"/>
      <c r="O7" s="115"/>
    </row>
    <row r="8" spans="1:15" ht="12.75">
      <c r="A8" s="117"/>
      <c r="B8" s="734"/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5"/>
      <c r="N8" s="118"/>
      <c r="O8" s="115"/>
    </row>
    <row r="9" spans="1:15" ht="12.75">
      <c r="A9" s="116" t="s">
        <v>35</v>
      </c>
      <c r="B9" s="734">
        <v>149</v>
      </c>
      <c r="C9" s="734">
        <v>0</v>
      </c>
      <c r="D9" s="734">
        <v>2</v>
      </c>
      <c r="E9" s="734">
        <v>119</v>
      </c>
      <c r="F9" s="734">
        <v>0</v>
      </c>
      <c r="G9" s="734">
        <v>0</v>
      </c>
      <c r="H9" s="734">
        <v>2</v>
      </c>
      <c r="I9" s="734">
        <v>9</v>
      </c>
      <c r="J9" s="734">
        <v>71</v>
      </c>
      <c r="K9" s="734">
        <v>216</v>
      </c>
      <c r="L9" s="734">
        <v>35</v>
      </c>
      <c r="M9" s="735">
        <v>603</v>
      </c>
      <c r="N9" s="118"/>
      <c r="O9" s="115"/>
    </row>
    <row r="10" spans="1:15" ht="12.75">
      <c r="A10" s="117" t="s">
        <v>133</v>
      </c>
      <c r="B10" s="736"/>
      <c r="C10" s="736"/>
      <c r="D10" s="736"/>
      <c r="E10" s="736"/>
      <c r="F10" s="736"/>
      <c r="G10" s="736"/>
      <c r="H10" s="736"/>
      <c r="I10" s="736"/>
      <c r="J10" s="736"/>
      <c r="K10" s="736"/>
      <c r="L10" s="736"/>
      <c r="M10" s="737"/>
      <c r="N10" s="118"/>
      <c r="O10" s="115"/>
    </row>
    <row r="11" spans="1:15" ht="12.75">
      <c r="A11" s="116" t="s">
        <v>36</v>
      </c>
      <c r="B11" s="734">
        <v>557</v>
      </c>
      <c r="C11" s="734">
        <v>28</v>
      </c>
      <c r="D11" s="734">
        <v>19</v>
      </c>
      <c r="E11" s="734">
        <v>10</v>
      </c>
      <c r="F11" s="734">
        <v>0</v>
      </c>
      <c r="G11" s="734">
        <v>11</v>
      </c>
      <c r="H11" s="734">
        <v>4</v>
      </c>
      <c r="I11" s="734">
        <v>1</v>
      </c>
      <c r="J11" s="734">
        <v>23</v>
      </c>
      <c r="K11" s="734">
        <v>574</v>
      </c>
      <c r="L11" s="734">
        <v>296</v>
      </c>
      <c r="M11" s="735">
        <v>1523</v>
      </c>
      <c r="N11" s="118"/>
      <c r="O11" s="115"/>
    </row>
    <row r="12" spans="1:15" ht="12.75">
      <c r="A12" s="117" t="s">
        <v>134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5"/>
      <c r="N12" s="118"/>
      <c r="O12" s="115"/>
    </row>
    <row r="13" spans="1:15" ht="12.75">
      <c r="A13" s="116" t="s">
        <v>38</v>
      </c>
      <c r="B13" s="734">
        <v>13</v>
      </c>
      <c r="C13" s="734">
        <v>4</v>
      </c>
      <c r="D13" s="734">
        <v>0</v>
      </c>
      <c r="E13" s="734">
        <v>0</v>
      </c>
      <c r="F13" s="734">
        <v>0</v>
      </c>
      <c r="G13" s="734">
        <v>0</v>
      </c>
      <c r="H13" s="734">
        <v>0</v>
      </c>
      <c r="I13" s="734">
        <v>0</v>
      </c>
      <c r="J13" s="734">
        <v>0</v>
      </c>
      <c r="K13" s="734">
        <v>24</v>
      </c>
      <c r="L13" s="734">
        <v>0</v>
      </c>
      <c r="M13" s="735">
        <v>41</v>
      </c>
      <c r="N13" s="118"/>
      <c r="O13" s="115"/>
    </row>
    <row r="14" spans="1:15" ht="12.75">
      <c r="A14" s="117" t="s">
        <v>134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5"/>
      <c r="N14" s="118"/>
      <c r="O14" s="115"/>
    </row>
    <row r="15" spans="1:15" ht="12.75">
      <c r="A15" s="116" t="s">
        <v>39</v>
      </c>
      <c r="B15" s="734">
        <v>5</v>
      </c>
      <c r="C15" s="734">
        <v>0</v>
      </c>
      <c r="D15" s="734">
        <v>0</v>
      </c>
      <c r="E15" s="734">
        <v>2</v>
      </c>
      <c r="F15" s="734">
        <v>0.18</v>
      </c>
      <c r="G15" s="734">
        <v>0</v>
      </c>
      <c r="H15" s="734">
        <v>0</v>
      </c>
      <c r="I15" s="734">
        <v>0</v>
      </c>
      <c r="J15" s="734">
        <v>2</v>
      </c>
      <c r="K15" s="734">
        <v>108</v>
      </c>
      <c r="L15" s="734">
        <v>5</v>
      </c>
      <c r="M15" s="735">
        <v>122</v>
      </c>
      <c r="N15" s="118"/>
      <c r="O15" s="115"/>
    </row>
    <row r="16" spans="1:15" ht="12.75">
      <c r="A16" s="117" t="s">
        <v>133</v>
      </c>
      <c r="B16" s="734"/>
      <c r="C16" s="734"/>
      <c r="D16" s="734"/>
      <c r="E16" s="734"/>
      <c r="F16" s="734"/>
      <c r="G16" s="734"/>
      <c r="H16" s="734"/>
      <c r="I16" s="734"/>
      <c r="J16" s="734"/>
      <c r="K16" s="734"/>
      <c r="L16" s="734"/>
      <c r="M16" s="735"/>
      <c r="N16" s="118"/>
      <c r="O16" s="115"/>
    </row>
    <row r="17" spans="1:15" ht="12.75">
      <c r="A17" s="116" t="s">
        <v>42</v>
      </c>
      <c r="B17" s="734">
        <v>4</v>
      </c>
      <c r="C17" s="734">
        <v>0</v>
      </c>
      <c r="D17" s="734">
        <v>0</v>
      </c>
      <c r="E17" s="734">
        <v>0</v>
      </c>
      <c r="F17" s="734">
        <v>0</v>
      </c>
      <c r="G17" s="734">
        <v>0</v>
      </c>
      <c r="H17" s="734">
        <v>0</v>
      </c>
      <c r="I17" s="734">
        <v>0</v>
      </c>
      <c r="J17" s="734">
        <v>0</v>
      </c>
      <c r="K17" s="734">
        <v>0</v>
      </c>
      <c r="L17" s="734">
        <v>0</v>
      </c>
      <c r="M17" s="735">
        <v>4</v>
      </c>
      <c r="N17" s="118"/>
      <c r="O17" s="115"/>
    </row>
    <row r="18" spans="1:15" ht="12.75">
      <c r="A18" s="117" t="s">
        <v>134</v>
      </c>
      <c r="B18" s="734"/>
      <c r="C18" s="734"/>
      <c r="D18" s="734"/>
      <c r="E18" s="734"/>
      <c r="F18" s="734"/>
      <c r="G18" s="734"/>
      <c r="H18" s="734"/>
      <c r="I18" s="734"/>
      <c r="J18" s="734"/>
      <c r="K18" s="734"/>
      <c r="L18" s="734"/>
      <c r="M18" s="735"/>
      <c r="N18" s="118"/>
      <c r="O18" s="115"/>
    </row>
    <row r="19" spans="1:15" ht="12.75">
      <c r="A19" s="116" t="s">
        <v>43</v>
      </c>
      <c r="B19" s="734">
        <v>0</v>
      </c>
      <c r="C19" s="734">
        <v>0</v>
      </c>
      <c r="D19" s="734">
        <v>0</v>
      </c>
      <c r="E19" s="734">
        <v>0</v>
      </c>
      <c r="F19" s="734">
        <v>0</v>
      </c>
      <c r="G19" s="734">
        <v>1</v>
      </c>
      <c r="H19" s="734">
        <v>0</v>
      </c>
      <c r="I19" s="734">
        <v>0</v>
      </c>
      <c r="J19" s="734">
        <v>0</v>
      </c>
      <c r="K19" s="734">
        <v>0</v>
      </c>
      <c r="L19" s="734">
        <v>0</v>
      </c>
      <c r="M19" s="735">
        <v>1</v>
      </c>
      <c r="N19" s="118"/>
      <c r="O19" s="115"/>
    </row>
    <row r="20" spans="1:15" ht="12.75">
      <c r="A20" s="117" t="s">
        <v>135</v>
      </c>
      <c r="B20" s="734"/>
      <c r="C20" s="734"/>
      <c r="D20" s="734"/>
      <c r="E20" s="734"/>
      <c r="F20" s="734"/>
      <c r="G20" s="734"/>
      <c r="H20" s="734"/>
      <c r="I20" s="734"/>
      <c r="J20" s="734"/>
      <c r="K20" s="734"/>
      <c r="L20" s="734"/>
      <c r="M20" s="735"/>
      <c r="N20" s="118"/>
      <c r="O20" s="115"/>
    </row>
    <row r="21" spans="1:15" ht="12.75">
      <c r="A21" s="116" t="s">
        <v>17</v>
      </c>
      <c r="B21" s="734">
        <v>15985</v>
      </c>
      <c r="C21" s="734">
        <v>361</v>
      </c>
      <c r="D21" s="734">
        <v>372</v>
      </c>
      <c r="E21" s="734">
        <v>3863</v>
      </c>
      <c r="F21" s="734">
        <v>704</v>
      </c>
      <c r="G21" s="734">
        <v>676</v>
      </c>
      <c r="H21" s="734">
        <v>511</v>
      </c>
      <c r="I21" s="734">
        <v>69</v>
      </c>
      <c r="J21" s="734">
        <v>172</v>
      </c>
      <c r="K21" s="734">
        <v>7754</v>
      </c>
      <c r="L21" s="734">
        <v>479</v>
      </c>
      <c r="M21" s="735">
        <v>30946</v>
      </c>
      <c r="N21" s="118"/>
      <c r="O21" s="115"/>
    </row>
    <row r="22" spans="1:15" ht="12.75">
      <c r="A22" s="117" t="s">
        <v>136</v>
      </c>
      <c r="B22" s="734"/>
      <c r="C22" s="734"/>
      <c r="D22" s="734"/>
      <c r="E22" s="734"/>
      <c r="F22" s="734"/>
      <c r="G22" s="734"/>
      <c r="H22" s="734"/>
      <c r="I22" s="734"/>
      <c r="J22" s="734"/>
      <c r="K22" s="734"/>
      <c r="L22" s="734"/>
      <c r="M22" s="735"/>
      <c r="N22" s="118"/>
      <c r="O22" s="115"/>
    </row>
    <row r="23" spans="1:15" ht="12.75">
      <c r="A23" s="116" t="s">
        <v>8</v>
      </c>
      <c r="B23" s="734">
        <v>5</v>
      </c>
      <c r="C23" s="734">
        <v>0</v>
      </c>
      <c r="D23" s="734">
        <v>85</v>
      </c>
      <c r="E23" s="734">
        <v>0</v>
      </c>
      <c r="F23" s="734">
        <v>0</v>
      </c>
      <c r="G23" s="734">
        <v>0</v>
      </c>
      <c r="H23" s="734">
        <v>231</v>
      </c>
      <c r="I23" s="734">
        <v>95</v>
      </c>
      <c r="J23" s="734">
        <v>11</v>
      </c>
      <c r="K23" s="734">
        <v>219</v>
      </c>
      <c r="L23" s="734">
        <v>9</v>
      </c>
      <c r="M23" s="735">
        <v>655</v>
      </c>
      <c r="N23" s="118"/>
      <c r="O23" s="115"/>
    </row>
    <row r="24" spans="1:15" ht="12.75">
      <c r="A24" s="117" t="s">
        <v>133</v>
      </c>
      <c r="B24" s="734"/>
      <c r="C24" s="734"/>
      <c r="D24" s="734"/>
      <c r="E24" s="734"/>
      <c r="F24" s="734"/>
      <c r="G24" s="734"/>
      <c r="H24" s="734"/>
      <c r="I24" s="734"/>
      <c r="J24" s="734"/>
      <c r="K24" s="734"/>
      <c r="L24" s="734"/>
      <c r="M24" s="735"/>
      <c r="N24" s="118"/>
      <c r="O24" s="115"/>
    </row>
    <row r="25" spans="1:15" ht="12.75">
      <c r="A25" s="116" t="s">
        <v>46</v>
      </c>
      <c r="B25" s="734">
        <v>9</v>
      </c>
      <c r="C25" s="734">
        <v>0</v>
      </c>
      <c r="D25" s="734">
        <v>0</v>
      </c>
      <c r="E25" s="734">
        <v>0</v>
      </c>
      <c r="F25" s="734">
        <v>305</v>
      </c>
      <c r="G25" s="734">
        <v>0</v>
      </c>
      <c r="H25" s="734">
        <v>40</v>
      </c>
      <c r="I25" s="734">
        <v>5</v>
      </c>
      <c r="J25" s="734">
        <v>0</v>
      </c>
      <c r="K25" s="734">
        <v>29</v>
      </c>
      <c r="L25" s="734">
        <v>12</v>
      </c>
      <c r="M25" s="735">
        <v>400</v>
      </c>
      <c r="N25" s="118"/>
      <c r="O25" s="115"/>
    </row>
    <row r="26" spans="1:15" ht="12.75">
      <c r="A26" s="117" t="s">
        <v>133</v>
      </c>
      <c r="B26" s="734"/>
      <c r="C26" s="734"/>
      <c r="D26" s="734"/>
      <c r="E26" s="734"/>
      <c r="F26" s="734"/>
      <c r="G26" s="734"/>
      <c r="H26" s="734"/>
      <c r="I26" s="734"/>
      <c r="J26" s="734"/>
      <c r="K26" s="734"/>
      <c r="L26" s="734"/>
      <c r="M26" s="735"/>
      <c r="N26" s="118"/>
      <c r="O26" s="115"/>
    </row>
    <row r="27" spans="1:15" ht="12.75">
      <c r="A27" s="116" t="s">
        <v>47</v>
      </c>
      <c r="B27" s="734">
        <v>0</v>
      </c>
      <c r="C27" s="734">
        <v>0</v>
      </c>
      <c r="D27" s="734">
        <v>0</v>
      </c>
      <c r="E27" s="734">
        <v>0</v>
      </c>
      <c r="F27" s="734">
        <v>18</v>
      </c>
      <c r="G27" s="734">
        <v>0</v>
      </c>
      <c r="H27" s="734">
        <v>0</v>
      </c>
      <c r="I27" s="734">
        <v>0</v>
      </c>
      <c r="J27" s="734">
        <v>0</v>
      </c>
      <c r="K27" s="734">
        <v>0</v>
      </c>
      <c r="L27" s="734">
        <v>0</v>
      </c>
      <c r="M27" s="735">
        <v>18</v>
      </c>
      <c r="N27" s="118"/>
      <c r="O27" s="115"/>
    </row>
    <row r="28" spans="1:15" ht="12.75">
      <c r="A28" s="117" t="s">
        <v>134</v>
      </c>
      <c r="B28" s="734"/>
      <c r="C28" s="734"/>
      <c r="D28" s="734"/>
      <c r="E28" s="734"/>
      <c r="F28" s="734"/>
      <c r="G28" s="734"/>
      <c r="H28" s="734"/>
      <c r="I28" s="734"/>
      <c r="J28" s="734"/>
      <c r="K28" s="734"/>
      <c r="L28" s="734"/>
      <c r="M28" s="735"/>
      <c r="N28" s="118"/>
      <c r="O28" s="115"/>
    </row>
    <row r="29" spans="1:15" ht="12.75">
      <c r="A29" s="116" t="s">
        <v>19</v>
      </c>
      <c r="B29" s="734">
        <v>0</v>
      </c>
      <c r="C29" s="734">
        <v>0</v>
      </c>
      <c r="D29" s="734">
        <v>0</v>
      </c>
      <c r="E29" s="734">
        <v>0</v>
      </c>
      <c r="F29" s="734">
        <v>243</v>
      </c>
      <c r="G29" s="734">
        <v>0</v>
      </c>
      <c r="H29" s="734">
        <v>0</v>
      </c>
      <c r="I29" s="734">
        <v>0</v>
      </c>
      <c r="J29" s="734">
        <v>0</v>
      </c>
      <c r="K29" s="734">
        <v>9</v>
      </c>
      <c r="L29" s="734">
        <v>0</v>
      </c>
      <c r="M29" s="735">
        <v>252</v>
      </c>
      <c r="N29" s="118"/>
      <c r="O29" s="115"/>
    </row>
    <row r="30" spans="1:15" ht="12.75">
      <c r="A30" s="117" t="s">
        <v>135</v>
      </c>
      <c r="B30" s="734"/>
      <c r="C30" s="734"/>
      <c r="D30" s="734"/>
      <c r="E30" s="734"/>
      <c r="F30" s="734"/>
      <c r="G30" s="734"/>
      <c r="H30" s="734"/>
      <c r="I30" s="734"/>
      <c r="J30" s="734"/>
      <c r="K30" s="734"/>
      <c r="L30" s="734"/>
      <c r="M30" s="735"/>
      <c r="N30" s="118"/>
      <c r="O30" s="115"/>
    </row>
    <row r="31" spans="1:15" ht="12.75">
      <c r="A31" s="116" t="s">
        <v>49</v>
      </c>
      <c r="B31" s="734">
        <v>0</v>
      </c>
      <c r="C31" s="734">
        <v>0</v>
      </c>
      <c r="D31" s="734">
        <v>0</v>
      </c>
      <c r="E31" s="734">
        <v>0</v>
      </c>
      <c r="F31" s="734">
        <v>795</v>
      </c>
      <c r="G31" s="734">
        <v>0</v>
      </c>
      <c r="H31" s="734">
        <v>0</v>
      </c>
      <c r="I31" s="734">
        <v>0</v>
      </c>
      <c r="J31" s="734">
        <v>0</v>
      </c>
      <c r="K31" s="734">
        <v>0</v>
      </c>
      <c r="L31" s="734">
        <v>0</v>
      </c>
      <c r="M31" s="735">
        <v>795</v>
      </c>
      <c r="N31" s="118"/>
      <c r="O31" s="115"/>
    </row>
    <row r="32" spans="1:15" ht="12.75">
      <c r="A32" s="117" t="s">
        <v>135</v>
      </c>
      <c r="B32" s="734"/>
      <c r="C32" s="734"/>
      <c r="D32" s="734"/>
      <c r="E32" s="734"/>
      <c r="F32" s="734"/>
      <c r="G32" s="734"/>
      <c r="H32" s="734"/>
      <c r="I32" s="734"/>
      <c r="J32" s="734"/>
      <c r="K32" s="734"/>
      <c r="L32" s="734"/>
      <c r="M32" s="735"/>
      <c r="N32" s="118"/>
      <c r="O32" s="115"/>
    </row>
    <row r="33" spans="1:15" ht="12.75">
      <c r="A33" s="116" t="s">
        <v>61</v>
      </c>
      <c r="B33" s="734">
        <v>118</v>
      </c>
      <c r="C33" s="734">
        <v>91</v>
      </c>
      <c r="D33" s="734">
        <v>0</v>
      </c>
      <c r="E33" s="734">
        <v>122</v>
      </c>
      <c r="F33" s="734">
        <v>34</v>
      </c>
      <c r="G33" s="734">
        <v>19</v>
      </c>
      <c r="H33" s="734">
        <v>55</v>
      </c>
      <c r="I33" s="734">
        <v>0</v>
      </c>
      <c r="J33" s="734">
        <v>55</v>
      </c>
      <c r="K33" s="734">
        <v>559</v>
      </c>
      <c r="L33" s="734">
        <v>0</v>
      </c>
      <c r="M33" s="735">
        <v>1053</v>
      </c>
      <c r="N33" s="118"/>
      <c r="O33" s="115"/>
    </row>
    <row r="34" spans="1:15" ht="12.75">
      <c r="A34" s="117" t="s">
        <v>135</v>
      </c>
      <c r="B34" s="734"/>
      <c r="C34" s="734"/>
      <c r="D34" s="734"/>
      <c r="E34" s="734"/>
      <c r="F34" s="734"/>
      <c r="G34" s="734"/>
      <c r="H34" s="734"/>
      <c r="I34" s="734"/>
      <c r="J34" s="734"/>
      <c r="K34" s="734"/>
      <c r="L34" s="734"/>
      <c r="M34" s="735"/>
      <c r="N34" s="118"/>
      <c r="O34" s="115"/>
    </row>
    <row r="35" spans="1:15" ht="12.75">
      <c r="A35" s="116" t="s">
        <v>21</v>
      </c>
      <c r="B35" s="734">
        <v>0</v>
      </c>
      <c r="C35" s="734">
        <v>0</v>
      </c>
      <c r="D35" s="734">
        <v>0</v>
      </c>
      <c r="E35" s="734">
        <v>0</v>
      </c>
      <c r="F35" s="734">
        <v>0</v>
      </c>
      <c r="G35" s="734">
        <v>0</v>
      </c>
      <c r="H35" s="734">
        <v>0</v>
      </c>
      <c r="I35" s="734">
        <v>0</v>
      </c>
      <c r="J35" s="734">
        <v>0</v>
      </c>
      <c r="K35" s="734">
        <v>0</v>
      </c>
      <c r="L35" s="734">
        <v>0</v>
      </c>
      <c r="M35" s="735">
        <v>0</v>
      </c>
      <c r="N35" s="118"/>
      <c r="O35" s="115"/>
    </row>
    <row r="36" spans="1:15" ht="12.75">
      <c r="A36" s="117" t="s">
        <v>133</v>
      </c>
      <c r="B36" s="734"/>
      <c r="C36" s="734"/>
      <c r="D36" s="734"/>
      <c r="E36" s="734"/>
      <c r="F36" s="734"/>
      <c r="G36" s="734"/>
      <c r="H36" s="734"/>
      <c r="I36" s="734"/>
      <c r="J36" s="734"/>
      <c r="K36" s="734"/>
      <c r="L36" s="734"/>
      <c r="M36" s="735"/>
      <c r="O36" s="115"/>
    </row>
    <row r="37" spans="1:15" ht="12.75">
      <c r="A37" s="116" t="s">
        <v>10</v>
      </c>
      <c r="B37" s="734">
        <v>1</v>
      </c>
      <c r="C37" s="734">
        <v>0</v>
      </c>
      <c r="D37" s="734">
        <v>0</v>
      </c>
      <c r="E37" s="734">
        <v>1074</v>
      </c>
      <c r="F37" s="734">
        <v>0</v>
      </c>
      <c r="G37" s="734">
        <v>0</v>
      </c>
      <c r="H37" s="734">
        <v>0</v>
      </c>
      <c r="I37" s="734">
        <v>0</v>
      </c>
      <c r="J37" s="734">
        <v>0</v>
      </c>
      <c r="K37" s="734">
        <v>1119</v>
      </c>
      <c r="L37" s="734">
        <v>0</v>
      </c>
      <c r="M37" s="735">
        <v>2194</v>
      </c>
      <c r="N37" s="118"/>
      <c r="O37" s="115"/>
    </row>
    <row r="38" spans="1:15" ht="13.5" thickBot="1">
      <c r="A38" s="119" t="s">
        <v>133</v>
      </c>
      <c r="B38" s="738"/>
      <c r="C38" s="738"/>
      <c r="D38" s="738"/>
      <c r="E38" s="738"/>
      <c r="F38" s="738"/>
      <c r="G38" s="738"/>
      <c r="H38" s="738"/>
      <c r="I38" s="738"/>
      <c r="J38" s="738"/>
      <c r="K38" s="738"/>
      <c r="L38" s="738"/>
      <c r="M38" s="739"/>
      <c r="O38" s="115"/>
    </row>
    <row r="39" spans="1:15" s="14" customFormat="1" ht="12.75">
      <c r="A39" s="1013" t="s">
        <v>703</v>
      </c>
      <c r="B39" s="1013"/>
      <c r="C39" s="1013"/>
      <c r="D39" s="1013"/>
      <c r="E39" s="1013"/>
      <c r="F39" s="1013"/>
      <c r="G39" s="1013"/>
    </row>
    <row r="40" spans="1:15" s="14" customFormat="1" ht="12.75">
      <c r="A40" s="1013" t="s">
        <v>702</v>
      </c>
      <c r="B40" s="1013"/>
      <c r="C40" s="1013"/>
      <c r="D40" s="1013"/>
      <c r="E40" s="1013"/>
      <c r="F40" s="1013"/>
      <c r="G40" s="1013"/>
    </row>
  </sheetData>
  <phoneticPr fontId="0" type="noConversion"/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selection activeCell="I51" sqref="I51"/>
    </sheetView>
  </sheetViews>
  <sheetFormatPr baseColWidth="10" defaultRowHeight="12.75"/>
  <cols>
    <col min="1" max="1" width="2.42578125" customWidth="1"/>
    <col min="2" max="2" width="18.5703125" customWidth="1"/>
    <col min="10" max="10" width="12.5703125" customWidth="1"/>
  </cols>
  <sheetData>
    <row r="1" spans="1:10" ht="13.5" customHeight="1">
      <c r="A1" s="355"/>
      <c r="B1" s="355"/>
      <c r="C1" s="355"/>
      <c r="D1" s="355"/>
      <c r="E1" s="355"/>
      <c r="F1" s="355"/>
      <c r="G1" s="355"/>
      <c r="H1" s="355"/>
      <c r="I1" s="355"/>
      <c r="J1" s="355"/>
    </row>
    <row r="2" spans="1:10">
      <c r="A2" s="355"/>
      <c r="B2" s="355"/>
      <c r="C2" s="355"/>
      <c r="D2" s="355"/>
      <c r="E2" s="355"/>
      <c r="F2" s="355"/>
      <c r="G2" s="355"/>
      <c r="H2" s="355"/>
      <c r="I2" s="355"/>
      <c r="J2" s="355"/>
    </row>
    <row r="3" spans="1:10">
      <c r="A3" s="355"/>
      <c r="B3" s="355"/>
      <c r="C3" s="355"/>
      <c r="D3" s="355"/>
      <c r="E3" s="355"/>
      <c r="F3" s="355"/>
      <c r="G3" s="355"/>
      <c r="H3" s="355"/>
      <c r="I3" s="355"/>
      <c r="J3" s="355"/>
    </row>
    <row r="4" spans="1:10">
      <c r="A4" s="355"/>
      <c r="B4" s="355"/>
      <c r="C4" s="355"/>
      <c r="D4" s="355"/>
      <c r="E4" s="355"/>
      <c r="F4" s="355"/>
      <c r="G4" s="355"/>
      <c r="H4" s="355"/>
      <c r="I4" s="355"/>
      <c r="J4" s="355"/>
    </row>
    <row r="5" spans="1:10">
      <c r="A5" s="355"/>
      <c r="B5" s="355"/>
      <c r="C5" s="355"/>
      <c r="D5" s="355"/>
      <c r="E5" s="355"/>
      <c r="F5" s="355"/>
      <c r="G5" s="355"/>
      <c r="H5" s="355"/>
      <c r="I5" s="355"/>
      <c r="J5" s="355"/>
    </row>
    <row r="6" spans="1:10">
      <c r="A6" s="355"/>
      <c r="B6" s="355"/>
      <c r="C6" s="355"/>
      <c r="D6" s="355"/>
      <c r="E6" s="355"/>
      <c r="F6" s="355"/>
      <c r="G6" s="355"/>
      <c r="H6" s="355"/>
      <c r="I6" s="355"/>
      <c r="J6" s="355"/>
    </row>
    <row r="7" spans="1:10">
      <c r="A7" s="355"/>
      <c r="B7" s="355"/>
      <c r="C7" s="355"/>
      <c r="D7" s="355"/>
      <c r="E7" s="355"/>
      <c r="F7" s="355"/>
      <c r="G7" s="355"/>
      <c r="H7" s="355"/>
      <c r="I7" s="355"/>
      <c r="J7" s="355"/>
    </row>
    <row r="8" spans="1:10">
      <c r="A8" s="355"/>
      <c r="B8" s="355"/>
      <c r="C8" s="355"/>
      <c r="D8" s="355"/>
      <c r="E8" s="355"/>
      <c r="F8" s="355"/>
      <c r="G8" s="355"/>
      <c r="H8" s="355"/>
      <c r="I8" s="355"/>
      <c r="J8" s="355"/>
    </row>
    <row r="9" spans="1:10">
      <c r="A9" s="355"/>
      <c r="B9" s="355"/>
      <c r="C9" s="355"/>
      <c r="D9" s="355"/>
      <c r="E9" s="355"/>
      <c r="F9" s="355"/>
      <c r="G9" s="355"/>
      <c r="H9" s="355"/>
      <c r="I9" s="355"/>
      <c r="J9" s="355"/>
    </row>
    <row r="10" spans="1:10">
      <c r="A10" s="355"/>
      <c r="B10" s="355"/>
      <c r="C10" s="355"/>
      <c r="D10" s="355"/>
      <c r="E10" s="355"/>
      <c r="F10" s="355"/>
      <c r="G10" s="355"/>
      <c r="H10" s="355"/>
      <c r="I10" s="355"/>
      <c r="J10" s="355"/>
    </row>
    <row r="11" spans="1:10">
      <c r="A11" s="355"/>
      <c r="B11" s="355"/>
      <c r="C11" s="355"/>
      <c r="D11" s="355"/>
      <c r="E11" s="355"/>
      <c r="F11" s="355"/>
      <c r="G11" s="355"/>
      <c r="H11" s="355"/>
      <c r="I11" s="355"/>
      <c r="J11" s="355"/>
    </row>
    <row r="12" spans="1:10">
      <c r="A12" s="355"/>
      <c r="B12" s="355"/>
      <c r="C12" s="355"/>
      <c r="D12" s="355"/>
      <c r="E12" s="355"/>
      <c r="F12" s="355"/>
      <c r="G12" s="355"/>
      <c r="H12" s="355"/>
      <c r="I12" s="355"/>
      <c r="J12" s="355"/>
    </row>
    <row r="13" spans="1:10">
      <c r="A13" s="355"/>
      <c r="B13" s="355"/>
      <c r="C13" s="355"/>
      <c r="D13" s="355"/>
      <c r="E13" s="355"/>
      <c r="F13" s="355"/>
      <c r="G13" s="355"/>
      <c r="H13" s="355"/>
      <c r="I13" s="355"/>
      <c r="J13" s="355"/>
    </row>
    <row r="14" spans="1:10">
      <c r="A14" s="355"/>
      <c r="B14" s="355"/>
      <c r="C14" s="355"/>
      <c r="D14" s="355"/>
      <c r="E14" s="355"/>
      <c r="F14" s="355"/>
      <c r="G14" s="355"/>
      <c r="H14" s="355"/>
      <c r="I14" s="355"/>
      <c r="J14" s="355"/>
    </row>
    <row r="15" spans="1:10">
      <c r="A15" s="355"/>
      <c r="B15" s="355"/>
      <c r="C15" s="355"/>
      <c r="D15" s="355"/>
      <c r="E15" s="355"/>
      <c r="F15" s="355"/>
      <c r="G15" s="355"/>
      <c r="H15" s="355"/>
      <c r="I15" s="355"/>
      <c r="J15" s="355"/>
    </row>
    <row r="16" spans="1:10">
      <c r="A16" s="355"/>
      <c r="B16" s="355"/>
      <c r="C16" s="355"/>
      <c r="D16" s="355"/>
      <c r="E16" s="355"/>
      <c r="F16" s="355"/>
      <c r="G16" s="355"/>
      <c r="H16" s="355"/>
      <c r="I16" s="355"/>
      <c r="J16" s="355"/>
    </row>
    <row r="17" spans="1:10">
      <c r="A17" s="355"/>
      <c r="B17" s="355"/>
      <c r="C17" s="355"/>
      <c r="D17" s="355"/>
      <c r="E17" s="355"/>
      <c r="F17" s="355"/>
      <c r="G17" s="355"/>
      <c r="H17" s="355"/>
      <c r="I17" s="355"/>
      <c r="J17" s="355"/>
    </row>
    <row r="18" spans="1:10">
      <c r="A18" s="355"/>
      <c r="B18" s="355"/>
      <c r="C18" s="355"/>
      <c r="D18" s="355"/>
      <c r="E18" s="355"/>
      <c r="F18" s="355"/>
      <c r="G18" s="355"/>
      <c r="H18" s="355"/>
      <c r="I18" s="355"/>
      <c r="J18" s="355"/>
    </row>
    <row r="19" spans="1:10">
      <c r="A19" s="355"/>
      <c r="B19" s="355"/>
      <c r="C19" s="355"/>
      <c r="D19" s="355"/>
      <c r="E19" s="355"/>
      <c r="F19" s="355"/>
      <c r="G19" s="355"/>
      <c r="H19" s="355"/>
      <c r="I19" s="355"/>
      <c r="J19" s="355"/>
    </row>
    <row r="20" spans="1:10">
      <c r="A20" s="355"/>
      <c r="B20" s="355"/>
      <c r="C20" s="355"/>
      <c r="D20" s="355"/>
      <c r="E20" s="355"/>
      <c r="F20" s="355"/>
      <c r="G20" s="355"/>
      <c r="H20" s="355"/>
      <c r="I20" s="355"/>
      <c r="J20" s="355"/>
    </row>
    <row r="21" spans="1:10">
      <c r="A21" s="355"/>
      <c r="B21" s="355"/>
      <c r="C21" s="355"/>
      <c r="D21" s="355"/>
      <c r="E21" s="355"/>
      <c r="F21" s="355"/>
      <c r="G21" s="355"/>
      <c r="H21" s="355"/>
      <c r="I21" s="355"/>
      <c r="J21" s="355"/>
    </row>
    <row r="22" spans="1:10">
      <c r="A22" s="355"/>
      <c r="B22" s="355"/>
      <c r="C22" s="355"/>
      <c r="D22" s="355"/>
      <c r="E22" s="355"/>
      <c r="F22" s="355"/>
      <c r="G22" s="355"/>
      <c r="H22" s="355"/>
      <c r="I22" s="355"/>
      <c r="J22" s="355"/>
    </row>
    <row r="23" spans="1:10">
      <c r="A23" s="355"/>
      <c r="B23" s="355"/>
      <c r="C23" s="355"/>
      <c r="D23" s="355"/>
      <c r="E23" s="355"/>
      <c r="F23" s="355"/>
      <c r="G23" s="355"/>
      <c r="H23" s="355"/>
      <c r="I23" s="355"/>
      <c r="J23" s="355"/>
    </row>
    <row r="24" spans="1:10">
      <c r="A24" s="355"/>
      <c r="B24" s="355"/>
      <c r="C24" s="355"/>
      <c r="D24" s="355"/>
      <c r="E24" s="355"/>
      <c r="F24" s="355"/>
      <c r="G24" s="355"/>
      <c r="H24" s="355"/>
      <c r="I24" s="355"/>
      <c r="J24" s="355"/>
    </row>
    <row r="25" spans="1:10">
      <c r="A25" s="355"/>
      <c r="B25" s="355"/>
      <c r="C25" s="355"/>
      <c r="D25" s="355"/>
      <c r="E25" s="355"/>
      <c r="F25" s="355"/>
      <c r="G25" s="355"/>
      <c r="H25" s="355"/>
      <c r="I25" s="355"/>
      <c r="J25" s="355"/>
    </row>
    <row r="26" spans="1:10">
      <c r="A26" s="355"/>
      <c r="B26" s="355"/>
      <c r="C26" s="355"/>
      <c r="D26" s="355"/>
      <c r="E26" s="355"/>
      <c r="F26" s="355"/>
      <c r="G26" s="355"/>
      <c r="H26" s="355"/>
      <c r="I26" s="355"/>
      <c r="J26" s="355"/>
    </row>
    <row r="27" spans="1:10">
      <c r="A27" s="355"/>
      <c r="B27" s="355"/>
      <c r="C27" s="355"/>
      <c r="D27" s="355"/>
      <c r="E27" s="355"/>
      <c r="F27" s="355"/>
      <c r="G27" s="355"/>
      <c r="H27" s="355"/>
      <c r="I27" s="355"/>
      <c r="J27" s="355"/>
    </row>
    <row r="28" spans="1:10">
      <c r="A28" s="355"/>
      <c r="B28" s="355"/>
      <c r="C28" s="355"/>
      <c r="D28" s="355"/>
      <c r="E28" s="355"/>
      <c r="F28" s="355"/>
      <c r="G28" s="355"/>
      <c r="H28" s="355"/>
      <c r="I28" s="355"/>
      <c r="J28" s="355"/>
    </row>
    <row r="29" spans="1:10">
      <c r="A29" s="355"/>
      <c r="B29" s="355"/>
      <c r="C29" s="355"/>
      <c r="D29" s="355"/>
      <c r="E29" s="355"/>
      <c r="F29" s="355"/>
      <c r="G29" s="355"/>
      <c r="H29" s="355"/>
      <c r="I29" s="355"/>
      <c r="J29" s="355"/>
    </row>
    <row r="30" spans="1:10">
      <c r="A30" s="355"/>
      <c r="B30" s="355"/>
      <c r="C30" s="355"/>
      <c r="D30" s="355"/>
      <c r="E30" s="355"/>
      <c r="F30" s="355"/>
      <c r="G30" s="355"/>
      <c r="H30" s="355"/>
      <c r="I30" s="355"/>
      <c r="J30" s="355"/>
    </row>
    <row r="31" spans="1:10">
      <c r="A31" s="355"/>
      <c r="B31" s="355"/>
      <c r="C31" s="355"/>
      <c r="D31" s="355"/>
      <c r="E31" s="355"/>
      <c r="F31" s="355"/>
      <c r="G31" s="355"/>
      <c r="H31" s="355"/>
      <c r="I31" s="355"/>
      <c r="J31" s="355"/>
    </row>
    <row r="32" spans="1:10">
      <c r="A32" s="355"/>
      <c r="B32" s="355"/>
      <c r="C32" s="355"/>
      <c r="D32" s="355"/>
      <c r="E32" s="355"/>
      <c r="F32" s="355"/>
      <c r="G32" s="355"/>
      <c r="H32" s="355"/>
      <c r="I32" s="355"/>
      <c r="J32" s="355"/>
    </row>
    <row r="33" spans="1:10">
      <c r="A33" s="355"/>
      <c r="B33" s="355"/>
      <c r="C33" s="355"/>
      <c r="D33" s="355"/>
      <c r="E33" s="355"/>
      <c r="F33" s="355"/>
      <c r="G33" s="355"/>
      <c r="H33" s="355"/>
      <c r="I33" s="355"/>
      <c r="J33" s="355"/>
    </row>
    <row r="34" spans="1:10">
      <c r="A34" s="355"/>
      <c r="B34" s="355"/>
      <c r="C34" s="355"/>
      <c r="D34" s="355"/>
      <c r="E34" s="355"/>
      <c r="F34" s="355"/>
      <c r="G34" s="355"/>
      <c r="H34" s="355"/>
      <c r="I34" s="355"/>
      <c r="J34" s="355"/>
    </row>
    <row r="35" spans="1:10">
      <c r="A35" s="355"/>
      <c r="B35" s="355"/>
      <c r="C35" s="355"/>
      <c r="D35" s="355"/>
      <c r="E35" s="355"/>
      <c r="F35" s="355"/>
      <c r="G35" s="355"/>
      <c r="H35" s="355"/>
      <c r="I35" s="355"/>
      <c r="J35" s="355"/>
    </row>
    <row r="36" spans="1:10">
      <c r="A36" s="355"/>
      <c r="B36" s="355"/>
      <c r="C36" s="355"/>
      <c r="D36" s="355"/>
      <c r="E36" s="355"/>
      <c r="F36" s="355"/>
      <c r="G36" s="355"/>
      <c r="H36" s="355"/>
      <c r="I36" s="355"/>
      <c r="J36" s="355"/>
    </row>
    <row r="37" spans="1:10">
      <c r="A37" s="355"/>
      <c r="B37" s="355"/>
      <c r="C37" s="355"/>
      <c r="D37" s="355"/>
      <c r="E37" s="355"/>
      <c r="F37" s="355"/>
      <c r="G37" s="355"/>
      <c r="H37" s="355"/>
      <c r="I37" s="355"/>
      <c r="J37" s="355"/>
    </row>
    <row r="38" spans="1:10">
      <c r="A38" s="355"/>
      <c r="B38" s="355"/>
      <c r="C38" s="355"/>
      <c r="D38" s="355"/>
      <c r="E38" s="355"/>
      <c r="F38" s="355"/>
      <c r="G38" s="355"/>
      <c r="H38" s="355"/>
      <c r="I38" s="355"/>
      <c r="J38" s="355"/>
    </row>
    <row r="39" spans="1:10">
      <c r="A39" s="355"/>
      <c r="B39" s="355"/>
      <c r="C39" s="355"/>
      <c r="D39" s="355"/>
      <c r="E39" s="355"/>
      <c r="F39" s="355"/>
      <c r="G39" s="355"/>
      <c r="H39" s="355"/>
      <c r="I39" s="355"/>
      <c r="J39" s="355"/>
    </row>
    <row r="40" spans="1:10">
      <c r="A40" s="355"/>
      <c r="B40" s="355"/>
      <c r="C40" s="355"/>
      <c r="D40" s="355"/>
      <c r="E40" s="355"/>
      <c r="F40" s="355"/>
      <c r="G40" s="355"/>
      <c r="H40" s="355"/>
      <c r="I40" s="355"/>
      <c r="J40" s="355"/>
    </row>
    <row r="41" spans="1:10">
      <c r="A41" s="355"/>
      <c r="B41" s="355"/>
      <c r="C41" s="355"/>
      <c r="D41" s="355"/>
      <c r="E41" s="355"/>
      <c r="F41" s="355"/>
      <c r="G41" s="355"/>
      <c r="H41" s="355"/>
      <c r="I41" s="355"/>
      <c r="J41" s="355"/>
    </row>
    <row r="42" spans="1:10">
      <c r="A42" s="355"/>
      <c r="B42" s="355"/>
      <c r="C42" s="355"/>
      <c r="D42" s="355"/>
      <c r="E42" s="355"/>
      <c r="F42" s="355"/>
      <c r="G42" s="355"/>
      <c r="H42" s="355"/>
      <c r="I42" s="355"/>
      <c r="J42" s="355"/>
    </row>
    <row r="43" spans="1:10">
      <c r="A43" s="355"/>
      <c r="B43" s="355"/>
      <c r="C43" s="355"/>
      <c r="D43" s="355"/>
      <c r="E43" s="355"/>
      <c r="F43" s="355"/>
      <c r="G43" s="355"/>
      <c r="H43" s="355"/>
      <c r="I43" s="355"/>
      <c r="J43" s="355"/>
    </row>
    <row r="44" spans="1:10">
      <c r="A44" s="355"/>
      <c r="B44" s="355"/>
      <c r="C44" s="355"/>
      <c r="D44" s="355"/>
      <c r="E44" s="355"/>
      <c r="F44" s="355"/>
      <c r="G44" s="355"/>
      <c r="H44" s="355"/>
      <c r="I44" s="355"/>
      <c r="J44" s="355"/>
    </row>
    <row r="45" spans="1:10">
      <c r="A45" s="355"/>
      <c r="B45" s="355"/>
      <c r="C45" s="355"/>
      <c r="D45" s="355"/>
      <c r="E45" s="355"/>
      <c r="F45" s="355"/>
      <c r="G45" s="355"/>
      <c r="H45" s="355"/>
      <c r="I45" s="355"/>
      <c r="J45" s="355"/>
    </row>
    <row r="46" spans="1:10">
      <c r="A46" s="355"/>
      <c r="B46" s="355"/>
      <c r="C46" s="355"/>
      <c r="D46" s="355"/>
      <c r="E46" s="355"/>
      <c r="F46" s="355"/>
      <c r="G46" s="355"/>
      <c r="H46" s="355"/>
      <c r="I46" s="355"/>
      <c r="J46" s="355"/>
    </row>
    <row r="47" spans="1:10">
      <c r="A47" s="355"/>
      <c r="B47" s="355"/>
      <c r="C47" s="355"/>
      <c r="D47" s="355"/>
      <c r="E47" s="355"/>
      <c r="F47" s="355"/>
      <c r="G47" s="355"/>
      <c r="H47" s="355"/>
      <c r="I47" s="355"/>
      <c r="J47" s="355"/>
    </row>
    <row r="48" spans="1:10">
      <c r="A48" s="355"/>
      <c r="B48" s="355"/>
      <c r="C48" s="355"/>
      <c r="D48" s="355"/>
      <c r="E48" s="355"/>
      <c r="F48" s="355"/>
      <c r="G48" s="355"/>
      <c r="H48" s="355"/>
      <c r="I48" s="355"/>
      <c r="J48" s="355"/>
    </row>
    <row r="49" spans="1:10">
      <c r="A49" s="355"/>
      <c r="B49" s="355"/>
      <c r="C49" s="355"/>
      <c r="D49" s="355"/>
      <c r="E49" s="355"/>
      <c r="F49" s="355"/>
      <c r="G49" s="355"/>
      <c r="H49" s="355"/>
      <c r="I49" s="355"/>
      <c r="J49" s="355"/>
    </row>
    <row r="50" spans="1:10">
      <c r="A50" s="355"/>
      <c r="B50" s="355"/>
      <c r="C50" s="355"/>
      <c r="D50" s="355"/>
      <c r="E50" s="355"/>
      <c r="F50" s="355"/>
      <c r="G50" s="355"/>
      <c r="H50" s="355"/>
      <c r="I50" s="355"/>
      <c r="J50" s="355"/>
    </row>
    <row r="51" spans="1:10">
      <c r="A51" s="355"/>
      <c r="B51" s="355"/>
      <c r="C51" s="355"/>
      <c r="D51" s="355"/>
      <c r="E51" s="355"/>
      <c r="F51" s="355"/>
      <c r="G51" s="355"/>
      <c r="H51" s="355"/>
      <c r="I51" s="355"/>
      <c r="J51" s="355"/>
    </row>
    <row r="52" spans="1:10">
      <c r="A52" s="355"/>
      <c r="B52" s="355"/>
      <c r="C52" s="355"/>
      <c r="D52" s="355"/>
      <c r="E52" s="355"/>
      <c r="F52" s="355"/>
      <c r="G52" s="355"/>
      <c r="H52" s="355"/>
      <c r="I52" s="355"/>
      <c r="J52" s="355"/>
    </row>
    <row r="53" spans="1:10">
      <c r="A53" s="355"/>
      <c r="B53" s="355"/>
      <c r="C53" s="355"/>
      <c r="D53" s="355"/>
      <c r="E53" s="355"/>
      <c r="F53" s="355"/>
      <c r="G53" s="355"/>
      <c r="H53" s="355"/>
      <c r="I53" s="355"/>
      <c r="J53" s="355"/>
    </row>
    <row r="54" spans="1:10">
      <c r="A54" s="355"/>
      <c r="B54" s="355"/>
      <c r="C54" s="355"/>
      <c r="D54" s="355"/>
      <c r="E54" s="355"/>
      <c r="F54" s="355"/>
      <c r="G54" s="355"/>
      <c r="H54" s="355"/>
      <c r="I54" s="355"/>
      <c r="J54" s="355"/>
    </row>
    <row r="55" spans="1:10">
      <c r="A55" s="355"/>
      <c r="B55" s="355"/>
      <c r="C55" s="355"/>
      <c r="D55" s="355"/>
      <c r="E55" s="355"/>
      <c r="F55" s="355"/>
      <c r="G55" s="355"/>
      <c r="H55" s="355"/>
      <c r="I55" s="355"/>
      <c r="J55" s="355"/>
    </row>
    <row r="56" spans="1:10">
      <c r="A56" s="355"/>
      <c r="B56" s="355"/>
      <c r="C56" s="355"/>
      <c r="D56" s="355"/>
      <c r="E56" s="355"/>
      <c r="F56" s="355"/>
      <c r="G56" s="355"/>
      <c r="H56" s="355"/>
      <c r="I56" s="355"/>
      <c r="J56" s="355"/>
    </row>
    <row r="57" spans="1:10">
      <c r="A57" s="355"/>
    </row>
  </sheetData>
  <phoneticPr fontId="0" type="noConversion"/>
  <pageMargins left="0.78740157480314965" right="0.75" top="0.78740157480314965" bottom="1" header="0" footer="0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31"/>
  <sheetViews>
    <sheetView workbookViewId="0">
      <selection activeCell="B1" sqref="B1"/>
    </sheetView>
  </sheetViews>
  <sheetFormatPr baseColWidth="10" defaultColWidth="9.140625" defaultRowHeight="12.75"/>
  <cols>
    <col min="1" max="1" width="29.140625" style="120" bestFit="1" customWidth="1"/>
    <col min="2" max="2" width="15.85546875" style="120" customWidth="1"/>
    <col min="3" max="3" width="8.140625" style="120" bestFit="1" customWidth="1"/>
    <col min="4" max="4" width="11.140625" style="120" bestFit="1" customWidth="1"/>
    <col min="5" max="5" width="10" style="120" customWidth="1"/>
    <col min="6" max="16384" width="9.140625" style="120"/>
  </cols>
  <sheetData>
    <row r="1" spans="1:7" ht="4.5" customHeight="1" thickBot="1">
      <c r="A1" s="740"/>
      <c r="B1" s="740"/>
      <c r="C1" s="740"/>
      <c r="D1" s="740"/>
      <c r="E1" s="740"/>
    </row>
    <row r="2" spans="1:7" ht="15.75">
      <c r="A2" s="741"/>
      <c r="B2" s="792" t="s">
        <v>564</v>
      </c>
      <c r="C2" s="742"/>
      <c r="D2" s="742"/>
      <c r="E2" s="743"/>
    </row>
    <row r="3" spans="1:7" ht="15.75">
      <c r="A3" s="744"/>
      <c r="B3" s="745" t="s">
        <v>634</v>
      </c>
      <c r="C3" s="746"/>
      <c r="D3" s="747"/>
      <c r="E3" s="748"/>
    </row>
    <row r="4" spans="1:7" ht="15.75">
      <c r="A4" s="744"/>
      <c r="B4" s="747" t="s">
        <v>144</v>
      </c>
      <c r="C4" s="747"/>
      <c r="D4" s="747"/>
      <c r="E4" s="748"/>
    </row>
    <row r="5" spans="1:7" ht="15.75">
      <c r="A5" s="744"/>
      <c r="B5" s="747" t="s">
        <v>147</v>
      </c>
      <c r="C5" s="747"/>
      <c r="D5" s="747"/>
      <c r="E5" s="748"/>
    </row>
    <row r="6" spans="1:7" ht="15.75">
      <c r="A6" s="744"/>
      <c r="B6" s="745" t="s">
        <v>148</v>
      </c>
      <c r="C6" s="747"/>
      <c r="D6" s="747"/>
      <c r="E6" s="748"/>
    </row>
    <row r="7" spans="1:7" ht="15.75">
      <c r="A7" s="744"/>
      <c r="B7" s="747"/>
      <c r="C7" s="747"/>
      <c r="D7" s="747"/>
      <c r="E7" s="748"/>
    </row>
    <row r="8" spans="1:7" ht="15.75">
      <c r="A8" s="749" t="s">
        <v>4</v>
      </c>
      <c r="B8" s="750" t="s">
        <v>89</v>
      </c>
      <c r="C8" s="750" t="s">
        <v>90</v>
      </c>
      <c r="D8" s="750" t="s">
        <v>91</v>
      </c>
      <c r="E8" s="751" t="s">
        <v>12</v>
      </c>
    </row>
    <row r="9" spans="1:7">
      <c r="A9" s="752"/>
      <c r="B9" s="753"/>
      <c r="C9" s="753"/>
      <c r="D9" s="753"/>
      <c r="E9" s="754"/>
    </row>
    <row r="10" spans="1:7">
      <c r="A10" s="25"/>
      <c r="B10" s="755"/>
      <c r="C10" s="755"/>
      <c r="D10" s="755"/>
      <c r="E10" s="756"/>
    </row>
    <row r="11" spans="1:7">
      <c r="A11" s="122" t="s">
        <v>92</v>
      </c>
      <c r="B11" s="757">
        <v>0</v>
      </c>
      <c r="C11" s="757">
        <v>2</v>
      </c>
      <c r="D11" s="757">
        <v>0</v>
      </c>
      <c r="E11" s="758">
        <v>2</v>
      </c>
      <c r="F11" s="123"/>
      <c r="G11" s="123"/>
    </row>
    <row r="12" spans="1:7">
      <c r="A12" s="121" t="s">
        <v>133</v>
      </c>
      <c r="B12" s="757"/>
      <c r="C12" s="757"/>
      <c r="D12" s="757"/>
      <c r="E12" s="758"/>
      <c r="G12" s="123"/>
    </row>
    <row r="13" spans="1:7">
      <c r="A13" s="122" t="s">
        <v>93</v>
      </c>
      <c r="B13" s="757">
        <v>24</v>
      </c>
      <c r="C13" s="757">
        <v>3</v>
      </c>
      <c r="D13" s="757">
        <v>13</v>
      </c>
      <c r="E13" s="758">
        <v>40</v>
      </c>
      <c r="F13" s="123"/>
      <c r="G13" s="123"/>
    </row>
    <row r="14" spans="1:7">
      <c r="A14" s="121" t="s">
        <v>134</v>
      </c>
      <c r="B14" s="757"/>
      <c r="C14" s="757"/>
      <c r="D14" s="757"/>
      <c r="E14" s="758"/>
      <c r="G14" s="123"/>
    </row>
    <row r="15" spans="1:7">
      <c r="A15" s="122" t="s">
        <v>38</v>
      </c>
      <c r="B15" s="757">
        <v>2</v>
      </c>
      <c r="C15" s="757">
        <v>0</v>
      </c>
      <c r="D15" s="757">
        <v>106</v>
      </c>
      <c r="E15" s="758">
        <v>108</v>
      </c>
      <c r="F15" s="123"/>
      <c r="G15" s="123"/>
    </row>
    <row r="16" spans="1:7">
      <c r="A16" s="121" t="s">
        <v>134</v>
      </c>
      <c r="B16" s="757"/>
      <c r="C16" s="757"/>
      <c r="D16" s="757"/>
      <c r="E16" s="758"/>
      <c r="G16" s="123"/>
    </row>
    <row r="17" spans="1:7">
      <c r="A17" s="122" t="s">
        <v>39</v>
      </c>
      <c r="B17" s="757">
        <v>154</v>
      </c>
      <c r="C17" s="757">
        <v>26</v>
      </c>
      <c r="D17" s="757">
        <v>669</v>
      </c>
      <c r="E17" s="758">
        <v>849</v>
      </c>
      <c r="F17" s="123"/>
      <c r="G17" s="123"/>
    </row>
    <row r="18" spans="1:7">
      <c r="A18" s="121" t="s">
        <v>133</v>
      </c>
      <c r="B18" s="757"/>
      <c r="C18" s="757"/>
      <c r="D18" s="757"/>
      <c r="E18" s="758"/>
      <c r="G18" s="123"/>
    </row>
    <row r="19" spans="1:7">
      <c r="A19" s="122" t="s">
        <v>17</v>
      </c>
      <c r="B19" s="757">
        <v>4444</v>
      </c>
      <c r="C19" s="757">
        <v>1371</v>
      </c>
      <c r="D19" s="757">
        <v>7340</v>
      </c>
      <c r="E19" s="758">
        <v>13155</v>
      </c>
      <c r="F19" s="123"/>
      <c r="G19" s="123"/>
    </row>
    <row r="20" spans="1:7">
      <c r="A20" s="121" t="s">
        <v>136</v>
      </c>
      <c r="B20" s="757"/>
      <c r="C20" s="757"/>
      <c r="D20" s="757"/>
      <c r="E20" s="758"/>
      <c r="G20" s="123"/>
    </row>
    <row r="21" spans="1:7">
      <c r="A21" s="122" t="s">
        <v>8</v>
      </c>
      <c r="B21" s="757">
        <v>1</v>
      </c>
      <c r="C21" s="757">
        <v>0</v>
      </c>
      <c r="D21" s="757">
        <v>0</v>
      </c>
      <c r="E21" s="758">
        <v>1</v>
      </c>
      <c r="F21" s="123"/>
      <c r="G21" s="123"/>
    </row>
    <row r="22" spans="1:7">
      <c r="A22" s="121" t="s">
        <v>133</v>
      </c>
      <c r="B22" s="757"/>
      <c r="C22" s="757"/>
      <c r="D22" s="757"/>
      <c r="E22" s="758"/>
      <c r="G22" s="123"/>
    </row>
    <row r="23" spans="1:7">
      <c r="A23" s="122" t="s">
        <v>19</v>
      </c>
      <c r="B23" s="757">
        <v>35</v>
      </c>
      <c r="C23" s="757">
        <v>0</v>
      </c>
      <c r="D23" s="757">
        <v>47</v>
      </c>
      <c r="E23" s="758">
        <v>82</v>
      </c>
      <c r="F23" s="123"/>
      <c r="G23" s="123"/>
    </row>
    <row r="24" spans="1:7">
      <c r="A24" s="121" t="s">
        <v>135</v>
      </c>
      <c r="B24" s="757"/>
      <c r="C24" s="757"/>
      <c r="D24" s="757"/>
      <c r="E24" s="758"/>
      <c r="G24" s="123"/>
    </row>
    <row r="25" spans="1:7">
      <c r="A25" s="122" t="s">
        <v>7</v>
      </c>
      <c r="B25" s="757">
        <v>63</v>
      </c>
      <c r="C25" s="757">
        <v>20</v>
      </c>
      <c r="D25" s="757">
        <v>360</v>
      </c>
      <c r="E25" s="758">
        <v>443</v>
      </c>
      <c r="F25" s="123"/>
      <c r="G25" s="123"/>
    </row>
    <row r="26" spans="1:7">
      <c r="A26" s="121" t="s">
        <v>135</v>
      </c>
      <c r="B26" s="757"/>
      <c r="C26" s="757"/>
      <c r="D26" s="757"/>
      <c r="E26" s="758"/>
      <c r="G26" s="123"/>
    </row>
    <row r="27" spans="1:7">
      <c r="A27" s="122" t="s">
        <v>10</v>
      </c>
      <c r="B27" s="757">
        <v>0</v>
      </c>
      <c r="C27" s="757">
        <v>0</v>
      </c>
      <c r="D27" s="759">
        <v>8221</v>
      </c>
      <c r="E27" s="758">
        <v>8221</v>
      </c>
      <c r="F27" s="123"/>
      <c r="G27" s="123"/>
    </row>
    <row r="28" spans="1:7">
      <c r="A28" s="121" t="s">
        <v>133</v>
      </c>
      <c r="B28" s="757"/>
      <c r="C28" s="757"/>
      <c r="D28" s="757"/>
      <c r="E28" s="758"/>
    </row>
    <row r="29" spans="1:7" ht="13.5" thickBot="1">
      <c r="A29" s="124"/>
      <c r="B29" s="760"/>
      <c r="C29" s="760"/>
      <c r="D29" s="760"/>
      <c r="E29" s="761"/>
    </row>
    <row r="30" spans="1:7" s="14" customFormat="1">
      <c r="A30" s="1013" t="s">
        <v>703</v>
      </c>
      <c r="B30" s="1013"/>
      <c r="C30" s="1013"/>
      <c r="D30" s="1013"/>
      <c r="E30" s="1013"/>
      <c r="F30" s="1013"/>
      <c r="G30" s="1013"/>
    </row>
    <row r="31" spans="1:7" s="14" customFormat="1">
      <c r="A31" s="1013" t="s">
        <v>702</v>
      </c>
      <c r="B31" s="1013"/>
      <c r="C31" s="1013"/>
      <c r="D31" s="1013"/>
      <c r="E31" s="1013"/>
      <c r="F31" s="1013"/>
      <c r="G31" s="1013"/>
    </row>
  </sheetData>
  <phoneticPr fontId="0" type="noConversion"/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workbookViewId="0">
      <selection activeCell="B1" sqref="B1"/>
    </sheetView>
  </sheetViews>
  <sheetFormatPr baseColWidth="10" defaultColWidth="9.140625" defaultRowHeight="12.75"/>
  <cols>
    <col min="1" max="1" width="25.28515625" style="126" customWidth="1"/>
    <col min="2" max="2" width="16" style="126" customWidth="1"/>
    <col min="3" max="3" width="13.140625" style="126" customWidth="1"/>
    <col min="4" max="4" width="12.5703125" style="126" customWidth="1"/>
    <col min="5" max="5" width="8.7109375" style="126" customWidth="1"/>
    <col min="6" max="6" width="12.7109375" style="126" customWidth="1"/>
    <col min="7" max="7" width="8.5703125" style="126" bestFit="1" customWidth="1"/>
    <col min="8" max="16384" width="9.140625" style="126"/>
  </cols>
  <sheetData>
    <row r="1" spans="1:12" ht="4.5" customHeight="1" thickBot="1">
      <c r="A1" s="762"/>
      <c r="B1" s="762"/>
      <c r="C1" s="762"/>
      <c r="D1" s="762"/>
      <c r="E1" s="762"/>
      <c r="F1" s="762"/>
      <c r="G1" s="762"/>
    </row>
    <row r="2" spans="1:12" ht="15.75">
      <c r="A2" s="763"/>
      <c r="B2" s="764"/>
      <c r="C2" s="792" t="s">
        <v>564</v>
      </c>
      <c r="D2" s="764"/>
      <c r="E2" s="764"/>
      <c r="F2" s="764"/>
      <c r="G2" s="765"/>
      <c r="H2" s="125"/>
      <c r="I2" s="125"/>
      <c r="J2" s="125"/>
      <c r="K2" s="125"/>
      <c r="L2" s="125"/>
    </row>
    <row r="3" spans="1:12" ht="15.75">
      <c r="A3" s="766"/>
      <c r="B3" s="767"/>
      <c r="C3" s="768" t="s">
        <v>643</v>
      </c>
      <c r="D3" s="767"/>
      <c r="E3" s="767"/>
      <c r="F3" s="767"/>
      <c r="G3" s="769"/>
      <c r="H3" s="125"/>
      <c r="I3" s="125"/>
      <c r="J3" s="125"/>
      <c r="K3" s="125"/>
      <c r="L3" s="125"/>
    </row>
    <row r="4" spans="1:12" ht="15.75">
      <c r="A4" s="766"/>
      <c r="B4" s="767"/>
      <c r="C4" s="767" t="s">
        <v>149</v>
      </c>
      <c r="D4" s="767"/>
      <c r="E4" s="767"/>
      <c r="F4" s="767"/>
      <c r="G4" s="769"/>
      <c r="H4" s="125"/>
      <c r="I4" s="125"/>
      <c r="J4" s="125"/>
      <c r="K4" s="125"/>
      <c r="L4" s="125"/>
    </row>
    <row r="5" spans="1:12" ht="15.75">
      <c r="A5" s="766"/>
      <c r="B5" s="767"/>
      <c r="C5" s="770" t="s">
        <v>150</v>
      </c>
      <c r="D5" s="767"/>
      <c r="E5" s="767"/>
      <c r="F5" s="767"/>
      <c r="G5" s="769"/>
      <c r="H5" s="125"/>
      <c r="I5" s="125"/>
      <c r="J5" s="125"/>
      <c r="K5" s="125"/>
      <c r="L5" s="125"/>
    </row>
    <row r="6" spans="1:12" ht="15.75">
      <c r="A6" s="766"/>
      <c r="B6" s="767"/>
      <c r="C6" s="767"/>
      <c r="D6" s="767"/>
      <c r="E6" s="767"/>
      <c r="F6" s="767"/>
      <c r="G6" s="769"/>
      <c r="H6" s="125"/>
      <c r="I6" s="125"/>
      <c r="J6" s="125"/>
      <c r="K6" s="125"/>
      <c r="L6" s="125"/>
    </row>
    <row r="7" spans="1:12" ht="15.75">
      <c r="A7" s="766"/>
      <c r="B7" s="770" t="s">
        <v>17</v>
      </c>
      <c r="C7" s="770" t="s">
        <v>96</v>
      </c>
      <c r="D7" s="770" t="s">
        <v>151</v>
      </c>
      <c r="E7" s="770" t="s">
        <v>152</v>
      </c>
      <c r="F7" s="770" t="s">
        <v>153</v>
      </c>
      <c r="G7" s="771" t="s">
        <v>12</v>
      </c>
      <c r="H7" s="125"/>
      <c r="I7" s="125"/>
      <c r="J7" s="125"/>
      <c r="K7" s="125"/>
      <c r="L7" s="125"/>
    </row>
    <row r="8" spans="1:12" ht="15.75">
      <c r="A8" s="766" t="s">
        <v>4</v>
      </c>
      <c r="B8" s="770" t="s">
        <v>154</v>
      </c>
      <c r="C8" s="770"/>
      <c r="D8" s="770" t="s">
        <v>155</v>
      </c>
      <c r="E8" s="770" t="s">
        <v>10</v>
      </c>
      <c r="F8" s="770" t="s">
        <v>156</v>
      </c>
      <c r="G8" s="771"/>
      <c r="H8" s="125"/>
      <c r="I8" s="125"/>
      <c r="J8" s="125"/>
      <c r="K8" s="125"/>
      <c r="L8" s="125"/>
    </row>
    <row r="9" spans="1:12" ht="15.75">
      <c r="A9" s="772"/>
      <c r="B9" s="773" t="s">
        <v>157</v>
      </c>
      <c r="C9" s="773"/>
      <c r="D9" s="773" t="s">
        <v>156</v>
      </c>
      <c r="E9" s="773"/>
      <c r="F9" s="773" t="s">
        <v>21</v>
      </c>
      <c r="G9" s="774"/>
      <c r="H9" s="125"/>
      <c r="I9" s="125"/>
      <c r="J9" s="125"/>
      <c r="K9" s="125"/>
      <c r="L9" s="125"/>
    </row>
    <row r="10" spans="1:12">
      <c r="A10" s="127"/>
      <c r="B10" s="129"/>
      <c r="C10" s="129"/>
      <c r="D10" s="129"/>
      <c r="E10" s="129"/>
      <c r="F10" s="128"/>
      <c r="G10" s="130"/>
    </row>
    <row r="11" spans="1:12">
      <c r="A11" s="131" t="s">
        <v>35</v>
      </c>
      <c r="B11" s="945">
        <v>76</v>
      </c>
      <c r="C11" s="945">
        <v>0</v>
      </c>
      <c r="D11" s="945">
        <v>19</v>
      </c>
      <c r="E11" s="945">
        <v>0</v>
      </c>
      <c r="F11" s="945">
        <v>0</v>
      </c>
      <c r="G11" s="946">
        <v>95</v>
      </c>
      <c r="H11" s="132"/>
      <c r="I11" s="132"/>
    </row>
    <row r="12" spans="1:12">
      <c r="A12" s="127" t="s">
        <v>158</v>
      </c>
      <c r="B12" s="945"/>
      <c r="C12" s="945"/>
      <c r="D12" s="945"/>
      <c r="E12" s="945"/>
      <c r="F12" s="945"/>
      <c r="G12" s="946"/>
      <c r="H12" s="132"/>
      <c r="I12" s="132"/>
    </row>
    <row r="13" spans="1:12">
      <c r="A13" s="131" t="s">
        <v>36</v>
      </c>
      <c r="B13" s="945">
        <v>54</v>
      </c>
      <c r="C13" s="945">
        <v>0</v>
      </c>
      <c r="D13" s="945">
        <v>7</v>
      </c>
      <c r="E13" s="945">
        <v>0</v>
      </c>
      <c r="F13" s="945">
        <v>0.37</v>
      </c>
      <c r="G13" s="946">
        <v>61</v>
      </c>
      <c r="H13" s="132"/>
      <c r="I13" s="132"/>
    </row>
    <row r="14" spans="1:12">
      <c r="A14" s="127" t="s">
        <v>134</v>
      </c>
      <c r="B14" s="945"/>
      <c r="C14" s="945"/>
      <c r="D14" s="945"/>
      <c r="E14" s="945"/>
      <c r="F14" s="945"/>
      <c r="G14" s="946"/>
      <c r="H14" s="132"/>
      <c r="I14" s="132"/>
    </row>
    <row r="15" spans="1:12">
      <c r="A15" s="131" t="s">
        <v>39</v>
      </c>
      <c r="B15" s="945">
        <v>0</v>
      </c>
      <c r="C15" s="945">
        <v>20</v>
      </c>
      <c r="D15" s="945">
        <v>0</v>
      </c>
      <c r="E15" s="945">
        <v>0</v>
      </c>
      <c r="F15" s="945">
        <v>0</v>
      </c>
      <c r="G15" s="946">
        <v>20</v>
      </c>
      <c r="H15" s="132"/>
      <c r="I15" s="132"/>
    </row>
    <row r="16" spans="1:12">
      <c r="A16" s="127" t="s">
        <v>158</v>
      </c>
      <c r="B16" s="945"/>
      <c r="C16" s="945"/>
      <c r="D16" s="945"/>
      <c r="E16" s="945"/>
      <c r="F16" s="945"/>
      <c r="G16" s="946"/>
      <c r="H16" s="132"/>
      <c r="I16" s="132"/>
    </row>
    <row r="17" spans="1:9">
      <c r="A17" s="131" t="s">
        <v>42</v>
      </c>
      <c r="B17" s="945">
        <v>0</v>
      </c>
      <c r="C17" s="945">
        <v>0</v>
      </c>
      <c r="D17" s="945">
        <v>165</v>
      </c>
      <c r="E17" s="945">
        <v>0</v>
      </c>
      <c r="F17" s="945">
        <v>0</v>
      </c>
      <c r="G17" s="946">
        <v>165</v>
      </c>
      <c r="H17" s="132"/>
      <c r="I17" s="132"/>
    </row>
    <row r="18" spans="1:9">
      <c r="A18" s="127" t="s">
        <v>134</v>
      </c>
      <c r="B18" s="945"/>
      <c r="C18" s="945"/>
      <c r="D18" s="945"/>
      <c r="E18" s="945"/>
      <c r="F18" s="945"/>
      <c r="G18" s="946"/>
      <c r="H18" s="132"/>
      <c r="I18" s="132"/>
    </row>
    <row r="19" spans="1:9">
      <c r="A19" s="131" t="s">
        <v>159</v>
      </c>
      <c r="B19" s="945">
        <v>35</v>
      </c>
      <c r="C19" s="945">
        <v>0</v>
      </c>
      <c r="D19" s="945">
        <v>563</v>
      </c>
      <c r="E19" s="945">
        <v>0</v>
      </c>
      <c r="F19" s="945">
        <v>0</v>
      </c>
      <c r="G19" s="946">
        <v>598</v>
      </c>
      <c r="H19" s="132"/>
      <c r="I19" s="132"/>
    </row>
    <row r="20" spans="1:9">
      <c r="A20" s="127" t="s">
        <v>160</v>
      </c>
      <c r="B20" s="945"/>
      <c r="C20" s="945"/>
      <c r="D20" s="945"/>
      <c r="E20" s="945"/>
      <c r="F20" s="945"/>
      <c r="G20" s="946"/>
      <c r="H20" s="132"/>
      <c r="I20" s="132"/>
    </row>
    <row r="21" spans="1:9">
      <c r="A21" s="131" t="s">
        <v>17</v>
      </c>
      <c r="B21" s="945">
        <v>1053</v>
      </c>
      <c r="C21" s="945">
        <v>12</v>
      </c>
      <c r="D21" s="945">
        <v>410</v>
      </c>
      <c r="E21" s="945">
        <v>3</v>
      </c>
      <c r="F21" s="945">
        <v>133</v>
      </c>
      <c r="G21" s="946">
        <v>1611</v>
      </c>
      <c r="H21" s="132"/>
      <c r="I21" s="132"/>
    </row>
    <row r="22" spans="1:9">
      <c r="A22" s="127" t="s">
        <v>161</v>
      </c>
      <c r="B22" s="945"/>
      <c r="C22" s="945"/>
      <c r="D22" s="945"/>
      <c r="E22" s="945"/>
      <c r="F22" s="945"/>
      <c r="G22" s="946"/>
      <c r="H22" s="132"/>
      <c r="I22" s="132"/>
    </row>
    <row r="23" spans="1:9">
      <c r="A23" s="131" t="s">
        <v>8</v>
      </c>
      <c r="B23" s="945">
        <v>2094</v>
      </c>
      <c r="C23" s="945">
        <v>720</v>
      </c>
      <c r="D23" s="945">
        <v>0</v>
      </c>
      <c r="E23" s="945">
        <v>0</v>
      </c>
      <c r="F23" s="945">
        <v>0</v>
      </c>
      <c r="G23" s="946">
        <v>2814</v>
      </c>
      <c r="H23" s="132"/>
      <c r="I23" s="132"/>
    </row>
    <row r="24" spans="1:9">
      <c r="A24" s="127" t="s">
        <v>158</v>
      </c>
      <c r="B24" s="945"/>
      <c r="C24" s="945"/>
      <c r="D24" s="945"/>
      <c r="E24" s="945"/>
      <c r="F24" s="945"/>
      <c r="G24" s="946"/>
      <c r="H24" s="132"/>
      <c r="I24" s="132"/>
    </row>
    <row r="25" spans="1:9">
      <c r="A25" s="131" t="s">
        <v>85</v>
      </c>
      <c r="B25" s="945">
        <v>552</v>
      </c>
      <c r="C25" s="945">
        <v>201</v>
      </c>
      <c r="D25" s="945">
        <v>0</v>
      </c>
      <c r="E25" s="945">
        <v>0</v>
      </c>
      <c r="F25" s="945">
        <v>0</v>
      </c>
      <c r="G25" s="946">
        <v>753</v>
      </c>
      <c r="H25" s="132"/>
      <c r="I25" s="132"/>
    </row>
    <row r="26" spans="1:9">
      <c r="A26" s="127" t="s">
        <v>158</v>
      </c>
      <c r="B26" s="945"/>
      <c r="C26" s="945"/>
      <c r="D26" s="945"/>
      <c r="E26" s="945"/>
      <c r="F26" s="945"/>
      <c r="G26" s="946"/>
      <c r="H26" s="132"/>
      <c r="I26" s="132"/>
    </row>
    <row r="27" spans="1:9">
      <c r="A27" s="131" t="s">
        <v>19</v>
      </c>
      <c r="B27" s="945">
        <v>0</v>
      </c>
      <c r="C27" s="945">
        <v>20</v>
      </c>
      <c r="D27" s="945">
        <v>0</v>
      </c>
      <c r="E27" s="947">
        <v>0</v>
      </c>
      <c r="F27" s="945">
        <v>0</v>
      </c>
      <c r="G27" s="946">
        <v>20</v>
      </c>
      <c r="H27" s="132"/>
      <c r="I27" s="132"/>
    </row>
    <row r="28" spans="1:9">
      <c r="A28" s="127" t="s">
        <v>160</v>
      </c>
      <c r="B28" s="945"/>
      <c r="C28" s="945"/>
      <c r="D28" s="945"/>
      <c r="E28" s="945"/>
      <c r="F28" s="945"/>
      <c r="G28" s="946"/>
      <c r="H28" s="132"/>
      <c r="I28" s="132"/>
    </row>
    <row r="29" spans="1:9">
      <c r="A29" s="131" t="s">
        <v>49</v>
      </c>
      <c r="B29" s="945">
        <v>0</v>
      </c>
      <c r="C29" s="945">
        <v>455</v>
      </c>
      <c r="D29" s="945">
        <v>0</v>
      </c>
      <c r="E29" s="945">
        <v>0</v>
      </c>
      <c r="F29" s="945">
        <v>0</v>
      </c>
      <c r="G29" s="946">
        <v>455</v>
      </c>
      <c r="H29" s="132"/>
      <c r="I29" s="132"/>
    </row>
    <row r="30" spans="1:9">
      <c r="A30" s="127" t="s">
        <v>160</v>
      </c>
      <c r="B30" s="945"/>
      <c r="C30" s="945"/>
      <c r="D30" s="945"/>
      <c r="E30" s="945"/>
      <c r="F30" s="945"/>
      <c r="G30" s="946"/>
      <c r="H30" s="132"/>
      <c r="I30" s="132"/>
    </row>
    <row r="31" spans="1:9">
      <c r="A31" s="131" t="s">
        <v>7</v>
      </c>
      <c r="B31" s="945">
        <v>3046</v>
      </c>
      <c r="C31" s="945">
        <v>35</v>
      </c>
      <c r="D31" s="945">
        <v>671</v>
      </c>
      <c r="E31" s="947">
        <v>0</v>
      </c>
      <c r="F31" s="945">
        <v>2630</v>
      </c>
      <c r="G31" s="946">
        <v>6382</v>
      </c>
      <c r="H31" s="132"/>
      <c r="I31" s="132"/>
    </row>
    <row r="32" spans="1:9">
      <c r="A32" s="127" t="s">
        <v>160</v>
      </c>
      <c r="B32" s="945"/>
      <c r="C32" s="945"/>
      <c r="D32" s="945"/>
      <c r="E32" s="945"/>
      <c r="F32" s="945"/>
      <c r="G32" s="946"/>
      <c r="I32" s="132"/>
    </row>
    <row r="33" spans="1:9">
      <c r="A33" s="131" t="s">
        <v>11</v>
      </c>
      <c r="B33" s="945">
        <v>0</v>
      </c>
      <c r="C33" s="945">
        <v>0</v>
      </c>
      <c r="D33" s="945">
        <v>0</v>
      </c>
      <c r="E33" s="945">
        <v>0</v>
      </c>
      <c r="F33" s="945">
        <v>0</v>
      </c>
      <c r="G33" s="946">
        <v>0</v>
      </c>
      <c r="H33" s="132"/>
      <c r="I33" s="132"/>
    </row>
    <row r="34" spans="1:9">
      <c r="A34" s="127" t="s">
        <v>160</v>
      </c>
      <c r="B34" s="945"/>
      <c r="C34" s="945"/>
      <c r="D34" s="945"/>
      <c r="E34" s="945"/>
      <c r="F34" s="945"/>
      <c r="G34" s="946"/>
      <c r="I34" s="132"/>
    </row>
    <row r="35" spans="1:9">
      <c r="A35" s="131" t="s">
        <v>22</v>
      </c>
      <c r="B35" s="945">
        <v>1229</v>
      </c>
      <c r="C35" s="945">
        <v>0</v>
      </c>
      <c r="D35" s="945">
        <v>0</v>
      </c>
      <c r="E35" s="945">
        <v>0</v>
      </c>
      <c r="F35" s="945">
        <v>0</v>
      </c>
      <c r="G35" s="946">
        <v>1229</v>
      </c>
      <c r="H35" s="132"/>
      <c r="I35" s="132"/>
    </row>
    <row r="36" spans="1:9" ht="13.5" thickBot="1">
      <c r="A36" s="133" t="s">
        <v>158</v>
      </c>
      <c r="B36" s="134"/>
      <c r="C36" s="134"/>
      <c r="D36" s="134"/>
      <c r="E36" s="134"/>
      <c r="F36" s="134"/>
      <c r="G36" s="135"/>
      <c r="I36" s="132"/>
    </row>
    <row r="37" spans="1:9" s="14" customFormat="1">
      <c r="A37" s="1013" t="s">
        <v>703</v>
      </c>
      <c r="B37" s="1013"/>
      <c r="C37" s="1013"/>
      <c r="D37" s="1013"/>
      <c r="E37" s="1013"/>
      <c r="F37" s="1013"/>
      <c r="G37" s="1013"/>
    </row>
    <row r="38" spans="1:9" s="14" customFormat="1">
      <c r="A38" s="1013" t="s">
        <v>702</v>
      </c>
      <c r="B38" s="1013"/>
      <c r="C38" s="1013"/>
      <c r="D38" s="1013"/>
      <c r="E38" s="1013"/>
      <c r="F38" s="1013"/>
      <c r="G38" s="1013"/>
    </row>
    <row r="39" spans="1:9">
      <c r="A39" s="125"/>
    </row>
    <row r="40" spans="1:9">
      <c r="A40" s="125"/>
    </row>
    <row r="41" spans="1:9">
      <c r="A41" s="125"/>
    </row>
  </sheetData>
  <phoneticPr fontId="0" type="noConversion"/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27"/>
  <sheetViews>
    <sheetView workbookViewId="0">
      <selection activeCell="B1" sqref="B1"/>
    </sheetView>
  </sheetViews>
  <sheetFormatPr baseColWidth="10" defaultColWidth="9.140625" defaultRowHeight="12.75"/>
  <cols>
    <col min="1" max="1" width="18.5703125" style="136" customWidth="1"/>
    <col min="2" max="2" width="17" style="148" customWidth="1"/>
    <col min="3" max="3" width="11.28515625" style="136" customWidth="1"/>
    <col min="4" max="16384" width="9.140625" style="136"/>
  </cols>
  <sheetData>
    <row r="1" spans="1:3" ht="5.25" customHeight="1" thickBot="1">
      <c r="A1" s="775"/>
      <c r="B1" s="776"/>
      <c r="C1" s="775"/>
    </row>
    <row r="2" spans="1:3" ht="15.75">
      <c r="A2" s="777" t="s">
        <v>162</v>
      </c>
      <c r="B2" s="778"/>
      <c r="C2" s="779"/>
    </row>
    <row r="3" spans="1:3" ht="15.75">
      <c r="A3" s="780" t="s">
        <v>163</v>
      </c>
      <c r="B3" s="781"/>
      <c r="C3" s="782"/>
    </row>
    <row r="4" spans="1:3" ht="15.75">
      <c r="A4" s="780" t="s">
        <v>164</v>
      </c>
      <c r="B4" s="781"/>
      <c r="C4" s="782"/>
    </row>
    <row r="5" spans="1:3" ht="15.75">
      <c r="A5" s="783"/>
      <c r="B5" s="781">
        <v>2003</v>
      </c>
      <c r="C5" s="782"/>
    </row>
    <row r="6" spans="1:3" ht="15.75">
      <c r="A6" s="780"/>
      <c r="B6" s="781"/>
      <c r="C6" s="782"/>
    </row>
    <row r="7" spans="1:3" ht="15.75">
      <c r="A7" s="780"/>
      <c r="B7" s="781"/>
      <c r="C7" s="784" t="s">
        <v>24</v>
      </c>
    </row>
    <row r="8" spans="1:3" ht="15.75">
      <c r="A8" s="785" t="s">
        <v>103</v>
      </c>
      <c r="B8" s="786"/>
      <c r="C8" s="787" t="s">
        <v>29</v>
      </c>
    </row>
    <row r="9" spans="1:3">
      <c r="A9" s="137"/>
      <c r="B9" s="138"/>
      <c r="C9" s="139"/>
    </row>
    <row r="10" spans="1:3">
      <c r="A10" s="140" t="s">
        <v>105</v>
      </c>
      <c r="B10" s="141"/>
      <c r="C10" s="788">
        <v>2.6</v>
      </c>
    </row>
    <row r="11" spans="1:3">
      <c r="A11" s="140"/>
      <c r="B11" s="141"/>
      <c r="C11" s="788"/>
    </row>
    <row r="12" spans="1:3">
      <c r="A12" s="142" t="s">
        <v>106</v>
      </c>
      <c r="B12" s="143"/>
      <c r="C12" s="788">
        <v>38.700000000000003</v>
      </c>
    </row>
    <row r="13" spans="1:3">
      <c r="A13" s="142"/>
      <c r="B13" s="143"/>
      <c r="C13" s="788"/>
    </row>
    <row r="14" spans="1:3">
      <c r="A14" s="142" t="s">
        <v>107</v>
      </c>
      <c r="B14" s="143"/>
      <c r="C14" s="788">
        <v>14.4</v>
      </c>
    </row>
    <row r="15" spans="1:3">
      <c r="A15" s="142"/>
      <c r="B15" s="143"/>
      <c r="C15" s="788"/>
    </row>
    <row r="16" spans="1:3">
      <c r="A16" s="142" t="s">
        <v>108</v>
      </c>
      <c r="B16" s="143"/>
      <c r="C16" s="788">
        <v>0</v>
      </c>
    </row>
    <row r="17" spans="1:7">
      <c r="A17" s="142"/>
      <c r="B17" s="143"/>
      <c r="C17" s="788"/>
    </row>
    <row r="18" spans="1:7">
      <c r="A18" s="142" t="s">
        <v>109</v>
      </c>
      <c r="B18" s="143"/>
      <c r="C18" s="788">
        <v>52.7</v>
      </c>
    </row>
    <row r="19" spans="1:7">
      <c r="A19" s="142"/>
      <c r="B19" s="143"/>
      <c r="C19" s="788"/>
    </row>
    <row r="20" spans="1:7">
      <c r="A20" s="142" t="s">
        <v>110</v>
      </c>
      <c r="B20" s="143"/>
      <c r="C20" s="788">
        <v>132.9</v>
      </c>
    </row>
    <row r="21" spans="1:7">
      <c r="A21" s="142"/>
      <c r="B21" s="143"/>
      <c r="C21" s="788"/>
    </row>
    <row r="22" spans="1:7">
      <c r="A22" s="142" t="s">
        <v>111</v>
      </c>
      <c r="B22" s="143"/>
      <c r="C22" s="788">
        <v>313.60000000000002</v>
      </c>
    </row>
    <row r="23" spans="1:7">
      <c r="A23" s="142"/>
      <c r="B23" s="143"/>
      <c r="C23" s="789"/>
    </row>
    <row r="24" spans="1:7">
      <c r="A24" s="144" t="s">
        <v>59</v>
      </c>
      <c r="B24" s="145"/>
      <c r="C24" s="790">
        <v>554.9</v>
      </c>
    </row>
    <row r="25" spans="1:7" ht="13.5" thickBot="1">
      <c r="A25" s="146"/>
      <c r="B25" s="147"/>
      <c r="C25" s="791"/>
    </row>
    <row r="26" spans="1:7" s="14" customFormat="1">
      <c r="A26" s="1013" t="s">
        <v>703</v>
      </c>
      <c r="B26" s="1013"/>
      <c r="C26" s="1013"/>
      <c r="D26" s="1013"/>
      <c r="E26" s="1013"/>
      <c r="F26" s="1013"/>
      <c r="G26" s="1013"/>
    </row>
    <row r="27" spans="1:7" s="14" customFormat="1">
      <c r="A27" s="1013" t="s">
        <v>702</v>
      </c>
      <c r="B27" s="1013"/>
      <c r="C27" s="1013"/>
      <c r="D27" s="1013"/>
      <c r="E27" s="1013"/>
      <c r="F27" s="1013"/>
      <c r="G27" s="1013"/>
    </row>
  </sheetData>
  <phoneticPr fontId="0" type="noConversion"/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9"/>
  <sheetViews>
    <sheetView workbookViewId="0">
      <selection activeCell="B1" sqref="B1"/>
    </sheetView>
  </sheetViews>
  <sheetFormatPr baseColWidth="10" defaultRowHeight="12.75"/>
  <cols>
    <col min="1" max="1" width="34.85546875" customWidth="1"/>
    <col min="3" max="3" width="9.7109375" customWidth="1"/>
    <col min="5" max="5" width="10.28515625" customWidth="1"/>
    <col min="6" max="6" width="10" customWidth="1"/>
    <col min="7" max="7" width="9.5703125" customWidth="1"/>
    <col min="9" max="9" width="9" customWidth="1"/>
    <col min="11" max="11" width="9.28515625" customWidth="1"/>
    <col min="12" max="12" width="12.7109375" bestFit="1" customWidth="1"/>
  </cols>
  <sheetData>
    <row r="1" spans="1:10">
      <c r="A1" s="973" t="s">
        <v>673</v>
      </c>
    </row>
    <row r="2" spans="1:10" ht="18">
      <c r="A2" s="1088" t="s">
        <v>563</v>
      </c>
      <c r="B2" s="1088"/>
      <c r="C2" s="1088"/>
      <c r="D2" s="1088"/>
      <c r="E2" s="1088"/>
    </row>
    <row r="3" spans="1:10" ht="15.75">
      <c r="A3" s="1089" t="s">
        <v>695</v>
      </c>
      <c r="B3" s="1089"/>
      <c r="C3" s="1089"/>
      <c r="D3" s="1089"/>
      <c r="E3" s="1089"/>
    </row>
    <row r="4" spans="1:10" ht="3" customHeight="1" thickBot="1">
      <c r="A4" s="391"/>
      <c r="B4" s="391"/>
      <c r="C4" s="391"/>
      <c r="D4" s="391"/>
      <c r="E4" s="391"/>
      <c r="F4" s="357"/>
      <c r="G4" s="357"/>
      <c r="H4" s="357"/>
      <c r="I4" s="357"/>
    </row>
    <row r="5" spans="1:10">
      <c r="A5" s="392"/>
      <c r="B5" s="488">
        <v>1978</v>
      </c>
      <c r="C5" s="393">
        <v>1988</v>
      </c>
      <c r="D5" s="393">
        <v>1998</v>
      </c>
      <c r="E5" s="985">
        <v>1999</v>
      </c>
      <c r="F5" s="986">
        <v>2000</v>
      </c>
      <c r="G5" s="986">
        <v>2001</v>
      </c>
      <c r="H5" s="986">
        <v>2002</v>
      </c>
      <c r="I5" s="987">
        <v>2003</v>
      </c>
    </row>
    <row r="6" spans="1:10">
      <c r="A6" s="361" t="s">
        <v>522</v>
      </c>
      <c r="B6" s="948">
        <v>0.470076043090982</v>
      </c>
      <c r="C6" s="949">
        <v>0.37514013607074959</v>
      </c>
      <c r="D6" s="949">
        <v>0.46</v>
      </c>
      <c r="E6" s="988">
        <v>0.45</v>
      </c>
      <c r="F6" s="989">
        <v>0.41</v>
      </c>
      <c r="G6" s="989">
        <v>0.37</v>
      </c>
      <c r="H6" s="989">
        <v>0.39</v>
      </c>
      <c r="I6" s="990">
        <v>0.38</v>
      </c>
      <c r="J6" s="984"/>
    </row>
    <row r="7" spans="1:10">
      <c r="A7" s="364" t="s">
        <v>656</v>
      </c>
      <c r="B7" s="950">
        <v>9.3341216754073919E-2</v>
      </c>
      <c r="C7" s="951">
        <v>9.374367908398E-2</v>
      </c>
      <c r="D7" s="951">
        <v>7.0000000000000007E-2</v>
      </c>
      <c r="E7" s="991">
        <v>0.13</v>
      </c>
      <c r="F7" s="992">
        <v>0.15</v>
      </c>
      <c r="G7" s="992">
        <v>0.19</v>
      </c>
      <c r="H7" s="992">
        <v>0.18</v>
      </c>
      <c r="I7" s="993">
        <v>0.2</v>
      </c>
      <c r="J7" s="984"/>
    </row>
    <row r="8" spans="1:10">
      <c r="A8" s="364" t="s">
        <v>175</v>
      </c>
      <c r="B8" s="950">
        <v>9.9086063870191393E-2</v>
      </c>
      <c r="C8" s="951">
        <v>0.12845558632465301</v>
      </c>
      <c r="D8" s="951">
        <v>0.16</v>
      </c>
      <c r="E8" s="991">
        <v>0.15</v>
      </c>
      <c r="F8" s="992">
        <v>0.11</v>
      </c>
      <c r="G8" s="992">
        <v>0.09</v>
      </c>
      <c r="H8" s="992">
        <v>0.08</v>
      </c>
      <c r="I8" s="993">
        <v>0.09</v>
      </c>
      <c r="J8" s="984"/>
    </row>
    <row r="9" spans="1:10">
      <c r="A9" s="364" t="s">
        <v>523</v>
      </c>
      <c r="B9" s="950">
        <v>0.17975279972289931</v>
      </c>
      <c r="C9" s="951">
        <v>0.22206785936088999</v>
      </c>
      <c r="D9" s="951">
        <v>0.16</v>
      </c>
      <c r="E9" s="991">
        <v>0.12</v>
      </c>
      <c r="F9" s="992">
        <v>0.18</v>
      </c>
      <c r="G9" s="992">
        <v>0.2</v>
      </c>
      <c r="H9" s="992">
        <v>0.21</v>
      </c>
      <c r="I9" s="993">
        <v>0.2</v>
      </c>
      <c r="J9" s="984"/>
    </row>
    <row r="10" spans="1:10" ht="13.5" thickBot="1">
      <c r="A10" s="364" t="s">
        <v>524</v>
      </c>
      <c r="B10" s="952">
        <v>0.15905948874300771</v>
      </c>
      <c r="C10" s="953">
        <v>0.17996205033530982</v>
      </c>
      <c r="D10" s="953">
        <v>0.15</v>
      </c>
      <c r="E10" s="994">
        <v>0.15412567696659363</v>
      </c>
      <c r="F10" s="995">
        <v>0.15</v>
      </c>
      <c r="G10" s="995">
        <v>0.15</v>
      </c>
      <c r="H10" s="995">
        <v>0.14000000000000001</v>
      </c>
      <c r="I10" s="996">
        <v>0.13</v>
      </c>
      <c r="J10" s="984"/>
    </row>
    <row r="11" spans="1:10">
      <c r="A11" s="392" t="s">
        <v>662</v>
      </c>
      <c r="B11" s="490">
        <v>105074</v>
      </c>
      <c r="C11" s="491">
        <v>142342</v>
      </c>
      <c r="D11" s="491">
        <v>258126</v>
      </c>
      <c r="E11" s="1000">
        <v>274847</v>
      </c>
      <c r="F11" s="1001">
        <v>286293</v>
      </c>
      <c r="G11" s="1001">
        <v>287338</v>
      </c>
      <c r="H11" s="1001">
        <v>301841</v>
      </c>
      <c r="I11" s="1002">
        <v>303312</v>
      </c>
      <c r="J11" s="984"/>
    </row>
    <row r="12" spans="1:10" ht="13.5" thickBot="1">
      <c r="A12" s="497" t="s">
        <v>526</v>
      </c>
      <c r="B12" s="954">
        <v>100</v>
      </c>
      <c r="C12" s="955">
        <v>135.47</v>
      </c>
      <c r="D12" s="955">
        <v>245.66</v>
      </c>
      <c r="E12" s="997">
        <v>261.58</v>
      </c>
      <c r="F12" s="998">
        <v>272.47000000000003</v>
      </c>
      <c r="G12" s="998">
        <v>273.45999999999998</v>
      </c>
      <c r="H12" s="998">
        <v>287.27</v>
      </c>
      <c r="I12" s="999">
        <v>288.67</v>
      </c>
    </row>
    <row r="13" spans="1:10">
      <c r="A13" s="392" t="s">
        <v>697</v>
      </c>
      <c r="B13" s="492"/>
      <c r="C13" s="493">
        <v>3.0800000000000001E-2</v>
      </c>
      <c r="D13" s="493">
        <v>6.0544618984837102E-2</v>
      </c>
      <c r="E13" s="1003">
        <v>6.4699999999999994E-2</v>
      </c>
      <c r="F13" s="1004">
        <v>5.3100000000000001E-2</v>
      </c>
      <c r="G13" s="1004">
        <v>3.6400000000000002E-2</v>
      </c>
      <c r="H13" s="1004">
        <v>3.9899999999999998E-2</v>
      </c>
      <c r="I13" s="1005">
        <v>3.2800000000000003E-2</v>
      </c>
    </row>
    <row r="14" spans="1:10">
      <c r="A14" t="s">
        <v>689</v>
      </c>
    </row>
    <row r="15" spans="1:10">
      <c r="A15" t="s">
        <v>690</v>
      </c>
    </row>
    <row r="16" spans="1:10">
      <c r="A16" t="s">
        <v>669</v>
      </c>
    </row>
    <row r="17" spans="1:11">
      <c r="A17" t="s">
        <v>744</v>
      </c>
    </row>
    <row r="18" spans="1:11">
      <c r="A18" t="s">
        <v>743</v>
      </c>
    </row>
    <row r="19" spans="1:11">
      <c r="B19" s="1061"/>
      <c r="C19" s="1061"/>
      <c r="D19" s="1061"/>
      <c r="E19" s="1061"/>
      <c r="F19" s="1061"/>
      <c r="G19" s="1061"/>
      <c r="H19" s="1061"/>
      <c r="I19" s="1061"/>
    </row>
    <row r="20" spans="1:11">
      <c r="A20" s="973" t="s">
        <v>674</v>
      </c>
      <c r="F20" s="1069"/>
    </row>
    <row r="21" spans="1:11" ht="18">
      <c r="A21" s="1088" t="s">
        <v>527</v>
      </c>
      <c r="B21" s="1088"/>
      <c r="C21" s="1088"/>
      <c r="D21" s="1088"/>
      <c r="E21" s="1088"/>
    </row>
    <row r="22" spans="1:11" ht="15.75">
      <c r="A22" s="1090" t="s">
        <v>696</v>
      </c>
      <c r="B22" s="1090"/>
      <c r="C22" s="1090"/>
      <c r="D22" s="1090"/>
      <c r="E22" s="1090"/>
    </row>
    <row r="23" spans="1:11" ht="3" customHeight="1" thickBot="1">
      <c r="A23" s="486"/>
      <c r="B23" s="487"/>
      <c r="C23" s="487"/>
      <c r="D23" s="487"/>
      <c r="E23" s="487"/>
      <c r="F23" s="357"/>
      <c r="G23" s="357"/>
      <c r="H23" s="357"/>
      <c r="I23" s="357"/>
    </row>
    <row r="24" spans="1:11">
      <c r="A24" s="392"/>
      <c r="B24" s="488">
        <v>1978</v>
      </c>
      <c r="C24" s="393">
        <v>1988</v>
      </c>
      <c r="D24" s="393">
        <v>1998</v>
      </c>
      <c r="E24" s="983">
        <v>1999</v>
      </c>
      <c r="F24" s="981">
        <v>2000</v>
      </c>
      <c r="G24" s="981">
        <v>2001</v>
      </c>
      <c r="H24" s="981">
        <v>2002</v>
      </c>
      <c r="I24" s="982">
        <v>2003</v>
      </c>
    </row>
    <row r="25" spans="1:11">
      <c r="A25" s="361" t="s">
        <v>529</v>
      </c>
      <c r="B25" s="956">
        <v>0.54400000000000004</v>
      </c>
      <c r="C25" s="957">
        <v>0.45400000000000001</v>
      </c>
      <c r="D25" s="957">
        <v>0.436</v>
      </c>
      <c r="E25" s="1057">
        <v>0.41</v>
      </c>
      <c r="F25" s="1006">
        <v>0.39100000000000001</v>
      </c>
      <c r="G25" s="1006">
        <v>0.379</v>
      </c>
      <c r="H25" s="1006">
        <v>0.375</v>
      </c>
      <c r="I25" s="1007">
        <v>0.36599999999999999</v>
      </c>
      <c r="J25" s="984"/>
      <c r="K25" s="984"/>
    </row>
    <row r="26" spans="1:11">
      <c r="A26" s="364" t="s">
        <v>656</v>
      </c>
      <c r="B26" s="959">
        <v>7.8E-2</v>
      </c>
      <c r="C26" s="960">
        <v>9.4E-2</v>
      </c>
      <c r="D26" s="960">
        <v>0.13800000000000001</v>
      </c>
      <c r="E26" s="1058">
        <v>0.17</v>
      </c>
      <c r="F26" s="1008">
        <v>0.216</v>
      </c>
      <c r="G26" s="1008">
        <v>0.24399999999999999</v>
      </c>
      <c r="H26" s="1008">
        <v>0.24099999999999999</v>
      </c>
      <c r="I26" s="1009">
        <v>0.25600000000000001</v>
      </c>
      <c r="J26" s="984"/>
      <c r="K26" s="984"/>
    </row>
    <row r="27" spans="1:11">
      <c r="A27" s="364" t="s">
        <v>530</v>
      </c>
      <c r="B27" s="959">
        <v>0.125</v>
      </c>
      <c r="C27" s="960">
        <v>0.159</v>
      </c>
      <c r="D27" s="960">
        <v>0.17</v>
      </c>
      <c r="E27" s="1058">
        <v>0.16700000000000001</v>
      </c>
      <c r="F27" s="1008">
        <v>0.13</v>
      </c>
      <c r="G27" s="1008">
        <v>0.106</v>
      </c>
      <c r="H27" s="1008">
        <v>0.109</v>
      </c>
      <c r="I27" s="1009">
        <v>0.109</v>
      </c>
      <c r="J27" s="984"/>
      <c r="K27" s="984"/>
    </row>
    <row r="28" spans="1:11">
      <c r="A28" s="364" t="s">
        <v>531</v>
      </c>
      <c r="B28" s="959">
        <v>8.2000000000000003E-2</v>
      </c>
      <c r="C28" s="960">
        <v>9.8000000000000004E-2</v>
      </c>
      <c r="D28" s="960">
        <v>0.106</v>
      </c>
      <c r="E28" s="1058">
        <v>0.109</v>
      </c>
      <c r="F28" s="1008">
        <v>0.114</v>
      </c>
      <c r="G28" s="1008">
        <v>0.122</v>
      </c>
      <c r="H28" s="1008">
        <v>0.126</v>
      </c>
      <c r="I28" s="1009">
        <v>0.13200000000000001</v>
      </c>
      <c r="J28" s="984"/>
      <c r="K28" s="984"/>
    </row>
    <row r="29" spans="1:11" ht="13.5" thickBot="1">
      <c r="A29" s="364" t="s">
        <v>524</v>
      </c>
      <c r="B29" s="961">
        <v>0.17100000000000001</v>
      </c>
      <c r="C29" s="962">
        <v>0.19500000000000001</v>
      </c>
      <c r="D29" s="962">
        <v>0.15</v>
      </c>
      <c r="E29" s="1059">
        <v>0.14399999999999999</v>
      </c>
      <c r="F29" s="1010">
        <v>0.14899999999999999</v>
      </c>
      <c r="G29" s="1010">
        <v>0.14899999999999999</v>
      </c>
      <c r="H29" s="1010">
        <v>0.14899999999999999</v>
      </c>
      <c r="I29" s="1011">
        <v>0.13700000000000001</v>
      </c>
      <c r="J29" s="984"/>
      <c r="K29" s="984"/>
    </row>
    <row r="30" spans="1:11">
      <c r="A30" s="392" t="s">
        <v>525</v>
      </c>
      <c r="B30" s="494">
        <v>96965</v>
      </c>
      <c r="C30" s="495">
        <v>127857</v>
      </c>
      <c r="D30" s="495">
        <v>264754</v>
      </c>
      <c r="E30" s="1000">
        <v>286266</v>
      </c>
      <c r="F30" s="1001">
        <v>288481</v>
      </c>
      <c r="G30" s="1001">
        <v>287550</v>
      </c>
      <c r="H30" s="1001">
        <v>292454</v>
      </c>
      <c r="I30" s="1002">
        <v>298566</v>
      </c>
      <c r="J30" s="984"/>
      <c r="K30" s="984"/>
    </row>
    <row r="31" spans="1:11" ht="13.5" thickBot="1">
      <c r="A31" s="497" t="s">
        <v>526</v>
      </c>
      <c r="B31" s="963">
        <v>100</v>
      </c>
      <c r="C31" s="964">
        <v>131.86027804133494</v>
      </c>
      <c r="D31" s="964">
        <v>273.04360381172393</v>
      </c>
      <c r="E31" s="1062">
        <v>295.22899999999998</v>
      </c>
      <c r="F31" s="1063">
        <v>297.51</v>
      </c>
      <c r="G31" s="1063">
        <v>296.55</v>
      </c>
      <c r="H31" s="1063">
        <v>301.61</v>
      </c>
      <c r="I31" s="1064">
        <v>307.91000000000003</v>
      </c>
    </row>
    <row r="32" spans="1:11">
      <c r="A32" s="392" t="s">
        <v>687</v>
      </c>
      <c r="B32" s="492"/>
      <c r="C32" s="493">
        <v>2.8043280325314113E-2</v>
      </c>
      <c r="D32" s="493">
        <v>7.5503435561546706E-2</v>
      </c>
      <c r="E32" s="1003">
        <v>8.1250000000000003E-2</v>
      </c>
      <c r="F32" s="1004">
        <v>4.3799999999999999E-2</v>
      </c>
      <c r="G32" s="1004">
        <v>2.7900000000000001E-2</v>
      </c>
      <c r="H32" s="1004">
        <v>2.52E-2</v>
      </c>
      <c r="I32" s="1005">
        <v>2.4299999999999999E-2</v>
      </c>
    </row>
    <row r="33" spans="1:11">
      <c r="A33" t="s">
        <v>686</v>
      </c>
    </row>
    <row r="34" spans="1:11">
      <c r="A34" t="s">
        <v>745</v>
      </c>
    </row>
    <row r="35" spans="1:11">
      <c r="A35" t="s">
        <v>743</v>
      </c>
    </row>
    <row r="36" spans="1:11">
      <c r="B36" s="1070"/>
      <c r="C36" s="1070"/>
      <c r="D36" s="1070"/>
      <c r="E36" s="1070"/>
      <c r="F36" s="1070"/>
      <c r="G36" s="1070"/>
      <c r="H36" s="1070"/>
      <c r="I36" s="1070"/>
    </row>
    <row r="37" spans="1:11">
      <c r="A37" s="973" t="s">
        <v>675</v>
      </c>
    </row>
    <row r="38" spans="1:11" ht="18">
      <c r="A38" s="1088" t="s">
        <v>533</v>
      </c>
      <c r="B38" s="1088"/>
      <c r="C38" s="1088"/>
      <c r="D38" s="1088"/>
      <c r="E38" s="1088"/>
    </row>
    <row r="39" spans="1:11" ht="15.75">
      <c r="A39" s="1091" t="s">
        <v>534</v>
      </c>
      <c r="B39" s="1091"/>
      <c r="C39" s="1091"/>
      <c r="D39" s="1091"/>
      <c r="E39" s="1091"/>
      <c r="F39" s="355"/>
      <c r="G39" s="355"/>
      <c r="H39" s="355"/>
      <c r="I39" s="355"/>
      <c r="J39" s="355"/>
      <c r="K39" s="355"/>
    </row>
    <row r="40" spans="1:11" ht="4.5" customHeight="1">
      <c r="A40" s="976"/>
      <c r="B40" s="976"/>
      <c r="C40" s="976"/>
      <c r="D40" s="976"/>
      <c r="E40" s="976"/>
      <c r="F40" s="977"/>
      <c r="G40" s="977"/>
      <c r="H40" s="977"/>
      <c r="I40" s="977"/>
      <c r="J40" s="977"/>
      <c r="K40" s="977"/>
    </row>
    <row r="41" spans="1:11">
      <c r="A41" s="489" t="s">
        <v>535</v>
      </c>
      <c r="B41" s="489">
        <v>1999</v>
      </c>
      <c r="C41" s="489"/>
      <c r="D41" s="489">
        <v>2000</v>
      </c>
      <c r="E41" s="489"/>
      <c r="F41" s="489">
        <v>2001</v>
      </c>
      <c r="G41" s="489"/>
      <c r="H41" s="489">
        <v>2002</v>
      </c>
      <c r="I41" s="489"/>
      <c r="J41" s="489">
        <v>2003</v>
      </c>
      <c r="K41" s="489"/>
    </row>
    <row r="42" spans="1:11">
      <c r="A42" s="978" t="s">
        <v>56</v>
      </c>
      <c r="B42" s="975">
        <v>66988</v>
      </c>
      <c r="C42" s="958">
        <v>0.26500000000000001</v>
      </c>
      <c r="D42" s="975">
        <v>69835</v>
      </c>
      <c r="E42" s="958">
        <v>0.27610000000000001</v>
      </c>
      <c r="F42" s="975">
        <v>67320</v>
      </c>
      <c r="G42" s="958">
        <v>0.27</v>
      </c>
      <c r="H42" s="975">
        <v>68996</v>
      </c>
      <c r="I42" s="958">
        <v>0.2646</v>
      </c>
      <c r="J42" s="975">
        <v>70365</v>
      </c>
      <c r="K42" s="958">
        <v>0.26800000000000002</v>
      </c>
    </row>
    <row r="43" spans="1:11">
      <c r="A43" s="978" t="s">
        <v>536</v>
      </c>
      <c r="B43" s="975">
        <v>68838</v>
      </c>
      <c r="C43" s="958">
        <v>0.27300000000000002</v>
      </c>
      <c r="D43" s="975">
        <v>74210</v>
      </c>
      <c r="E43" s="958">
        <v>0.29339999999999999</v>
      </c>
      <c r="F43" s="975">
        <v>75289</v>
      </c>
      <c r="G43" s="958">
        <v>0.30199999999999999</v>
      </c>
      <c r="H43" s="975">
        <v>75672</v>
      </c>
      <c r="I43" s="958">
        <v>0.29020000000000001</v>
      </c>
      <c r="J43" s="975">
        <v>75584</v>
      </c>
      <c r="K43" s="958">
        <v>0.28699999999999998</v>
      </c>
    </row>
    <row r="44" spans="1:11">
      <c r="A44" s="978" t="s">
        <v>537</v>
      </c>
      <c r="B44" s="975">
        <v>52669</v>
      </c>
      <c r="C44" s="958">
        <v>0.20899999999999999</v>
      </c>
      <c r="D44" s="975">
        <v>54257</v>
      </c>
      <c r="E44" s="958">
        <v>0.2145</v>
      </c>
      <c r="F44" s="975">
        <v>56282</v>
      </c>
      <c r="G44" s="958">
        <v>0.22600000000000001</v>
      </c>
      <c r="H44" s="975">
        <v>56190</v>
      </c>
      <c r="I44" s="958">
        <v>0.215</v>
      </c>
      <c r="J44" s="975">
        <v>56172</v>
      </c>
      <c r="K44" s="958">
        <v>0.214</v>
      </c>
    </row>
    <row r="45" spans="1:11">
      <c r="A45" s="978" t="s">
        <v>538</v>
      </c>
      <c r="B45" s="975">
        <v>63843</v>
      </c>
      <c r="C45" s="958">
        <v>0.253</v>
      </c>
      <c r="D45" s="975">
        <v>54666</v>
      </c>
      <c r="E45" s="958">
        <v>0.21609999999999999</v>
      </c>
      <c r="F45" s="975">
        <v>50526</v>
      </c>
      <c r="G45" s="958">
        <v>0.20200000000000001</v>
      </c>
      <c r="H45" s="975">
        <v>59883</v>
      </c>
      <c r="I45" s="958">
        <v>0.22969999999999999</v>
      </c>
      <c r="J45" s="975">
        <v>60825</v>
      </c>
      <c r="K45" s="958">
        <v>0.23100000000000001</v>
      </c>
    </row>
    <row r="46" spans="1:11">
      <c r="A46" s="392" t="s">
        <v>59</v>
      </c>
      <c r="B46" s="494">
        <v>252338</v>
      </c>
      <c r="C46" s="495"/>
      <c r="D46" s="495">
        <v>252968</v>
      </c>
      <c r="E46" s="495"/>
      <c r="F46" s="496">
        <v>249417</v>
      </c>
      <c r="G46" s="496"/>
      <c r="H46" s="496">
        <v>260741</v>
      </c>
      <c r="I46" s="496"/>
      <c r="J46" s="496">
        <v>262946</v>
      </c>
      <c r="K46" s="496"/>
    </row>
    <row r="47" spans="1:11">
      <c r="A47" s="355" t="s">
        <v>532</v>
      </c>
      <c r="B47" s="355"/>
      <c r="C47" s="1065"/>
      <c r="D47" s="891"/>
      <c r="E47" s="1065"/>
      <c r="F47" s="355"/>
      <c r="G47" s="1065"/>
      <c r="H47" s="355"/>
      <c r="I47" s="1065"/>
      <c r="J47" s="355"/>
      <c r="K47" s="1065"/>
    </row>
    <row r="48" spans="1:11">
      <c r="A48" s="355" t="s">
        <v>661</v>
      </c>
      <c r="B48" s="355"/>
      <c r="C48" s="355"/>
      <c r="D48" s="355"/>
      <c r="E48" s="355"/>
      <c r="F48" s="355"/>
      <c r="G48" s="355"/>
      <c r="H48" s="891"/>
      <c r="I48" s="355"/>
      <c r="J48" s="355"/>
      <c r="K48" s="355"/>
    </row>
    <row r="49" spans="1:11">
      <c r="B49" s="73"/>
      <c r="D49" s="73"/>
      <c r="F49" s="73"/>
      <c r="H49" s="73"/>
      <c r="J49" s="73"/>
    </row>
    <row r="50" spans="1:11">
      <c r="A50" s="973" t="s">
        <v>676</v>
      </c>
    </row>
    <row r="51" spans="1:11" ht="18">
      <c r="A51" s="1088" t="s">
        <v>539</v>
      </c>
      <c r="B51" s="1088"/>
      <c r="C51" s="1088"/>
      <c r="D51" s="1088"/>
      <c r="E51" s="1088"/>
    </row>
    <row r="52" spans="1:11" ht="15.75">
      <c r="A52" s="1089" t="s">
        <v>528</v>
      </c>
      <c r="B52" s="1089"/>
      <c r="C52" s="1089"/>
      <c r="D52" s="1089"/>
      <c r="E52" s="1089"/>
    </row>
    <row r="53" spans="1:11" ht="3" customHeight="1">
      <c r="A53" s="391"/>
      <c r="B53" s="391"/>
      <c r="C53" s="391"/>
      <c r="D53" s="391"/>
      <c r="E53" s="391"/>
      <c r="F53" s="357"/>
      <c r="G53" s="357"/>
      <c r="H53" s="357"/>
      <c r="I53" s="357"/>
      <c r="J53" s="357"/>
      <c r="K53" s="357"/>
    </row>
    <row r="54" spans="1:11">
      <c r="A54" s="392" t="s">
        <v>693</v>
      </c>
      <c r="B54" s="393">
        <v>1999</v>
      </c>
      <c r="C54" s="394"/>
      <c r="D54" s="393">
        <v>2000</v>
      </c>
      <c r="E54" s="394"/>
      <c r="F54" s="393">
        <v>2001</v>
      </c>
      <c r="G54" s="394"/>
      <c r="H54" s="393">
        <v>2002</v>
      </c>
      <c r="I54" s="394"/>
      <c r="J54" s="393">
        <v>2003</v>
      </c>
      <c r="K54" s="394"/>
    </row>
    <row r="55" spans="1:11">
      <c r="A55" s="361" t="s">
        <v>540</v>
      </c>
      <c r="B55" s="965">
        <v>83900</v>
      </c>
      <c r="C55" s="966">
        <v>0.31</v>
      </c>
      <c r="D55" s="965">
        <v>91719</v>
      </c>
      <c r="E55" s="966">
        <v>0.32</v>
      </c>
      <c r="F55" s="965">
        <v>98107</v>
      </c>
      <c r="G55" s="966">
        <v>0.34</v>
      </c>
      <c r="H55" s="965">
        <v>103063</v>
      </c>
      <c r="I55" s="966">
        <v>0.34</v>
      </c>
      <c r="J55" s="965">
        <v>90410</v>
      </c>
      <c r="K55" s="966">
        <v>0.3</v>
      </c>
    </row>
    <row r="56" spans="1:11">
      <c r="A56" s="364" t="s">
        <v>541</v>
      </c>
      <c r="B56" s="967">
        <v>190947</v>
      </c>
      <c r="C56" s="968">
        <v>0.69</v>
      </c>
      <c r="D56" s="967">
        <v>194574</v>
      </c>
      <c r="E56" s="968">
        <v>0.68</v>
      </c>
      <c r="F56" s="967">
        <v>189231</v>
      </c>
      <c r="G56" s="968">
        <v>0.66</v>
      </c>
      <c r="H56" s="967">
        <v>198778</v>
      </c>
      <c r="I56" s="968">
        <v>0.66</v>
      </c>
      <c r="J56" s="967">
        <v>212902</v>
      </c>
      <c r="K56" s="968">
        <v>0.7</v>
      </c>
    </row>
    <row r="57" spans="1:11">
      <c r="A57" s="367" t="s">
        <v>694</v>
      </c>
      <c r="B57" s="969">
        <v>274847</v>
      </c>
      <c r="C57" s="970"/>
      <c r="D57" s="969">
        <v>286293</v>
      </c>
      <c r="E57" s="970"/>
      <c r="F57" s="969">
        <f>F55+F56</f>
        <v>287338</v>
      </c>
      <c r="G57" s="970"/>
      <c r="H57" s="969">
        <v>301841</v>
      </c>
      <c r="I57" s="970"/>
      <c r="J57" s="969">
        <v>303312</v>
      </c>
      <c r="K57" s="970"/>
    </row>
    <row r="58" spans="1:11">
      <c r="A58" t="s">
        <v>542</v>
      </c>
      <c r="D58" s="73"/>
    </row>
    <row r="59" spans="1:11">
      <c r="A59" t="s">
        <v>664</v>
      </c>
    </row>
  </sheetData>
  <mergeCells count="8">
    <mergeCell ref="A52:E52"/>
    <mergeCell ref="A39:E39"/>
    <mergeCell ref="A38:E38"/>
    <mergeCell ref="A2:E2"/>
    <mergeCell ref="A3:E3"/>
    <mergeCell ref="A21:E21"/>
    <mergeCell ref="A22:E22"/>
    <mergeCell ref="A51:E51"/>
  </mergeCells>
  <phoneticPr fontId="0" type="noConversion"/>
  <pageMargins left="0.75" right="0.75" top="0.59055118110236227" bottom="1" header="0" footer="0"/>
  <pageSetup scale="76" orientation="portrait" r:id="rId1"/>
  <headerFooter alignWithMargins="0">
    <oddHeader>&amp;C&amp;A&amp;R19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B1" sqref="B1"/>
    </sheetView>
  </sheetViews>
  <sheetFormatPr baseColWidth="10" defaultColWidth="16.7109375" defaultRowHeight="12.75"/>
  <cols>
    <col min="1" max="1" width="17.140625" customWidth="1"/>
    <col min="2" max="2" width="12.140625" customWidth="1"/>
    <col min="3" max="3" width="9.140625" customWidth="1"/>
    <col min="4" max="4" width="11.7109375" customWidth="1"/>
    <col min="5" max="5" width="10.7109375" customWidth="1"/>
    <col min="6" max="6" width="8.5703125" customWidth="1"/>
    <col min="7" max="7" width="9.140625" customWidth="1"/>
    <col min="8" max="8" width="8.42578125" customWidth="1"/>
    <col min="9" max="9" width="7.85546875" customWidth="1"/>
    <col min="10" max="10" width="10.140625" customWidth="1"/>
    <col min="11" max="11" width="8.42578125" customWidth="1"/>
    <col min="12" max="12" width="7.85546875" customWidth="1"/>
  </cols>
  <sheetData>
    <row r="1" spans="1:9" ht="15" customHeight="1">
      <c r="A1" s="973" t="s">
        <v>677</v>
      </c>
      <c r="F1" s="916" t="s">
        <v>604</v>
      </c>
    </row>
    <row r="2" spans="1:9" ht="5.25" customHeight="1" thickBot="1">
      <c r="G2" s="357"/>
      <c r="H2" s="357"/>
      <c r="I2" s="357"/>
    </row>
    <row r="3" spans="1:9" ht="22.5" customHeight="1" thickTop="1">
      <c r="A3" s="356" t="s">
        <v>644</v>
      </c>
      <c r="G3" s="914"/>
      <c r="H3" s="917" t="s">
        <v>605</v>
      </c>
      <c r="I3" s="917" t="s">
        <v>606</v>
      </c>
    </row>
    <row r="4" spans="1:9" ht="6" customHeight="1" thickBot="1">
      <c r="A4" s="357"/>
      <c r="B4" s="357"/>
      <c r="C4" s="357"/>
      <c r="D4" s="357"/>
      <c r="E4" s="357"/>
      <c r="G4" s="909"/>
      <c r="H4" s="909"/>
      <c r="I4" s="909"/>
    </row>
    <row r="5" spans="1:9" ht="18" customHeight="1" thickTop="1">
      <c r="A5" s="358" t="s">
        <v>53</v>
      </c>
      <c r="B5" s="359" t="s">
        <v>547</v>
      </c>
      <c r="C5" s="360" t="s">
        <v>548</v>
      </c>
      <c r="D5" s="359" t="s">
        <v>549</v>
      </c>
      <c r="E5" s="360" t="s">
        <v>550</v>
      </c>
      <c r="G5" s="918" t="s">
        <v>601</v>
      </c>
      <c r="H5" s="915">
        <v>6.28</v>
      </c>
      <c r="I5" s="910">
        <v>0.6</v>
      </c>
    </row>
    <row r="6" spans="1:9">
      <c r="A6" s="361" t="s">
        <v>551</v>
      </c>
      <c r="B6" s="362">
        <v>10729</v>
      </c>
      <c r="C6" s="363">
        <v>0.93679999999999997</v>
      </c>
      <c r="D6" s="362">
        <v>45380</v>
      </c>
      <c r="E6" s="363">
        <v>0.93100000000000005</v>
      </c>
      <c r="G6" s="911" t="s">
        <v>599</v>
      </c>
      <c r="H6" s="907">
        <v>0</v>
      </c>
      <c r="I6" s="912">
        <v>0.5</v>
      </c>
    </row>
    <row r="7" spans="1:9">
      <c r="A7" s="364" t="s">
        <v>258</v>
      </c>
      <c r="B7" s="365">
        <v>725</v>
      </c>
      <c r="C7" s="366">
        <v>6.3E-2</v>
      </c>
      <c r="D7" s="365">
        <v>3400</v>
      </c>
      <c r="E7" s="366">
        <v>6.9000000000000006E-2</v>
      </c>
      <c r="G7" s="911" t="s">
        <v>207</v>
      </c>
      <c r="H7" s="907">
        <v>0</v>
      </c>
      <c r="I7" s="912">
        <v>3.55</v>
      </c>
    </row>
    <row r="8" spans="1:9">
      <c r="A8" s="367" t="s">
        <v>59</v>
      </c>
      <c r="B8" s="368">
        <v>11454</v>
      </c>
      <c r="C8" s="369"/>
      <c r="D8" s="368">
        <v>48780</v>
      </c>
      <c r="E8" s="369"/>
      <c r="G8" s="911" t="s">
        <v>208</v>
      </c>
      <c r="H8" s="907">
        <v>0</v>
      </c>
      <c r="I8" s="912">
        <v>1.2</v>
      </c>
    </row>
    <row r="9" spans="1:9" ht="22.5">
      <c r="D9" s="73"/>
      <c r="G9" s="911" t="s">
        <v>209</v>
      </c>
      <c r="H9" s="907">
        <v>9.3000000000000007</v>
      </c>
      <c r="I9" s="912">
        <v>0.4</v>
      </c>
    </row>
    <row r="10" spans="1:9">
      <c r="A10" s="973" t="s">
        <v>678</v>
      </c>
      <c r="G10" s="911" t="s">
        <v>210</v>
      </c>
      <c r="H10" s="907">
        <v>5.9</v>
      </c>
      <c r="I10" s="912">
        <v>1.21</v>
      </c>
    </row>
    <row r="11" spans="1:9" ht="18.75" thickBot="1">
      <c r="A11" s="356" t="s">
        <v>645</v>
      </c>
      <c r="G11" s="911" t="s">
        <v>212</v>
      </c>
      <c r="H11" s="907">
        <v>0</v>
      </c>
      <c r="I11" s="912">
        <v>3.2</v>
      </c>
    </row>
    <row r="12" spans="1:9" ht="3.75" customHeight="1">
      <c r="A12" s="370"/>
      <c r="B12" s="371"/>
      <c r="C12" s="372"/>
      <c r="D12" s="373"/>
      <c r="E12" s="374"/>
      <c r="G12" s="911"/>
      <c r="H12" s="907"/>
      <c r="I12" s="912"/>
    </row>
    <row r="13" spans="1:9" ht="25.5">
      <c r="A13" s="919" t="s">
        <v>552</v>
      </c>
      <c r="B13" s="920" t="s">
        <v>553</v>
      </c>
      <c r="C13" s="921" t="s">
        <v>553</v>
      </c>
      <c r="D13" s="922" t="s">
        <v>549</v>
      </c>
      <c r="E13" s="923" t="s">
        <v>549</v>
      </c>
      <c r="G13" s="911" t="s">
        <v>214</v>
      </c>
      <c r="H13" s="907">
        <v>0</v>
      </c>
      <c r="I13" s="912">
        <v>3.1</v>
      </c>
    </row>
    <row r="14" spans="1:9" ht="33.75">
      <c r="A14" s="924" t="s">
        <v>554</v>
      </c>
      <c r="B14" s="925" t="s">
        <v>555</v>
      </c>
      <c r="C14" s="926" t="s">
        <v>556</v>
      </c>
      <c r="D14" s="927" t="s">
        <v>557</v>
      </c>
      <c r="E14" s="928" t="s">
        <v>558</v>
      </c>
      <c r="G14" s="911" t="s">
        <v>598</v>
      </c>
      <c r="H14" s="908">
        <v>48.6</v>
      </c>
      <c r="I14" s="908">
        <v>9.1999999999999993</v>
      </c>
    </row>
    <row r="15" spans="1:9">
      <c r="A15" s="375" t="s">
        <v>496</v>
      </c>
      <c r="B15" s="376">
        <v>3641</v>
      </c>
      <c r="C15" s="377">
        <v>0.318</v>
      </c>
      <c r="D15" s="378">
        <v>11424</v>
      </c>
      <c r="E15" s="379">
        <v>0.23419000000000001</v>
      </c>
      <c r="F15" s="980"/>
      <c r="G15" s="911" t="s">
        <v>602</v>
      </c>
      <c r="H15" s="907">
        <f>SUM(H5:H14)</f>
        <v>70.080000000000013</v>
      </c>
      <c r="I15" s="907">
        <f>SUM(I5:I14)</f>
        <v>22.96</v>
      </c>
    </row>
    <row r="16" spans="1:9">
      <c r="A16" s="375" t="s">
        <v>497</v>
      </c>
      <c r="B16" s="376">
        <v>6996</v>
      </c>
      <c r="C16" s="377">
        <v>0.61099999999999999</v>
      </c>
      <c r="D16" s="378">
        <v>33708</v>
      </c>
      <c r="E16" s="379">
        <v>0.69101999999999997</v>
      </c>
      <c r="F16" s="980"/>
      <c r="G16" s="911"/>
      <c r="H16" s="907"/>
      <c r="I16" s="912"/>
    </row>
    <row r="17" spans="1:11" ht="22.5">
      <c r="A17" s="375" t="s">
        <v>517</v>
      </c>
      <c r="B17" s="376">
        <v>33</v>
      </c>
      <c r="C17" s="377">
        <v>2.9692463699999999E-3</v>
      </c>
      <c r="D17" s="1071">
        <v>89.3</v>
      </c>
      <c r="E17" s="379">
        <v>2.1766374249719677E-3</v>
      </c>
      <c r="F17" s="980"/>
      <c r="G17" s="911" t="s">
        <v>600</v>
      </c>
      <c r="H17" s="907">
        <v>0</v>
      </c>
      <c r="I17" s="912">
        <v>0</v>
      </c>
    </row>
    <row r="18" spans="1:11" ht="22.5">
      <c r="A18" s="375" t="s">
        <v>518</v>
      </c>
      <c r="B18" s="376">
        <v>59</v>
      </c>
      <c r="C18" s="380">
        <v>5.0000000000000001E-3</v>
      </c>
      <c r="D18" s="1071">
        <v>158.4</v>
      </c>
      <c r="E18" s="379">
        <v>3.8915638810104874E-3</v>
      </c>
      <c r="F18" s="980"/>
      <c r="G18" s="911" t="s">
        <v>603</v>
      </c>
      <c r="H18" s="908">
        <v>0</v>
      </c>
      <c r="I18" s="908">
        <v>3.7</v>
      </c>
    </row>
    <row r="19" spans="1:11">
      <c r="A19" s="381" t="s">
        <v>432</v>
      </c>
      <c r="B19" s="382">
        <v>725</v>
      </c>
      <c r="C19" s="377">
        <v>6.3E-2</v>
      </c>
      <c r="D19" s="1072">
        <v>3400.3</v>
      </c>
      <c r="E19" s="379">
        <v>6.8839999999999998E-2</v>
      </c>
      <c r="F19" s="980"/>
      <c r="G19" s="913" t="s">
        <v>12</v>
      </c>
      <c r="H19" s="908">
        <f>H15+H17+H18</f>
        <v>70.080000000000013</v>
      </c>
      <c r="I19" s="908">
        <f>I15+I17+I18</f>
        <v>26.66</v>
      </c>
    </row>
    <row r="20" spans="1:11" ht="13.5" thickBot="1">
      <c r="A20" s="383" t="s">
        <v>12</v>
      </c>
      <c r="B20" s="384">
        <v>11454</v>
      </c>
      <c r="C20" s="385">
        <v>1</v>
      </c>
      <c r="D20" s="386">
        <v>48780</v>
      </c>
      <c r="E20" s="387">
        <v>1</v>
      </c>
      <c r="F20" s="980"/>
      <c r="H20" s="973" t="s">
        <v>681</v>
      </c>
    </row>
    <row r="21" spans="1:11">
      <c r="A21" s="388"/>
      <c r="B21" s="389"/>
      <c r="C21" s="390"/>
      <c r="D21" s="1073"/>
      <c r="E21" s="389"/>
    </row>
    <row r="22" spans="1:11">
      <c r="B22" s="73"/>
      <c r="D22" s="73"/>
    </row>
    <row r="23" spans="1:11">
      <c r="A23" s="973" t="s">
        <v>679</v>
      </c>
    </row>
    <row r="24" spans="1:11" ht="18">
      <c r="A24" s="1093" t="s">
        <v>685</v>
      </c>
      <c r="B24" s="1093"/>
      <c r="C24" s="1093"/>
      <c r="D24" s="1093"/>
      <c r="E24" s="1093"/>
      <c r="F24" s="1093"/>
      <c r="G24" s="1093"/>
      <c r="H24" s="1093"/>
      <c r="I24" s="1093"/>
      <c r="J24" s="1093"/>
      <c r="K24" s="1093"/>
    </row>
    <row r="25" spans="1:11" ht="15.75">
      <c r="A25" s="1089" t="s">
        <v>246</v>
      </c>
      <c r="B25" s="1089"/>
      <c r="C25" s="1089"/>
      <c r="D25" s="1089"/>
      <c r="E25" s="1089"/>
    </row>
    <row r="26" spans="1:11" ht="3.75" customHeight="1">
      <c r="A26" s="391"/>
      <c r="B26" s="391"/>
      <c r="C26" s="391"/>
      <c r="D26" s="391"/>
      <c r="E26" s="391"/>
      <c r="F26" s="357"/>
      <c r="G26" s="357"/>
      <c r="H26" s="357"/>
      <c r="I26" s="357"/>
      <c r="J26" s="357"/>
      <c r="K26" s="357"/>
    </row>
    <row r="27" spans="1:11">
      <c r="A27" s="392" t="s">
        <v>543</v>
      </c>
      <c r="B27" s="393">
        <v>1999</v>
      </c>
      <c r="C27" s="394"/>
      <c r="D27" s="393">
        <v>2000</v>
      </c>
      <c r="E27" s="394"/>
      <c r="F27" s="393">
        <v>2001</v>
      </c>
      <c r="G27" s="394"/>
      <c r="H27" s="393">
        <v>2002</v>
      </c>
      <c r="I27" s="394"/>
      <c r="J27" s="393">
        <v>2003</v>
      </c>
      <c r="K27" s="394"/>
    </row>
    <row r="28" spans="1:11">
      <c r="A28" s="361" t="s">
        <v>544</v>
      </c>
      <c r="B28" s="362">
        <v>13577</v>
      </c>
      <c r="C28" s="363">
        <v>0.35366901977128867</v>
      </c>
      <c r="D28" s="362">
        <v>19081</v>
      </c>
      <c r="E28" s="363">
        <v>0.46236793641562468</v>
      </c>
      <c r="F28" s="362">
        <v>21680</v>
      </c>
      <c r="G28" s="363">
        <v>0.49365849215565727</v>
      </c>
      <c r="H28" s="362">
        <v>23187</v>
      </c>
      <c r="I28" s="363">
        <v>0.50979486841237387</v>
      </c>
      <c r="J28" s="362">
        <v>22603</v>
      </c>
      <c r="K28" s="363">
        <v>0.46300000000000002</v>
      </c>
    </row>
    <row r="29" spans="1:11">
      <c r="A29" s="364" t="s">
        <v>672</v>
      </c>
      <c r="B29" s="365">
        <v>6698</v>
      </c>
      <c r="C29" s="366">
        <v>0.17447706374221783</v>
      </c>
      <c r="D29" s="365">
        <v>9771</v>
      </c>
      <c r="E29" s="366">
        <v>0.23676940971212562</v>
      </c>
      <c r="F29" s="365">
        <v>12504</v>
      </c>
      <c r="G29" s="366">
        <v>0.28471890156431451</v>
      </c>
      <c r="H29" s="365">
        <v>12529</v>
      </c>
      <c r="I29" s="366">
        <v>0.27546555856034122</v>
      </c>
      <c r="J29" s="365">
        <v>15961</v>
      </c>
      <c r="K29" s="366">
        <v>0.32700000000000001</v>
      </c>
    </row>
    <row r="30" spans="1:11">
      <c r="A30" s="364" t="s">
        <v>175</v>
      </c>
      <c r="B30" s="365">
        <v>13260</v>
      </c>
      <c r="C30" s="366">
        <v>0.34541144598713175</v>
      </c>
      <c r="D30" s="365">
        <v>9354</v>
      </c>
      <c r="E30" s="366">
        <v>0.22666472811863914</v>
      </c>
      <c r="F30" s="365">
        <v>6228</v>
      </c>
      <c r="G30" s="366">
        <v>0.14181296536648677</v>
      </c>
      <c r="H30" s="365">
        <v>6925</v>
      </c>
      <c r="I30" s="366">
        <v>0.15225468856495833</v>
      </c>
      <c r="J30" s="365">
        <v>6581</v>
      </c>
      <c r="K30" s="366">
        <v>0.13500000000000001</v>
      </c>
    </row>
    <row r="31" spans="1:11">
      <c r="A31" s="364" t="s">
        <v>545</v>
      </c>
      <c r="B31" s="365">
        <v>3399</v>
      </c>
      <c r="C31" s="366">
        <v>8.8540988303941234E-2</v>
      </c>
      <c r="D31" s="365">
        <v>1687</v>
      </c>
      <c r="E31" s="366">
        <v>4.087913153048367E-2</v>
      </c>
      <c r="F31" s="365">
        <v>1822</v>
      </c>
      <c r="G31" s="366">
        <v>4.1487351139649797E-2</v>
      </c>
      <c r="H31" s="365">
        <v>1062</v>
      </c>
      <c r="I31" s="366">
        <v>2.4E-2</v>
      </c>
      <c r="J31" s="365">
        <v>1940</v>
      </c>
      <c r="K31" s="366">
        <v>0.04</v>
      </c>
    </row>
    <row r="32" spans="1:11">
      <c r="A32" s="364" t="s">
        <v>195</v>
      </c>
      <c r="B32" s="365">
        <v>1450</v>
      </c>
      <c r="C32" s="366">
        <v>3.7901482195420562E-2</v>
      </c>
      <c r="D32" s="365">
        <v>1375</v>
      </c>
      <c r="E32" s="366">
        <v>3.3076475719685958E-2</v>
      </c>
      <c r="F32" s="365">
        <v>1683</v>
      </c>
      <c r="G32" s="366">
        <v>3.8322289773891662E-2</v>
      </c>
      <c r="H32" s="365">
        <v>1781</v>
      </c>
      <c r="I32" s="366">
        <v>3.913550117626366E-2</v>
      </c>
      <c r="J32" s="365">
        <v>1695</v>
      </c>
      <c r="K32" s="366">
        <v>3.5000000000000003E-2</v>
      </c>
    </row>
    <row r="33" spans="1:12">
      <c r="A33" s="367" t="s">
        <v>59</v>
      </c>
      <c r="B33" s="368">
        <v>38384</v>
      </c>
      <c r="C33" s="395"/>
      <c r="D33" s="368">
        <v>41268</v>
      </c>
      <c r="E33" s="395">
        <v>0.99975768149655919</v>
      </c>
      <c r="F33" s="368">
        <v>43917</v>
      </c>
      <c r="G33" s="369"/>
      <c r="H33" s="368">
        <v>45484</v>
      </c>
      <c r="I33" s="369"/>
      <c r="J33" s="368">
        <v>48780</v>
      </c>
      <c r="K33" s="369"/>
    </row>
    <row r="34" spans="1:12">
      <c r="A34" s="973" t="s">
        <v>671</v>
      </c>
      <c r="D34" s="73"/>
      <c r="F34" s="73"/>
    </row>
    <row r="35" spans="1:12">
      <c r="B35" s="73"/>
      <c r="C35" s="980"/>
      <c r="D35" s="73"/>
      <c r="E35" s="980"/>
      <c r="F35" s="73"/>
      <c r="G35" s="980"/>
      <c r="H35" s="73"/>
      <c r="I35" s="980"/>
      <c r="J35" s="73"/>
      <c r="K35" s="980"/>
    </row>
    <row r="37" spans="1:12">
      <c r="A37" s="973" t="s">
        <v>680</v>
      </c>
    </row>
    <row r="38" spans="1:12" ht="18">
      <c r="A38" s="1092" t="s">
        <v>684</v>
      </c>
      <c r="B38" s="1092"/>
      <c r="C38" s="1092"/>
      <c r="D38" s="1092"/>
      <c r="E38" s="1092"/>
      <c r="F38" s="1092"/>
      <c r="G38" s="1092"/>
    </row>
    <row r="39" spans="1:12" ht="15.75">
      <c r="A39" s="1089" t="s">
        <v>546</v>
      </c>
      <c r="B39" s="1089"/>
      <c r="C39" s="1089"/>
      <c r="D39" s="1089"/>
      <c r="E39" s="1089"/>
    </row>
    <row r="40" spans="1:12" ht="4.5" customHeight="1">
      <c r="A40" s="391"/>
      <c r="B40" s="391"/>
      <c r="C40" s="391"/>
      <c r="D40" s="391"/>
      <c r="E40" s="391"/>
      <c r="F40" s="357"/>
      <c r="G40" s="357"/>
      <c r="H40" s="357"/>
      <c r="I40" s="357"/>
      <c r="J40" s="357"/>
      <c r="K40" s="357"/>
    </row>
    <row r="41" spans="1:12">
      <c r="A41" s="392" t="s">
        <v>543</v>
      </c>
      <c r="B41" s="393">
        <v>1999</v>
      </c>
      <c r="C41" s="394"/>
      <c r="D41" s="393">
        <v>2000</v>
      </c>
      <c r="E41" s="394"/>
      <c r="F41" s="393">
        <v>2001</v>
      </c>
      <c r="G41" s="394"/>
      <c r="H41" s="393">
        <v>2002</v>
      </c>
      <c r="I41" s="394"/>
      <c r="J41" s="393">
        <v>2003</v>
      </c>
      <c r="K41" s="394"/>
    </row>
    <row r="42" spans="1:12">
      <c r="A42" s="361" t="s">
        <v>544</v>
      </c>
      <c r="B42" s="362">
        <v>4012</v>
      </c>
      <c r="C42" s="363">
        <v>0.4</v>
      </c>
      <c r="D42" s="362">
        <v>4128</v>
      </c>
      <c r="E42" s="363">
        <v>0.39799460084843813</v>
      </c>
      <c r="F42" s="362">
        <v>4124</v>
      </c>
      <c r="G42" s="363">
        <v>0.37793255131964809</v>
      </c>
      <c r="H42" s="362">
        <v>4157</v>
      </c>
      <c r="I42" s="363">
        <v>0.373</v>
      </c>
      <c r="J42" s="362">
        <v>4167</v>
      </c>
      <c r="K42" s="363">
        <v>0.36399999999999999</v>
      </c>
      <c r="L42" s="984"/>
    </row>
    <row r="43" spans="1:12">
      <c r="A43" s="364" t="s">
        <v>672</v>
      </c>
      <c r="B43" s="365">
        <v>2299</v>
      </c>
      <c r="C43" s="366">
        <v>0.22900000000000001</v>
      </c>
      <c r="D43" s="365">
        <v>2638</v>
      </c>
      <c r="E43" s="366">
        <v>0.25433860393366758</v>
      </c>
      <c r="F43" s="365">
        <v>3126</v>
      </c>
      <c r="G43" s="366">
        <v>0.28699999999999998</v>
      </c>
      <c r="H43" s="365">
        <v>3441</v>
      </c>
      <c r="I43" s="366">
        <v>0.309</v>
      </c>
      <c r="J43" s="365">
        <v>3708</v>
      </c>
      <c r="K43" s="366">
        <v>0.32300000000000001</v>
      </c>
      <c r="L43" s="984"/>
    </row>
    <row r="44" spans="1:12">
      <c r="A44" s="364" t="s">
        <v>175</v>
      </c>
      <c r="B44" s="365">
        <v>2260</v>
      </c>
      <c r="C44" s="366">
        <v>0.22600000000000001</v>
      </c>
      <c r="D44" s="365">
        <v>2225</v>
      </c>
      <c r="E44" s="366">
        <v>0.21451986116467411</v>
      </c>
      <c r="F44" s="365">
        <v>2264</v>
      </c>
      <c r="G44" s="366">
        <v>0.20799999999999999</v>
      </c>
      <c r="H44" s="365">
        <v>2253</v>
      </c>
      <c r="I44" s="366">
        <v>0.20200000000000001</v>
      </c>
      <c r="J44" s="365">
        <v>2258</v>
      </c>
      <c r="K44" s="366">
        <v>0.19700000000000001</v>
      </c>
      <c r="L44" s="984"/>
    </row>
    <row r="45" spans="1:12">
      <c r="A45" s="364" t="s">
        <v>545</v>
      </c>
      <c r="B45" s="365">
        <f>1238</f>
        <v>1238</v>
      </c>
      <c r="C45" s="366">
        <v>0.124</v>
      </c>
      <c r="D45" s="365">
        <f>1168</f>
        <v>1168</v>
      </c>
      <c r="E45" s="366">
        <v>0.11280370227535673</v>
      </c>
      <c r="F45" s="365">
        <f>1015</f>
        <v>1015</v>
      </c>
      <c r="G45" s="366">
        <v>9.2999999999999999E-2</v>
      </c>
      <c r="H45" s="365">
        <f>996</f>
        <v>996</v>
      </c>
      <c r="I45" s="366">
        <v>0.09</v>
      </c>
      <c r="J45" s="365">
        <f>1003</f>
        <v>1003</v>
      </c>
      <c r="K45" s="366">
        <v>8.7999999999999995E-2</v>
      </c>
      <c r="L45" s="984"/>
    </row>
    <row r="46" spans="1:12">
      <c r="A46" s="364" t="s">
        <v>195</v>
      </c>
      <c r="B46" s="365">
        <v>211</v>
      </c>
      <c r="C46" s="366">
        <v>2.1000000000000001E-2</v>
      </c>
      <c r="D46" s="365">
        <v>211</v>
      </c>
      <c r="E46" s="366">
        <v>2.0343231777863478E-2</v>
      </c>
      <c r="F46" s="365">
        <v>375</v>
      </c>
      <c r="G46" s="366">
        <v>3.4365835777126097E-2</v>
      </c>
      <c r="H46" s="365">
        <v>289</v>
      </c>
      <c r="I46" s="366">
        <v>2.5999999999999999E-2</v>
      </c>
      <c r="J46" s="365">
        <v>318</v>
      </c>
      <c r="K46" s="366">
        <v>2.8000000000000001E-2</v>
      </c>
      <c r="L46" s="984"/>
    </row>
    <row r="47" spans="1:12">
      <c r="A47" s="367" t="s">
        <v>59</v>
      </c>
      <c r="B47" s="368">
        <v>10020</v>
      </c>
      <c r="C47" s="369"/>
      <c r="D47" s="368">
        <v>10370</v>
      </c>
      <c r="E47" s="369"/>
      <c r="F47" s="368">
        <v>10904</v>
      </c>
      <c r="G47" s="395"/>
      <c r="H47" s="368">
        <v>11136</v>
      </c>
      <c r="I47" s="395"/>
      <c r="J47" s="368">
        <v>11454</v>
      </c>
      <c r="K47" s="395"/>
    </row>
    <row r="48" spans="1:12">
      <c r="A48" s="973" t="s">
        <v>670</v>
      </c>
      <c r="J48" s="73"/>
      <c r="L48" s="980"/>
    </row>
    <row r="49" spans="1:11">
      <c r="A49" s="973" t="s">
        <v>665</v>
      </c>
    </row>
    <row r="50" spans="1:11">
      <c r="B50" s="73"/>
      <c r="C50" s="73"/>
      <c r="D50" s="73"/>
      <c r="E50" s="73"/>
      <c r="F50" s="73"/>
      <c r="G50" s="73"/>
      <c r="H50" s="73"/>
      <c r="I50" s="73"/>
      <c r="J50" s="73"/>
      <c r="K50" s="73"/>
    </row>
  </sheetData>
  <mergeCells count="4">
    <mergeCell ref="A39:E39"/>
    <mergeCell ref="A25:E25"/>
    <mergeCell ref="A38:G38"/>
    <mergeCell ref="A24:K24"/>
  </mergeCells>
  <phoneticPr fontId="0" type="noConversion"/>
  <pageMargins left="0.59055118110236227" right="0.75" top="0.78740157480314965" bottom="1" header="0" footer="0"/>
  <pageSetup scale="88" orientation="portrait" r:id="rId1"/>
  <headerFooter alignWithMargins="0">
    <oddHeader>&amp;CCuadro 20&amp;R20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E31"/>
  <sheetViews>
    <sheetView topLeftCell="A13" workbookViewId="0">
      <selection activeCell="B30" sqref="B30"/>
    </sheetView>
  </sheetViews>
  <sheetFormatPr baseColWidth="10" defaultRowHeight="12.75"/>
  <cols>
    <col min="1" max="1" width="11.42578125" style="222"/>
    <col min="2" max="2" width="27.7109375" style="222" customWidth="1"/>
    <col min="3" max="3" width="14.140625" style="222" customWidth="1"/>
    <col min="4" max="4" width="20" style="222" customWidth="1"/>
    <col min="5" max="16384" width="11.42578125" style="222"/>
  </cols>
  <sheetData>
    <row r="1" spans="2:5" ht="5.25" customHeight="1">
      <c r="B1" s="802"/>
      <c r="C1" s="802"/>
      <c r="D1" s="802"/>
    </row>
    <row r="2" spans="2:5">
      <c r="B2" s="796"/>
      <c r="C2" s="803"/>
      <c r="D2" s="798"/>
    </row>
    <row r="3" spans="2:5">
      <c r="B3" s="799"/>
      <c r="C3" s="797" t="s">
        <v>276</v>
      </c>
      <c r="D3" s="801"/>
    </row>
    <row r="4" spans="2:5">
      <c r="B4" s="793"/>
      <c r="C4" s="800" t="s">
        <v>277</v>
      </c>
      <c r="D4" s="794"/>
    </row>
    <row r="5" spans="2:5">
      <c r="B5" s="793"/>
      <c r="C5" s="795"/>
      <c r="D5" s="794"/>
    </row>
    <row r="6" spans="2:5">
      <c r="B6" s="225" t="s">
        <v>278</v>
      </c>
      <c r="C6" s="226" t="s">
        <v>279</v>
      </c>
      <c r="D6" s="227" t="s">
        <v>280</v>
      </c>
    </row>
    <row r="7" spans="2:5">
      <c r="B7" s="228"/>
      <c r="C7" s="226" t="s">
        <v>281</v>
      </c>
      <c r="D7" s="227" t="s">
        <v>282</v>
      </c>
    </row>
    <row r="8" spans="2:5">
      <c r="B8" s="229" t="s">
        <v>283</v>
      </c>
      <c r="C8" s="230">
        <v>0.82450000000000001</v>
      </c>
      <c r="D8" s="231">
        <v>10963</v>
      </c>
      <c r="E8" s="222" t="s">
        <v>284</v>
      </c>
    </row>
    <row r="9" spans="2:5">
      <c r="B9" s="229" t="s">
        <v>285</v>
      </c>
      <c r="C9" s="230">
        <v>0.85499999999999998</v>
      </c>
      <c r="D9" s="231">
        <v>10860</v>
      </c>
    </row>
    <row r="10" spans="2:5">
      <c r="B10" s="229" t="s">
        <v>286</v>
      </c>
      <c r="C10" s="230">
        <v>0.92700000000000005</v>
      </c>
      <c r="D10" s="231">
        <v>10500</v>
      </c>
    </row>
    <row r="11" spans="2:5">
      <c r="B11" s="229" t="s">
        <v>287</v>
      </c>
      <c r="C11" s="230">
        <v>0.93600000000000005</v>
      </c>
      <c r="D11" s="231">
        <v>10500</v>
      </c>
    </row>
    <row r="12" spans="2:5">
      <c r="B12" s="229" t="s">
        <v>288</v>
      </c>
      <c r="C12" s="230">
        <v>0.94499999999999995</v>
      </c>
      <c r="D12" s="231">
        <v>10500</v>
      </c>
    </row>
    <row r="13" spans="2:5">
      <c r="B13" s="229" t="s">
        <v>42</v>
      </c>
      <c r="C13" s="230">
        <v>0.7</v>
      </c>
      <c r="D13" s="231">
        <v>11500</v>
      </c>
    </row>
    <row r="14" spans="2:5">
      <c r="B14" s="229" t="s">
        <v>39</v>
      </c>
      <c r="C14" s="230">
        <v>0.55000000000000004</v>
      </c>
      <c r="D14" s="231">
        <v>12100</v>
      </c>
    </row>
    <row r="15" spans="2:5">
      <c r="B15" s="229" t="s">
        <v>289</v>
      </c>
      <c r="C15" s="230">
        <v>0.73</v>
      </c>
      <c r="D15" s="231">
        <v>11200</v>
      </c>
    </row>
    <row r="16" spans="2:5">
      <c r="B16" s="229" t="s">
        <v>143</v>
      </c>
      <c r="C16" s="230">
        <v>0.7</v>
      </c>
      <c r="D16" s="231">
        <v>11400</v>
      </c>
    </row>
    <row r="17" spans="2:5">
      <c r="B17" s="229" t="s">
        <v>41</v>
      </c>
      <c r="C17" s="230">
        <v>0.81</v>
      </c>
      <c r="D17" s="231">
        <v>11100</v>
      </c>
    </row>
    <row r="18" spans="2:5">
      <c r="B18" s="229" t="s">
        <v>38</v>
      </c>
      <c r="C18" s="230">
        <v>0.81</v>
      </c>
      <c r="D18" s="231">
        <v>11100</v>
      </c>
    </row>
    <row r="19" spans="2:5">
      <c r="B19" s="229" t="s">
        <v>36</v>
      </c>
      <c r="C19" s="230">
        <v>0.84</v>
      </c>
      <c r="D19" s="231">
        <v>10900</v>
      </c>
    </row>
    <row r="20" spans="2:5">
      <c r="B20" s="229" t="s">
        <v>290</v>
      </c>
      <c r="C20" s="232" t="s">
        <v>199</v>
      </c>
      <c r="D20" s="231">
        <v>9341</v>
      </c>
      <c r="E20" s="222" t="s">
        <v>291</v>
      </c>
    </row>
    <row r="21" spans="2:5">
      <c r="B21" s="229" t="s">
        <v>10</v>
      </c>
      <c r="C21" s="232" t="s">
        <v>199</v>
      </c>
      <c r="D21" s="231">
        <v>3500</v>
      </c>
    </row>
    <row r="22" spans="2:5">
      <c r="B22" s="229" t="s">
        <v>8</v>
      </c>
      <c r="C22" s="232" t="s">
        <v>199</v>
      </c>
      <c r="D22" s="231">
        <v>7000</v>
      </c>
    </row>
    <row r="23" spans="2:5">
      <c r="B23" s="229" t="s">
        <v>11</v>
      </c>
      <c r="C23" s="232" t="s">
        <v>199</v>
      </c>
      <c r="D23" s="231">
        <v>4000</v>
      </c>
      <c r="E23" s="222" t="s">
        <v>291</v>
      </c>
    </row>
    <row r="24" spans="2:5">
      <c r="B24" s="229" t="s">
        <v>292</v>
      </c>
      <c r="C24" s="232" t="s">
        <v>199</v>
      </c>
      <c r="D24" s="231">
        <v>4260</v>
      </c>
      <c r="E24" s="222" t="s">
        <v>293</v>
      </c>
    </row>
    <row r="25" spans="2:5">
      <c r="B25" s="229" t="s">
        <v>17</v>
      </c>
      <c r="C25" s="232" t="s">
        <v>199</v>
      </c>
      <c r="D25" s="231">
        <v>860</v>
      </c>
      <c r="E25" s="222" t="s">
        <v>294</v>
      </c>
    </row>
    <row r="26" spans="2:5">
      <c r="B26" s="233" t="s">
        <v>295</v>
      </c>
      <c r="C26" s="224"/>
      <c r="D26" s="223"/>
    </row>
    <row r="27" spans="2:5">
      <c r="B27" s="233" t="s">
        <v>296</v>
      </c>
      <c r="C27" s="224"/>
      <c r="D27" s="223"/>
    </row>
    <row r="28" spans="2:5">
      <c r="B28" s="233" t="s">
        <v>657</v>
      </c>
      <c r="C28" s="224"/>
      <c r="D28" s="223"/>
    </row>
    <row r="29" spans="2:5">
      <c r="B29" s="233" t="s">
        <v>752</v>
      </c>
      <c r="C29" s="224"/>
      <c r="D29" s="223"/>
    </row>
    <row r="30" spans="2:5">
      <c r="B30" s="304" t="s">
        <v>493</v>
      </c>
      <c r="C30" s="224"/>
      <c r="D30" s="223"/>
    </row>
    <row r="31" spans="2:5">
      <c r="B31" s="305" t="s">
        <v>494</v>
      </c>
      <c r="C31" s="234"/>
      <c r="D31" s="235"/>
    </row>
  </sheetData>
  <phoneticPr fontId="0" type="noConversion"/>
  <pageMargins left="2.1653543307086616" right="0.78740157480314965" top="1.9685039370078741" bottom="0.98425196850393704" header="0.51181102362204722" footer="0.51181102362204722"/>
  <pageSetup scale="98" orientation="portrait" horizontalDpi="300" verticalDpi="4294967292" r:id="rId1"/>
  <headerFooter alignWithMargins="0">
    <oddHeader>&amp;RAnexo A2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4"/>
  <sheetViews>
    <sheetView topLeftCell="A31" workbookViewId="0">
      <selection activeCell="C34" sqref="C34"/>
    </sheetView>
  </sheetViews>
  <sheetFormatPr baseColWidth="10" defaultColWidth="9.140625" defaultRowHeight="10.5"/>
  <cols>
    <col min="1" max="1" width="14" style="236" customWidth="1"/>
    <col min="2" max="3" width="9" style="236" customWidth="1"/>
    <col min="4" max="4" width="10.5703125" style="236" customWidth="1"/>
    <col min="5" max="8" width="9.7109375" style="236" customWidth="1"/>
    <col min="9" max="9" width="12.42578125" style="236" customWidth="1"/>
    <col min="10" max="10" width="14.7109375" style="236" customWidth="1"/>
    <col min="11" max="11" width="4.42578125" style="236" customWidth="1"/>
    <col min="12" max="16384" width="9.140625" style="236"/>
  </cols>
  <sheetData>
    <row r="1" spans="1:10" ht="6.75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</row>
    <row r="2" spans="1:10">
      <c r="A2" s="804"/>
      <c r="B2" s="805"/>
      <c r="C2" s="816"/>
      <c r="D2" s="816"/>
      <c r="E2" s="816"/>
      <c r="F2" s="816"/>
      <c r="G2" s="816"/>
      <c r="H2" s="805"/>
      <c r="I2" s="805"/>
      <c r="J2" s="807"/>
    </row>
    <row r="3" spans="1:10">
      <c r="A3" s="808"/>
      <c r="B3" s="809"/>
      <c r="C3" s="806" t="s">
        <v>297</v>
      </c>
      <c r="D3" s="805"/>
      <c r="E3" s="805"/>
      <c r="F3" s="805"/>
      <c r="G3" s="805"/>
      <c r="H3" s="809"/>
      <c r="I3" s="809"/>
      <c r="J3" s="811"/>
    </row>
    <row r="4" spans="1:10">
      <c r="A4" s="808"/>
      <c r="B4" s="809"/>
      <c r="C4" s="809"/>
      <c r="D4" s="809" t="s">
        <v>298</v>
      </c>
      <c r="E4" s="809"/>
      <c r="F4" s="810" t="s">
        <v>299</v>
      </c>
      <c r="G4" s="809"/>
      <c r="H4" s="809"/>
      <c r="I4" s="809"/>
      <c r="J4" s="811"/>
    </row>
    <row r="5" spans="1:10">
      <c r="A5" s="812"/>
      <c r="B5" s="809"/>
      <c r="C5" s="809"/>
      <c r="D5" s="809"/>
      <c r="E5" s="809"/>
      <c r="F5" s="809"/>
      <c r="G5" s="809"/>
      <c r="H5" s="809"/>
      <c r="I5" s="809"/>
      <c r="J5" s="811"/>
    </row>
    <row r="6" spans="1:10">
      <c r="A6" s="813"/>
      <c r="B6" s="809" t="s">
        <v>300</v>
      </c>
      <c r="C6" s="809" t="s">
        <v>301</v>
      </c>
      <c r="D6" s="809" t="s">
        <v>302</v>
      </c>
      <c r="E6" s="809" t="s">
        <v>303</v>
      </c>
      <c r="F6" s="809" t="s">
        <v>304</v>
      </c>
      <c r="G6" s="809" t="s">
        <v>305</v>
      </c>
      <c r="H6" s="809" t="s">
        <v>306</v>
      </c>
      <c r="I6" s="809" t="s">
        <v>307</v>
      </c>
      <c r="J6" s="814" t="s">
        <v>308</v>
      </c>
    </row>
    <row r="7" spans="1:10">
      <c r="A7" s="237" t="s">
        <v>300</v>
      </c>
      <c r="B7" s="238">
        <v>1</v>
      </c>
      <c r="C7" s="238">
        <v>0.13780000000000001</v>
      </c>
      <c r="D7" s="238">
        <v>1.39E-3</v>
      </c>
      <c r="E7" s="238">
        <v>5.8100000000000001E-3</v>
      </c>
      <c r="F7" s="238">
        <v>5524.86</v>
      </c>
      <c r="G7" s="238">
        <v>1.613944</v>
      </c>
      <c r="H7" s="238">
        <v>131.0615</v>
      </c>
      <c r="I7" s="238">
        <v>167.2073</v>
      </c>
      <c r="J7" s="239">
        <v>5917.1597000000002</v>
      </c>
    </row>
    <row r="8" spans="1:10">
      <c r="A8" s="240"/>
      <c r="B8" s="241"/>
      <c r="C8" s="241"/>
      <c r="D8" s="241"/>
      <c r="E8" s="241"/>
      <c r="F8" s="241"/>
      <c r="G8" s="241"/>
      <c r="H8" s="241"/>
      <c r="I8" s="241"/>
      <c r="J8" s="242"/>
    </row>
    <row r="9" spans="1:10">
      <c r="A9" s="237" t="s">
        <v>301</v>
      </c>
      <c r="B9" s="238">
        <v>7.2056490000000002</v>
      </c>
      <c r="C9" s="238">
        <v>1</v>
      </c>
      <c r="D9" s="238">
        <v>0.01</v>
      </c>
      <c r="E9" s="238">
        <v>4.1840000000000002E-2</v>
      </c>
      <c r="F9" s="238">
        <v>39810.22</v>
      </c>
      <c r="G9" s="238">
        <v>11.62951</v>
      </c>
      <c r="H9" s="238">
        <v>944.38379999999995</v>
      </c>
      <c r="I9" s="238">
        <v>1204.837</v>
      </c>
      <c r="J9" s="239">
        <v>42636.976000000002</v>
      </c>
    </row>
    <row r="10" spans="1:10">
      <c r="A10" s="240"/>
      <c r="B10" s="241"/>
      <c r="C10" s="241"/>
      <c r="D10" s="241"/>
      <c r="E10" s="241"/>
      <c r="F10" s="241"/>
      <c r="G10" s="241"/>
      <c r="H10" s="241"/>
      <c r="I10" s="241"/>
      <c r="J10" s="242"/>
    </row>
    <row r="11" spans="1:10">
      <c r="A11" s="237" t="s">
        <v>302</v>
      </c>
      <c r="B11" s="238">
        <v>720.56489999999997</v>
      </c>
      <c r="C11" s="238">
        <v>100</v>
      </c>
      <c r="D11" s="238">
        <v>1</v>
      </c>
      <c r="E11" s="238">
        <v>4.1840000000000002</v>
      </c>
      <c r="F11" s="238">
        <v>3981022</v>
      </c>
      <c r="G11" s="238">
        <v>1162.952</v>
      </c>
      <c r="H11" s="238">
        <v>94438.38</v>
      </c>
      <c r="I11" s="238">
        <v>120483.7</v>
      </c>
      <c r="J11" s="239">
        <v>4263697.5999999996</v>
      </c>
    </row>
    <row r="12" spans="1:10">
      <c r="A12" s="240"/>
      <c r="B12" s="241"/>
      <c r="C12" s="241"/>
      <c r="D12" s="241"/>
      <c r="E12" s="241"/>
      <c r="F12" s="241"/>
      <c r="G12" s="241"/>
      <c r="H12" s="241"/>
      <c r="I12" s="241"/>
      <c r="J12" s="242"/>
    </row>
    <row r="13" spans="1:10">
      <c r="A13" s="237" t="s">
        <v>303</v>
      </c>
      <c r="B13" s="238">
        <v>172.2191</v>
      </c>
      <c r="C13" s="238">
        <v>23.900569999999998</v>
      </c>
      <c r="D13" s="238">
        <v>0.239005</v>
      </c>
      <c r="E13" s="238">
        <v>1</v>
      </c>
      <c r="F13" s="238">
        <v>952380.95238095243</v>
      </c>
      <c r="G13" s="238">
        <v>277.95209999999997</v>
      </c>
      <c r="H13" s="238">
        <v>22571.31</v>
      </c>
      <c r="I13" s="238">
        <v>28796.29</v>
      </c>
      <c r="J13" s="239">
        <v>1019048.1</v>
      </c>
    </row>
    <row r="14" spans="1:10">
      <c r="A14" s="240"/>
      <c r="B14" s="241"/>
      <c r="C14" s="241"/>
      <c r="D14" s="241"/>
      <c r="E14" s="241"/>
      <c r="F14" s="241"/>
      <c r="G14" s="241"/>
      <c r="H14" s="241"/>
      <c r="I14" s="241"/>
      <c r="J14" s="242"/>
    </row>
    <row r="15" spans="1:10">
      <c r="A15" s="237" t="s">
        <v>304</v>
      </c>
      <c r="B15" s="238">
        <v>1.8000000000000001E-4</v>
      </c>
      <c r="C15" s="238">
        <v>2.51E-5</v>
      </c>
      <c r="D15" s="238">
        <v>2.4999999999999999E-7</v>
      </c>
      <c r="E15" s="238">
        <v>1.0499999999999999E-6</v>
      </c>
      <c r="F15" s="238">
        <v>1</v>
      </c>
      <c r="G15" s="238">
        <v>2.9E-4</v>
      </c>
      <c r="H15" s="238">
        <v>2.3720000000000001E-2</v>
      </c>
      <c r="I15" s="238">
        <v>3.0265E-2</v>
      </c>
      <c r="J15" s="239">
        <v>1.07101</v>
      </c>
    </row>
    <row r="16" spans="1:10">
      <c r="A16" s="240"/>
      <c r="B16" s="241"/>
      <c r="C16" s="241"/>
      <c r="D16" s="241"/>
      <c r="E16" s="241"/>
      <c r="F16" s="241"/>
      <c r="G16" s="241"/>
      <c r="H16" s="241"/>
      <c r="I16" s="241"/>
      <c r="J16" s="242"/>
    </row>
    <row r="17" spans="1:10">
      <c r="A17" s="237" t="s">
        <v>305</v>
      </c>
      <c r="B17" s="238">
        <v>0.61960000000000004</v>
      </c>
      <c r="C17" s="238">
        <v>8.5989999999999997E-2</v>
      </c>
      <c r="D17" s="238">
        <v>8.5999999999999998E-4</v>
      </c>
      <c r="E17" s="238">
        <v>3.5999999999999999E-3</v>
      </c>
      <c r="F17" s="238">
        <v>3423.2</v>
      </c>
      <c r="G17" s="238">
        <v>1</v>
      </c>
      <c r="H17" s="238">
        <v>81.205770000000001</v>
      </c>
      <c r="I17" s="238">
        <v>103.6016</v>
      </c>
      <c r="J17" s="239">
        <v>3666.2721000000001</v>
      </c>
    </row>
    <row r="18" spans="1:10">
      <c r="A18" s="240"/>
      <c r="B18" s="241"/>
      <c r="C18" s="241"/>
      <c r="D18" s="241"/>
      <c r="E18" s="241"/>
      <c r="F18" s="241"/>
      <c r="G18" s="241"/>
      <c r="H18" s="241"/>
      <c r="I18" s="241"/>
      <c r="J18" s="242"/>
    </row>
    <row r="19" spans="1:10">
      <c r="A19" s="237" t="s">
        <v>306</v>
      </c>
      <c r="B19" s="238">
        <v>7.6299999999999996E-3</v>
      </c>
      <c r="C19" s="238">
        <v>1.06E-3</v>
      </c>
      <c r="D19" s="238">
        <v>1.06E-5</v>
      </c>
      <c r="E19" s="238">
        <v>4.4299999999999999E-5</v>
      </c>
      <c r="F19" s="238">
        <v>42.154690000000002</v>
      </c>
      <c r="G19" s="238">
        <v>1.2314E-2</v>
      </c>
      <c r="H19" s="238">
        <v>1</v>
      </c>
      <c r="I19" s="238">
        <v>1.2757909999999999</v>
      </c>
      <c r="J19" s="239">
        <v>45.147928</v>
      </c>
    </row>
    <row r="20" spans="1:10">
      <c r="A20" s="240"/>
      <c r="B20" s="241"/>
      <c r="C20" s="241"/>
      <c r="D20" s="241"/>
      <c r="E20" s="241"/>
      <c r="F20" s="241"/>
      <c r="G20" s="241"/>
      <c r="H20" s="241"/>
      <c r="I20" s="241"/>
      <c r="J20" s="242"/>
    </row>
    <row r="21" spans="1:10">
      <c r="A21" s="237" t="s">
        <v>309</v>
      </c>
      <c r="B21" s="238">
        <v>5.9800000000000001E-3</v>
      </c>
      <c r="C21" s="238">
        <v>8.3000000000000001E-4</v>
      </c>
      <c r="D21" s="238">
        <v>8.3000000000000002E-6</v>
      </c>
      <c r="E21" s="238">
        <v>3.4700000000000003E-5</v>
      </c>
      <c r="F21" s="238">
        <v>33.041980000000002</v>
      </c>
      <c r="G21" s="238">
        <v>9.6520000000000009E-3</v>
      </c>
      <c r="H21" s="238">
        <v>0.78382600000000002</v>
      </c>
      <c r="I21" s="238">
        <v>1</v>
      </c>
      <c r="J21" s="239">
        <v>35.388165000000001</v>
      </c>
    </row>
    <row r="22" spans="1:10">
      <c r="A22" s="240"/>
      <c r="B22" s="241"/>
      <c r="C22" s="241"/>
      <c r="D22" s="241"/>
      <c r="E22" s="241"/>
      <c r="F22" s="241"/>
      <c r="G22" s="241"/>
      <c r="H22" s="241"/>
      <c r="I22" s="241"/>
      <c r="J22" s="242"/>
    </row>
    <row r="23" spans="1:10">
      <c r="A23" s="243" t="s">
        <v>308</v>
      </c>
      <c r="B23" s="244">
        <v>1.7000000000000001E-4</v>
      </c>
      <c r="C23" s="244">
        <v>2.3499999999999999E-5</v>
      </c>
      <c r="D23" s="244">
        <v>2.35E-7</v>
      </c>
      <c r="E23" s="244">
        <v>9.8100000000000001E-7</v>
      </c>
      <c r="F23" s="244">
        <v>0.933701</v>
      </c>
      <c r="G23" s="244">
        <v>2.72E-4</v>
      </c>
      <c r="H23" s="244">
        <v>2.2148999999999999E-2</v>
      </c>
      <c r="I23" s="244">
        <v>2.8257999999999998E-2</v>
      </c>
      <c r="J23" s="245">
        <v>1</v>
      </c>
    </row>
    <row r="24" spans="1:10">
      <c r="A24" s="246" t="s">
        <v>310</v>
      </c>
      <c r="B24" s="246"/>
      <c r="C24" s="246"/>
      <c r="D24" s="246"/>
      <c r="E24" s="246"/>
      <c r="F24" s="246"/>
      <c r="G24" s="246"/>
      <c r="H24" s="246"/>
      <c r="I24" s="246"/>
      <c r="J24" s="246"/>
    </row>
    <row r="25" spans="1:10">
      <c r="A25" s="246"/>
      <c r="B25" s="246"/>
      <c r="C25" s="246"/>
      <c r="D25" s="246"/>
      <c r="E25" s="246"/>
      <c r="F25" s="246"/>
      <c r="G25" s="246"/>
      <c r="H25" s="246"/>
      <c r="I25" s="246"/>
      <c r="J25" s="246"/>
    </row>
    <row r="26" spans="1:10">
      <c r="A26" s="246"/>
      <c r="B26" s="246"/>
      <c r="C26" s="246"/>
      <c r="D26" s="246"/>
      <c r="E26" s="246"/>
      <c r="F26" s="246"/>
      <c r="G26" s="246"/>
      <c r="H26" s="246"/>
      <c r="I26" s="246"/>
      <c r="J26" s="246"/>
    </row>
    <row r="27" spans="1:10">
      <c r="A27" s="247" t="s">
        <v>311</v>
      </c>
      <c r="B27" s="248"/>
      <c r="C27" s="249"/>
      <c r="D27" s="246"/>
      <c r="E27" s="250" t="s">
        <v>312</v>
      </c>
      <c r="F27" s="249"/>
      <c r="G27" s="246"/>
      <c r="H27" s="250" t="s">
        <v>313</v>
      </c>
      <c r="I27" s="248"/>
      <c r="J27" s="249"/>
    </row>
    <row r="28" spans="1:10">
      <c r="A28" s="251" t="s">
        <v>314</v>
      </c>
      <c r="B28" s="252"/>
      <c r="C28" s="253" t="s">
        <v>315</v>
      </c>
      <c r="D28" s="246"/>
      <c r="E28" s="254" t="s">
        <v>316</v>
      </c>
      <c r="F28" s="255" t="s">
        <v>317</v>
      </c>
      <c r="G28" s="246"/>
      <c r="H28" s="256" t="s">
        <v>318</v>
      </c>
      <c r="I28" s="257" t="s">
        <v>319</v>
      </c>
      <c r="J28" s="258"/>
    </row>
    <row r="29" spans="1:10">
      <c r="A29" s="259" t="s">
        <v>320</v>
      </c>
      <c r="B29" s="260"/>
      <c r="C29" s="261" t="s">
        <v>300</v>
      </c>
      <c r="D29" s="246"/>
      <c r="E29" s="262" t="s">
        <v>321</v>
      </c>
      <c r="F29" s="263" t="s">
        <v>322</v>
      </c>
      <c r="G29" s="246"/>
      <c r="H29" s="264" t="s">
        <v>323</v>
      </c>
      <c r="I29" s="265"/>
      <c r="J29" s="266"/>
    </row>
    <row r="30" spans="1:10">
      <c r="A30" s="267" t="s">
        <v>324</v>
      </c>
      <c r="B30" s="268"/>
      <c r="C30" s="269" t="s">
        <v>301</v>
      </c>
      <c r="D30" s="246"/>
      <c r="E30" s="254" t="s">
        <v>325</v>
      </c>
      <c r="F30" s="255" t="s">
        <v>326</v>
      </c>
      <c r="G30" s="246"/>
      <c r="H30" s="246" t="s">
        <v>327</v>
      </c>
      <c r="I30" s="246"/>
      <c r="J30" s="246"/>
    </row>
    <row r="31" spans="1:10">
      <c r="A31" s="259" t="s">
        <v>328</v>
      </c>
      <c r="B31" s="270"/>
      <c r="C31" s="271" t="s">
        <v>329</v>
      </c>
      <c r="D31" s="246"/>
      <c r="E31" s="264" t="s">
        <v>330</v>
      </c>
      <c r="F31" s="266" t="s">
        <v>331</v>
      </c>
      <c r="G31" s="246"/>
      <c r="H31" s="246"/>
      <c r="I31" s="246"/>
      <c r="J31" s="246"/>
    </row>
    <row r="32" spans="1:10">
      <c r="A32" s="267" t="s">
        <v>332</v>
      </c>
      <c r="B32" s="272"/>
      <c r="C32" s="273" t="s">
        <v>333</v>
      </c>
      <c r="D32" s="246"/>
      <c r="E32" s="246"/>
      <c r="F32" s="246"/>
      <c r="G32" s="246"/>
      <c r="H32" s="246"/>
      <c r="I32" s="246"/>
      <c r="J32" s="246"/>
    </row>
    <row r="33" spans="1:10">
      <c r="A33" s="259" t="s">
        <v>334</v>
      </c>
      <c r="B33" s="260"/>
      <c r="C33" s="261" t="s">
        <v>302</v>
      </c>
      <c r="D33" s="274"/>
      <c r="E33" s="247" t="s">
        <v>335</v>
      </c>
      <c r="F33" s="275"/>
      <c r="G33" s="276"/>
      <c r="H33" s="246"/>
      <c r="I33" s="246"/>
      <c r="J33" s="246"/>
    </row>
    <row r="34" spans="1:10">
      <c r="A34" s="267" t="s">
        <v>336</v>
      </c>
      <c r="B34" s="268"/>
      <c r="C34" s="269" t="s">
        <v>337</v>
      </c>
      <c r="D34" s="246"/>
      <c r="E34" s="277" t="s">
        <v>315</v>
      </c>
      <c r="F34" s="278" t="s">
        <v>338</v>
      </c>
      <c r="G34" s="279" t="s">
        <v>339</v>
      </c>
      <c r="H34" s="246"/>
      <c r="I34" s="246"/>
      <c r="J34" s="246"/>
    </row>
    <row r="35" spans="1:10">
      <c r="A35" s="259" t="s">
        <v>340</v>
      </c>
      <c r="B35" s="260"/>
      <c r="C35" s="261" t="s">
        <v>341</v>
      </c>
      <c r="D35" s="246"/>
      <c r="E35" s="280" t="s">
        <v>342</v>
      </c>
      <c r="F35" s="281" t="s">
        <v>343</v>
      </c>
      <c r="G35" s="239">
        <v>1000</v>
      </c>
      <c r="H35" s="246"/>
      <c r="I35" s="246"/>
      <c r="J35" s="246"/>
    </row>
    <row r="36" spans="1:10">
      <c r="A36" s="267" t="s">
        <v>344</v>
      </c>
      <c r="B36" s="282"/>
      <c r="C36" s="269" t="s">
        <v>345</v>
      </c>
      <c r="D36" s="246"/>
      <c r="E36" s="283" t="s">
        <v>346</v>
      </c>
      <c r="F36" s="284" t="s">
        <v>347</v>
      </c>
      <c r="G36" s="242">
        <v>1000000</v>
      </c>
      <c r="H36" s="246"/>
      <c r="I36" s="246"/>
      <c r="J36" s="246"/>
    </row>
    <row r="37" spans="1:10">
      <c r="A37" s="259" t="s">
        <v>348</v>
      </c>
      <c r="B37" s="260"/>
      <c r="C37" s="261" t="s">
        <v>349</v>
      </c>
      <c r="D37" s="285"/>
      <c r="E37" s="280" t="s">
        <v>350</v>
      </c>
      <c r="F37" s="281" t="s">
        <v>351</v>
      </c>
      <c r="G37" s="239">
        <v>1000000000</v>
      </c>
      <c r="H37" s="246"/>
      <c r="I37" s="246"/>
      <c r="J37" s="246"/>
    </row>
    <row r="38" spans="1:10">
      <c r="A38" s="267" t="s">
        <v>352</v>
      </c>
      <c r="B38" s="282"/>
      <c r="C38" s="269" t="s">
        <v>353</v>
      </c>
      <c r="D38" s="246"/>
      <c r="E38" s="283" t="s">
        <v>354</v>
      </c>
      <c r="F38" s="284" t="s">
        <v>355</v>
      </c>
      <c r="G38" s="242">
        <v>1000000000000</v>
      </c>
      <c r="H38" s="246"/>
      <c r="I38" s="246"/>
      <c r="J38" s="246"/>
    </row>
    <row r="39" spans="1:10">
      <c r="A39" s="286" t="s">
        <v>356</v>
      </c>
      <c r="B39" s="287"/>
      <c r="C39" s="288" t="s">
        <v>305</v>
      </c>
      <c r="D39" s="246"/>
      <c r="E39" s="289" t="s">
        <v>357</v>
      </c>
      <c r="F39" s="290" t="s">
        <v>358</v>
      </c>
      <c r="G39" s="245">
        <v>1000000000000000</v>
      </c>
      <c r="H39" s="246"/>
      <c r="I39" s="246"/>
      <c r="J39" s="246"/>
    </row>
    <row r="43" spans="1:10">
      <c r="A43" s="236" t="s">
        <v>359</v>
      </c>
    </row>
    <row r="44" spans="1:10">
      <c r="A44" s="236" t="s">
        <v>360</v>
      </c>
    </row>
  </sheetData>
  <phoneticPr fontId="0" type="noConversion"/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G63"/>
  <sheetViews>
    <sheetView zoomScale="90" workbookViewId="0">
      <selection activeCell="B1" sqref="B1"/>
    </sheetView>
  </sheetViews>
  <sheetFormatPr baseColWidth="10" defaultColWidth="9.140625" defaultRowHeight="12.75"/>
  <cols>
    <col min="1" max="1" width="38.7109375" style="202" customWidth="1"/>
    <col min="2" max="2" width="15.85546875" style="202" customWidth="1"/>
    <col min="3" max="3" width="18.7109375" style="202" customWidth="1"/>
    <col min="4" max="16384" width="9.140625" style="202"/>
  </cols>
  <sheetData>
    <row r="1" spans="1:7" ht="6.75" customHeight="1" thickBot="1">
      <c r="A1" s="357"/>
      <c r="B1" s="357"/>
      <c r="C1" s="357"/>
      <c r="D1" s="357"/>
    </row>
    <row r="2" spans="1:7">
      <c r="A2" s="445"/>
      <c r="B2" s="446" t="s">
        <v>252</v>
      </c>
      <c r="C2" s="447"/>
      <c r="D2" s="448"/>
    </row>
    <row r="3" spans="1:7">
      <c r="A3" s="449"/>
      <c r="B3" s="450" t="s">
        <v>634</v>
      </c>
      <c r="C3" s="451"/>
      <c r="D3" s="452"/>
    </row>
    <row r="4" spans="1:7">
      <c r="A4" s="449"/>
      <c r="B4" s="453"/>
      <c r="C4" s="454" t="s">
        <v>253</v>
      </c>
      <c r="D4" s="455"/>
    </row>
    <row r="5" spans="1:7">
      <c r="A5" s="456"/>
      <c r="B5" s="457"/>
      <c r="C5" s="458" t="s">
        <v>254</v>
      </c>
      <c r="D5" s="459" t="s">
        <v>255</v>
      </c>
    </row>
    <row r="6" spans="1:7">
      <c r="A6" s="203" t="s">
        <v>655</v>
      </c>
      <c r="B6" s="301">
        <v>11454</v>
      </c>
      <c r="C6" s="205">
        <v>1</v>
      </c>
      <c r="D6" s="206"/>
    </row>
    <row r="7" spans="1:7">
      <c r="A7" s="207" t="s">
        <v>256</v>
      </c>
      <c r="B7" s="208"/>
      <c r="C7" s="209"/>
      <c r="D7" s="210"/>
    </row>
    <row r="8" spans="1:7">
      <c r="A8" s="207"/>
      <c r="B8" s="208"/>
      <c r="C8" s="209"/>
      <c r="D8" s="210"/>
      <c r="F8" s="303"/>
    </row>
    <row r="9" spans="1:7">
      <c r="A9" s="211" t="s">
        <v>257</v>
      </c>
      <c r="B9" s="301">
        <v>7287</v>
      </c>
      <c r="C9" s="205">
        <f>B9/B6</f>
        <v>0.63619696176008378</v>
      </c>
      <c r="D9" s="206"/>
      <c r="F9" s="343"/>
    </row>
    <row r="10" spans="1:7">
      <c r="A10" s="212" t="s">
        <v>258</v>
      </c>
      <c r="B10" s="208">
        <v>365</v>
      </c>
      <c r="C10" s="209"/>
      <c r="D10" s="210">
        <f>B10/B9</f>
        <v>5.0089199945107729E-2</v>
      </c>
    </row>
    <row r="11" spans="1:7">
      <c r="A11" s="212" t="s">
        <v>259</v>
      </c>
      <c r="B11" s="208">
        <v>276</v>
      </c>
      <c r="C11" s="209"/>
      <c r="D11" s="210">
        <f>B11/B9</f>
        <v>3.7875668999588309E-2</v>
      </c>
      <c r="F11" s="343"/>
    </row>
    <row r="12" spans="1:7">
      <c r="A12" s="212" t="s">
        <v>260</v>
      </c>
      <c r="B12" s="208">
        <v>6646</v>
      </c>
      <c r="C12" s="209"/>
      <c r="D12" s="210">
        <f>B12/B9</f>
        <v>0.91203513105530398</v>
      </c>
      <c r="F12" s="343"/>
    </row>
    <row r="13" spans="1:7">
      <c r="A13" s="211"/>
      <c r="B13" s="204"/>
      <c r="C13" s="205"/>
      <c r="D13" s="206"/>
    </row>
    <row r="14" spans="1:7">
      <c r="A14" s="211" t="s">
        <v>261</v>
      </c>
      <c r="B14" s="301">
        <v>4167</v>
      </c>
      <c r="C14" s="205">
        <f>1-C9</f>
        <v>0.36380303823991622</v>
      </c>
      <c r="D14" s="206"/>
    </row>
    <row r="15" spans="1:7">
      <c r="A15" s="212" t="s">
        <v>258</v>
      </c>
      <c r="B15" s="208">
        <v>78</v>
      </c>
      <c r="C15" s="209"/>
      <c r="D15" s="210">
        <f>B15/B14</f>
        <v>1.8718502519798418E-2</v>
      </c>
      <c r="G15" s="303"/>
    </row>
    <row r="16" spans="1:7">
      <c r="A16" s="212" t="s">
        <v>260</v>
      </c>
      <c r="B16" s="208">
        <f>B14-B15</f>
        <v>4089</v>
      </c>
      <c r="C16" s="209"/>
      <c r="D16" s="210">
        <v>0.98036776756890898</v>
      </c>
      <c r="F16" s="343"/>
    </row>
    <row r="17" spans="1:6">
      <c r="A17" s="203"/>
      <c r="B17" s="204"/>
      <c r="C17" s="205"/>
      <c r="D17" s="206"/>
    </row>
    <row r="18" spans="1:6">
      <c r="A18" s="203" t="s">
        <v>595</v>
      </c>
      <c r="B18" s="204"/>
      <c r="C18" s="205"/>
      <c r="D18" s="206"/>
    </row>
    <row r="19" spans="1:6">
      <c r="A19" s="207" t="s">
        <v>262</v>
      </c>
      <c r="B19" s="302">
        <v>48780</v>
      </c>
      <c r="C19" s="209">
        <v>1</v>
      </c>
      <c r="D19" s="210"/>
      <c r="F19" s="343"/>
    </row>
    <row r="20" spans="1:6">
      <c r="A20" s="211" t="s">
        <v>257</v>
      </c>
      <c r="B20" s="301">
        <v>26177</v>
      </c>
      <c r="C20" s="205">
        <f>B20/B19</f>
        <v>0.53663386633866339</v>
      </c>
      <c r="D20" s="206"/>
      <c r="F20" s="937"/>
    </row>
    <row r="21" spans="1:6">
      <c r="A21" s="212" t="s">
        <v>258</v>
      </c>
      <c r="B21" s="208">
        <v>1542</v>
      </c>
      <c r="C21" s="209"/>
      <c r="D21" s="210">
        <v>6.3E-2</v>
      </c>
    </row>
    <row r="22" spans="1:6">
      <c r="A22" s="212" t="s">
        <v>259</v>
      </c>
      <c r="B22" s="208">
        <v>1241</v>
      </c>
      <c r="C22" s="209"/>
      <c r="D22" s="210">
        <v>5.0999999999999997E-2</v>
      </c>
    </row>
    <row r="23" spans="1:6">
      <c r="A23" s="212" t="s">
        <v>260</v>
      </c>
      <c r="B23" s="208">
        <v>23394</v>
      </c>
      <c r="C23" s="209"/>
      <c r="D23" s="210">
        <v>0.88600000000000001</v>
      </c>
      <c r="F23" s="343"/>
    </row>
    <row r="24" spans="1:6">
      <c r="A24" s="211"/>
      <c r="B24" s="204"/>
      <c r="C24" s="205"/>
      <c r="D24" s="206"/>
    </row>
    <row r="25" spans="1:6">
      <c r="A25" s="211" t="s">
        <v>261</v>
      </c>
      <c r="B25" s="301">
        <v>22603</v>
      </c>
      <c r="C25" s="205">
        <f>1-C20</f>
        <v>0.46336613366133661</v>
      </c>
      <c r="D25" s="206"/>
    </row>
    <row r="26" spans="1:6">
      <c r="A26" s="212" t="s">
        <v>258</v>
      </c>
      <c r="B26" s="208">
        <v>591</v>
      </c>
      <c r="C26" s="209"/>
      <c r="D26" s="210">
        <f>B26/B25</f>
        <v>2.6146971640932621E-2</v>
      </c>
    </row>
    <row r="27" spans="1:6">
      <c r="A27" s="212" t="s">
        <v>260</v>
      </c>
      <c r="B27" s="208">
        <v>22012</v>
      </c>
      <c r="C27" s="209"/>
      <c r="D27" s="210">
        <f>B27/B25</f>
        <v>0.9738530283590674</v>
      </c>
      <c r="F27" s="343"/>
    </row>
    <row r="28" spans="1:6">
      <c r="A28" s="213"/>
      <c r="B28" s="204"/>
      <c r="C28" s="205"/>
      <c r="D28" s="206"/>
    </row>
    <row r="29" spans="1:6">
      <c r="A29" s="214" t="s">
        <v>263</v>
      </c>
      <c r="B29" s="208"/>
      <c r="C29" s="209"/>
      <c r="D29" s="210"/>
    </row>
    <row r="30" spans="1:6">
      <c r="A30" s="213" t="s">
        <v>264</v>
      </c>
      <c r="B30" s="204"/>
      <c r="C30" s="215"/>
      <c r="D30" s="206"/>
    </row>
    <row r="31" spans="1:6">
      <c r="A31" s="207" t="s">
        <v>265</v>
      </c>
      <c r="B31" s="302">
        <v>300505</v>
      </c>
      <c r="C31" s="209">
        <v>1</v>
      </c>
      <c r="D31" s="210"/>
    </row>
    <row r="32" spans="1:6">
      <c r="A32" s="211" t="s">
        <v>363</v>
      </c>
      <c r="B32" s="204">
        <v>39500</v>
      </c>
      <c r="C32" s="205">
        <v>0.13</v>
      </c>
      <c r="D32" s="206"/>
    </row>
    <row r="33" spans="1:6">
      <c r="A33" s="211" t="s">
        <v>266</v>
      </c>
      <c r="B33" s="204">
        <v>32543</v>
      </c>
      <c r="C33" s="205">
        <v>0.11</v>
      </c>
      <c r="D33" s="206"/>
    </row>
    <row r="34" spans="1:6">
      <c r="A34" s="216" t="s">
        <v>267</v>
      </c>
      <c r="B34" s="204">
        <v>111314</v>
      </c>
      <c r="C34" s="205">
        <v>0.38</v>
      </c>
      <c r="D34" s="206"/>
    </row>
    <row r="35" spans="1:6">
      <c r="A35" s="216" t="s">
        <v>268</v>
      </c>
      <c r="B35" s="204">
        <v>76394</v>
      </c>
      <c r="C35" s="205">
        <v>0.25</v>
      </c>
      <c r="D35" s="206"/>
    </row>
    <row r="36" spans="1:6">
      <c r="A36" s="211" t="s">
        <v>269</v>
      </c>
      <c r="B36" s="204">
        <v>40754</v>
      </c>
      <c r="C36" s="205">
        <v>0.14000000000000001</v>
      </c>
      <c r="D36" s="206"/>
    </row>
    <row r="37" spans="1:6">
      <c r="A37" s="203"/>
      <c r="B37" s="204"/>
      <c r="C37" s="205"/>
      <c r="D37" s="206"/>
      <c r="E37" s="343"/>
    </row>
    <row r="38" spans="1:6">
      <c r="A38" s="217" t="s">
        <v>270</v>
      </c>
      <c r="B38" s="208"/>
      <c r="C38" s="209"/>
      <c r="D38" s="210"/>
    </row>
    <row r="39" spans="1:6">
      <c r="A39" s="217" t="s">
        <v>271</v>
      </c>
      <c r="B39" s="208"/>
      <c r="C39" s="209"/>
      <c r="D39" s="210"/>
    </row>
    <row r="40" spans="1:6">
      <c r="A40" s="203" t="s">
        <v>262</v>
      </c>
      <c r="B40" s="301"/>
      <c r="C40" s="215">
        <v>1</v>
      </c>
      <c r="D40" s="206"/>
    </row>
    <row r="41" spans="1:6">
      <c r="A41" s="207" t="s">
        <v>212</v>
      </c>
      <c r="B41" s="208">
        <v>511</v>
      </c>
      <c r="C41" s="938">
        <v>1.65126349124281E-2</v>
      </c>
      <c r="D41" s="210"/>
      <c r="E41" s="465"/>
      <c r="F41" s="937"/>
    </row>
    <row r="42" spans="1:6">
      <c r="A42" s="211" t="s">
        <v>205</v>
      </c>
      <c r="B42" s="204">
        <v>15985</v>
      </c>
      <c r="C42" s="938">
        <v>0.51654494926646422</v>
      </c>
      <c r="D42" s="206"/>
      <c r="E42" s="465"/>
      <c r="F42" s="937"/>
    </row>
    <row r="43" spans="1:6">
      <c r="A43" s="211" t="s">
        <v>209</v>
      </c>
      <c r="B43" s="204">
        <v>3863</v>
      </c>
      <c r="C43" s="938">
        <v>0.12483034964131066</v>
      </c>
      <c r="D43" s="206"/>
      <c r="E43" s="465"/>
      <c r="F43" s="937"/>
    </row>
    <row r="44" spans="1:6">
      <c r="A44" s="211" t="s">
        <v>211</v>
      </c>
      <c r="B44" s="204">
        <v>676</v>
      </c>
      <c r="C44" s="938">
        <v>2.1844503328378465E-2</v>
      </c>
      <c r="D44" s="206"/>
      <c r="E44" s="465"/>
      <c r="F44" s="937"/>
    </row>
    <row r="45" spans="1:6">
      <c r="A45" s="211" t="s">
        <v>210</v>
      </c>
      <c r="B45" s="204">
        <v>704</v>
      </c>
      <c r="C45" s="938">
        <v>2.2749305241388226E-2</v>
      </c>
      <c r="D45" s="206"/>
      <c r="E45" s="465"/>
      <c r="F45" s="937"/>
    </row>
    <row r="46" spans="1:6">
      <c r="A46" s="211" t="s">
        <v>272</v>
      </c>
      <c r="B46" s="204">
        <v>69</v>
      </c>
      <c r="C46" s="938">
        <v>2.2296904284883345E-3</v>
      </c>
      <c r="D46" s="206"/>
      <c r="E46" s="465"/>
      <c r="F46" s="937"/>
    </row>
    <row r="47" spans="1:6">
      <c r="A47" s="211" t="s">
        <v>208</v>
      </c>
      <c r="B47" s="204">
        <v>372</v>
      </c>
      <c r="C47" s="938">
        <v>1.2020939701415368E-2</v>
      </c>
      <c r="D47" s="206"/>
      <c r="E47" s="465"/>
      <c r="F47" s="937"/>
    </row>
    <row r="48" spans="1:6">
      <c r="A48" s="211" t="s">
        <v>214</v>
      </c>
      <c r="B48" s="204">
        <v>172</v>
      </c>
      <c r="C48" s="938">
        <v>5.5580688942028049E-3</v>
      </c>
      <c r="D48" s="206"/>
      <c r="E48" s="465"/>
      <c r="F48" s="937"/>
    </row>
    <row r="49" spans="1:6">
      <c r="A49" s="211" t="s">
        <v>207</v>
      </c>
      <c r="B49" s="204">
        <v>361</v>
      </c>
      <c r="C49" s="938">
        <v>1.1665481807018678E-2</v>
      </c>
      <c r="D49" s="206"/>
      <c r="E49" s="465"/>
      <c r="F49" s="937"/>
    </row>
    <row r="50" spans="1:6">
      <c r="A50" s="211" t="s">
        <v>215</v>
      </c>
      <c r="B50" s="204">
        <v>7754</v>
      </c>
      <c r="C50" s="938">
        <v>0.25056550119563109</v>
      </c>
      <c r="D50" s="206"/>
      <c r="E50" s="465"/>
      <c r="F50" s="937"/>
    </row>
    <row r="51" spans="1:6">
      <c r="A51" s="211" t="s">
        <v>216</v>
      </c>
      <c r="B51" s="204">
        <v>479</v>
      </c>
      <c r="C51" s="938">
        <v>1.547857558327409E-2</v>
      </c>
      <c r="D51" s="206"/>
      <c r="E51" s="465"/>
      <c r="F51" s="937"/>
    </row>
    <row r="52" spans="1:6">
      <c r="A52" s="203"/>
      <c r="B52" s="204"/>
      <c r="C52" s="205"/>
      <c r="D52" s="206"/>
      <c r="E52" s="466"/>
      <c r="F52" s="937"/>
    </row>
    <row r="53" spans="1:6">
      <c r="A53" s="217" t="s">
        <v>273</v>
      </c>
      <c r="B53" s="208"/>
      <c r="C53" s="209"/>
      <c r="D53" s="210"/>
    </row>
    <row r="54" spans="1:6">
      <c r="A54" s="218" t="s">
        <v>274</v>
      </c>
      <c r="B54" s="208"/>
      <c r="C54" s="209"/>
      <c r="D54" s="210"/>
    </row>
    <row r="55" spans="1:6" ht="13.5" thickBot="1">
      <c r="A55" s="219" t="s">
        <v>275</v>
      </c>
      <c r="B55" s="220">
        <f>1000*B19/15773.504</f>
        <v>3092.527823874771</v>
      </c>
      <c r="C55" s="460">
        <v>5.8999999999999997E-2</v>
      </c>
      <c r="D55" s="221"/>
    </row>
    <row r="56" spans="1:6" customFormat="1">
      <c r="A56" s="303" t="s">
        <v>364</v>
      </c>
      <c r="B56" s="202"/>
      <c r="C56" s="202"/>
      <c r="D56" s="202"/>
    </row>
    <row r="57" spans="1:6" customFormat="1">
      <c r="A57" t="s">
        <v>652</v>
      </c>
    </row>
    <row r="58" spans="1:6" customFormat="1">
      <c r="A58" t="s">
        <v>659</v>
      </c>
    </row>
    <row r="59" spans="1:6" customFormat="1">
      <c r="A59" t="s">
        <v>683</v>
      </c>
    </row>
    <row r="60" spans="1:6" customFormat="1">
      <c r="A60" s="307" t="s">
        <v>507</v>
      </c>
    </row>
    <row r="61" spans="1:6" customFormat="1">
      <c r="A61" s="306" t="s">
        <v>649</v>
      </c>
    </row>
    <row r="62" spans="1:6" customFormat="1">
      <c r="A62" s="306" t="s">
        <v>650</v>
      </c>
    </row>
    <row r="63" spans="1:6">
      <c r="A63" s="306" t="s">
        <v>508</v>
      </c>
    </row>
  </sheetData>
  <phoneticPr fontId="0" type="noConversion"/>
  <pageMargins left="0.82677165354330717" right="0.19685039370078741" top="0.70866141732283472" bottom="0.19685039370078741" header="0.51181102362204722" footer="0.51181102362204722"/>
  <pageSetup scale="93" orientation="portrait" horizontalDpi="300" verticalDpi="4294967292" r:id="rId1"/>
  <headerFooter alignWithMargins="0">
    <oddHeader>&amp;RC1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opLeftCell="B49" workbookViewId="0">
      <selection activeCell="B1" sqref="B1"/>
    </sheetView>
  </sheetViews>
  <sheetFormatPr baseColWidth="10" defaultRowHeight="12.75"/>
  <cols>
    <col min="2" max="2" width="12.140625" customWidth="1"/>
    <col min="3" max="3" width="12.5703125" customWidth="1"/>
    <col min="4" max="4" width="13.85546875" customWidth="1"/>
    <col min="5" max="5" width="16.28515625" customWidth="1"/>
    <col min="6" max="6" width="13.140625" customWidth="1"/>
    <col min="7" max="7" width="17.140625" customWidth="1"/>
    <col min="8" max="8" width="12.7109375" customWidth="1"/>
  </cols>
  <sheetData>
    <row r="1" spans="1:8" ht="15.75">
      <c r="A1" s="929" t="s">
        <v>622</v>
      </c>
    </row>
    <row r="2" spans="1:8" ht="6" customHeight="1"/>
    <row r="3" spans="1:8">
      <c r="A3" s="308" t="s">
        <v>698</v>
      </c>
      <c r="B3" s="308"/>
      <c r="C3" s="308"/>
      <c r="D3" s="308"/>
      <c r="E3" s="309"/>
      <c r="F3" s="309"/>
      <c r="G3" s="309"/>
    </row>
    <row r="4" spans="1:8">
      <c r="A4" s="308" t="s">
        <v>495</v>
      </c>
      <c r="B4" s="308"/>
      <c r="C4" s="308"/>
      <c r="D4" s="308"/>
      <c r="E4" s="309"/>
      <c r="F4" s="309"/>
      <c r="G4" s="309"/>
    </row>
    <row r="5" spans="1:8" ht="6.75" customHeight="1">
      <c r="A5" s="309"/>
      <c r="B5" s="309"/>
      <c r="C5" s="309"/>
      <c r="D5" s="309"/>
      <c r="E5" s="309"/>
      <c r="F5" s="309"/>
      <c r="G5" s="309"/>
      <c r="H5" s="309"/>
    </row>
    <row r="6" spans="1:8" ht="4.5" customHeight="1" thickBot="1">
      <c r="A6" s="396"/>
      <c r="B6" s="396"/>
      <c r="C6" s="396"/>
      <c r="D6" s="396"/>
      <c r="E6" s="396"/>
      <c r="F6" s="396"/>
      <c r="G6" s="396"/>
      <c r="H6" s="396"/>
    </row>
    <row r="7" spans="1:8" ht="13.5" thickBot="1">
      <c r="A7" s="397"/>
      <c r="B7" s="398" t="s">
        <v>496</v>
      </c>
      <c r="C7" s="399" t="s">
        <v>497</v>
      </c>
      <c r="D7" s="398" t="s">
        <v>515</v>
      </c>
      <c r="E7" s="398" t="s">
        <v>515</v>
      </c>
      <c r="F7" s="398" t="s">
        <v>12</v>
      </c>
      <c r="G7" s="398" t="s">
        <v>432</v>
      </c>
      <c r="H7" s="400" t="s">
        <v>498</v>
      </c>
    </row>
    <row r="8" spans="1:8" ht="13.5" thickBot="1">
      <c r="A8" s="401"/>
      <c r="B8" s="429"/>
      <c r="C8" s="430"/>
      <c r="D8" s="404" t="s">
        <v>738</v>
      </c>
      <c r="E8" s="399" t="s">
        <v>518</v>
      </c>
      <c r="F8" s="1060" t="s">
        <v>740</v>
      </c>
      <c r="G8" s="429"/>
      <c r="H8" s="406"/>
    </row>
    <row r="9" spans="1:8">
      <c r="A9" s="431" t="s">
        <v>499</v>
      </c>
      <c r="B9" s="1080" t="s">
        <v>747</v>
      </c>
      <c r="C9" s="1078">
        <v>3195.1</v>
      </c>
      <c r="D9" s="1080" t="s">
        <v>747</v>
      </c>
      <c r="E9" s="1078">
        <v>45.5</v>
      </c>
      <c r="F9" s="1079">
        <v>3240.6</v>
      </c>
      <c r="G9" s="1079">
        <v>1185.4000000000001</v>
      </c>
      <c r="H9" s="1085">
        <v>4426</v>
      </c>
    </row>
    <row r="10" spans="1:8">
      <c r="A10" s="432" t="s">
        <v>500</v>
      </c>
      <c r="B10" s="433"/>
      <c r="C10" s="434">
        <v>0.27400000000000002</v>
      </c>
      <c r="D10" s="433"/>
      <c r="E10" s="434">
        <v>1</v>
      </c>
      <c r="F10" s="433">
        <v>0.302587567244471</v>
      </c>
      <c r="G10" s="433">
        <v>0.91900000000000004</v>
      </c>
      <c r="H10" s="435">
        <v>0.45300000000000001</v>
      </c>
    </row>
    <row r="11" spans="1:8">
      <c r="A11" s="432" t="s">
        <v>501</v>
      </c>
      <c r="B11" s="436"/>
      <c r="C11" s="437">
        <v>0.72599999999999998</v>
      </c>
      <c r="D11" s="436"/>
      <c r="E11" s="434" t="s">
        <v>502</v>
      </c>
      <c r="F11" s="433">
        <v>0.697412432755529</v>
      </c>
      <c r="G11" s="433">
        <v>8.1000000000000003E-2</v>
      </c>
      <c r="H11" s="435">
        <v>0.54700000000000004</v>
      </c>
    </row>
    <row r="12" spans="1:8">
      <c r="A12" s="432"/>
      <c r="B12" s="438"/>
      <c r="C12" s="438"/>
      <c r="D12" s="438"/>
      <c r="E12" s="432"/>
      <c r="F12" s="438"/>
      <c r="G12" s="438"/>
      <c r="H12" s="438"/>
    </row>
    <row r="13" spans="1:8">
      <c r="A13" s="432" t="s">
        <v>503</v>
      </c>
      <c r="B13" s="1081" t="s">
        <v>747</v>
      </c>
      <c r="C13" s="1082">
        <v>3831.1</v>
      </c>
      <c r="D13" s="1081" t="s">
        <v>747</v>
      </c>
      <c r="E13" s="1082">
        <v>45.5</v>
      </c>
      <c r="F13" s="1083">
        <v>3876.6</v>
      </c>
      <c r="G13" s="1083">
        <v>1208.4000000000001</v>
      </c>
      <c r="H13" s="1086">
        <v>5085</v>
      </c>
    </row>
    <row r="14" spans="1:8">
      <c r="A14" s="432" t="s">
        <v>504</v>
      </c>
      <c r="B14" s="433"/>
      <c r="C14" s="434">
        <v>0.223</v>
      </c>
      <c r="D14" s="433"/>
      <c r="E14" s="434">
        <v>1</v>
      </c>
      <c r="F14" s="433">
        <v>0.24829984932194876</v>
      </c>
      <c r="G14" s="433">
        <v>0.92</v>
      </c>
      <c r="H14" s="435">
        <v>0.39400000000000002</v>
      </c>
    </row>
    <row r="15" spans="1:8">
      <c r="A15" s="432" t="s">
        <v>505</v>
      </c>
      <c r="B15" s="433"/>
      <c r="C15" s="434">
        <v>0.77700000000000002</v>
      </c>
      <c r="D15" s="433"/>
      <c r="E15" s="434" t="s">
        <v>502</v>
      </c>
      <c r="F15" s="433">
        <v>0.75170015067805129</v>
      </c>
      <c r="G15" s="433">
        <v>0.08</v>
      </c>
      <c r="H15" s="435">
        <v>0.60599999999999998</v>
      </c>
    </row>
    <row r="16" spans="1:8">
      <c r="A16" s="432"/>
      <c r="B16" s="438"/>
      <c r="C16" s="438"/>
      <c r="D16" s="438"/>
      <c r="E16" s="432"/>
      <c r="F16" s="438"/>
      <c r="G16" s="438"/>
      <c r="H16" s="438"/>
    </row>
    <row r="17" spans="1:8">
      <c r="A17" s="439" t="s">
        <v>742</v>
      </c>
      <c r="B17" s="1081" t="s">
        <v>747</v>
      </c>
      <c r="C17" s="1082">
        <v>3831.1</v>
      </c>
      <c r="D17" s="1081" t="s">
        <v>747</v>
      </c>
      <c r="E17" s="1082">
        <v>46.4</v>
      </c>
      <c r="F17" s="1083">
        <v>3877.5</v>
      </c>
      <c r="G17" s="1083">
        <v>1317.5</v>
      </c>
      <c r="H17" s="1086">
        <v>5195</v>
      </c>
    </row>
    <row r="18" spans="1:8">
      <c r="A18" s="439" t="s">
        <v>504</v>
      </c>
      <c r="B18" s="433"/>
      <c r="C18" s="434">
        <v>0.218</v>
      </c>
      <c r="D18" s="433"/>
      <c r="E18" s="434">
        <v>1</v>
      </c>
      <c r="F18" s="433">
        <v>0.2451202913108991</v>
      </c>
      <c r="G18" s="433">
        <v>0.91700000000000004</v>
      </c>
      <c r="H18" s="435">
        <v>0.40200000000000002</v>
      </c>
    </row>
    <row r="19" spans="1:8">
      <c r="A19" s="439" t="s">
        <v>505</v>
      </c>
      <c r="B19" s="433"/>
      <c r="C19" s="434">
        <v>0.78200000000000003</v>
      </c>
      <c r="D19" s="433"/>
      <c r="E19" s="434" t="s">
        <v>502</v>
      </c>
      <c r="F19" s="433">
        <v>0.75487970868910081</v>
      </c>
      <c r="G19" s="433">
        <v>8.3000000000000004E-2</v>
      </c>
      <c r="H19" s="435">
        <v>0.59799999999999998</v>
      </c>
    </row>
    <row r="20" spans="1:8">
      <c r="A20" s="439"/>
      <c r="B20" s="438"/>
      <c r="C20" s="438"/>
      <c r="D20" s="438"/>
      <c r="E20" s="432"/>
      <c r="F20" s="438"/>
      <c r="G20" s="438"/>
      <c r="H20" s="438"/>
    </row>
    <row r="21" spans="1:8">
      <c r="A21" s="439">
        <v>1993</v>
      </c>
      <c r="B21" s="1084">
        <v>799.1</v>
      </c>
      <c r="C21" s="1082">
        <v>3889.9</v>
      </c>
      <c r="D21" s="1081" t="s">
        <v>747</v>
      </c>
      <c r="E21" s="1082">
        <v>46.4</v>
      </c>
      <c r="F21" s="1083">
        <v>4735.3999999999996</v>
      </c>
      <c r="G21" s="1083">
        <v>668.6</v>
      </c>
      <c r="H21" s="1086">
        <v>5404</v>
      </c>
    </row>
    <row r="22" spans="1:8">
      <c r="A22" s="439" t="s">
        <v>504</v>
      </c>
      <c r="B22" s="433">
        <v>0.94399999999999995</v>
      </c>
      <c r="C22" s="434">
        <v>0.19600000000000001</v>
      </c>
      <c r="D22" s="433"/>
      <c r="E22" s="434">
        <v>1</v>
      </c>
      <c r="F22" s="433">
        <v>0.32762831858407077</v>
      </c>
      <c r="G22" s="433">
        <v>0.92200000000000004</v>
      </c>
      <c r="H22" s="435">
        <v>0.4</v>
      </c>
    </row>
    <row r="23" spans="1:8">
      <c r="A23" s="439" t="s">
        <v>505</v>
      </c>
      <c r="B23" s="433">
        <v>5.6000000000000001E-2</v>
      </c>
      <c r="C23" s="434">
        <v>0.80400000000000005</v>
      </c>
      <c r="D23" s="433"/>
      <c r="E23" s="434" t="s">
        <v>502</v>
      </c>
      <c r="F23" s="433">
        <v>0.67237168141592918</v>
      </c>
      <c r="G23" s="433">
        <v>7.8E-2</v>
      </c>
      <c r="H23" s="435">
        <v>0.6</v>
      </c>
    </row>
    <row r="24" spans="1:8">
      <c r="A24" s="439"/>
      <c r="B24" s="438"/>
      <c r="C24" s="438"/>
      <c r="D24" s="438"/>
      <c r="E24" s="432"/>
      <c r="F24" s="438"/>
      <c r="G24" s="438"/>
      <c r="H24" s="438"/>
    </row>
    <row r="25" spans="1:8">
      <c r="A25" s="439">
        <v>1994</v>
      </c>
      <c r="B25" s="1084">
        <v>799.1</v>
      </c>
      <c r="C25" s="1082">
        <v>3893.4</v>
      </c>
      <c r="D25" s="1081" t="s">
        <v>747</v>
      </c>
      <c r="E25" s="1082">
        <v>49.3</v>
      </c>
      <c r="F25" s="1083">
        <v>4741.8</v>
      </c>
      <c r="G25" s="1083">
        <v>693.2</v>
      </c>
      <c r="H25" s="1086">
        <v>5435</v>
      </c>
    </row>
    <row r="26" spans="1:8">
      <c r="A26" s="439" t="s">
        <v>504</v>
      </c>
      <c r="B26" s="433">
        <v>0.98699999999999999</v>
      </c>
      <c r="C26" s="434">
        <v>0.19</v>
      </c>
      <c r="D26" s="433"/>
      <c r="E26" s="434">
        <v>1</v>
      </c>
      <c r="F26" s="433">
        <v>0.33217213804713802</v>
      </c>
      <c r="G26" s="433">
        <v>0.85599999999999998</v>
      </c>
      <c r="H26" s="435">
        <v>0.39800000000000002</v>
      </c>
    </row>
    <row r="27" spans="1:8">
      <c r="A27" s="439" t="s">
        <v>505</v>
      </c>
      <c r="B27" s="433">
        <v>1.2999999999999999E-2</v>
      </c>
      <c r="C27" s="434">
        <v>0.81</v>
      </c>
      <c r="D27" s="433"/>
      <c r="E27" s="434" t="s">
        <v>502</v>
      </c>
      <c r="F27" s="433">
        <v>0.66782786195286192</v>
      </c>
      <c r="G27" s="433">
        <v>0.14399999999999999</v>
      </c>
      <c r="H27" s="435">
        <v>0.60199999999999998</v>
      </c>
    </row>
    <row r="28" spans="1:8">
      <c r="A28" s="439"/>
      <c r="B28" s="438"/>
      <c r="C28" s="438"/>
      <c r="D28" s="438"/>
      <c r="E28" s="432"/>
      <c r="F28" s="438"/>
      <c r="G28" s="438"/>
      <c r="H28" s="438"/>
    </row>
    <row r="29" spans="1:8">
      <c r="A29" s="439">
        <v>1995</v>
      </c>
      <c r="B29" s="1084">
        <v>1156.9000000000001</v>
      </c>
      <c r="C29" s="1082">
        <v>4083.6</v>
      </c>
      <c r="D29" s="1081" t="s">
        <v>747</v>
      </c>
      <c r="E29" s="1082">
        <v>49.3</v>
      </c>
      <c r="F29" s="1083">
        <v>5289.8</v>
      </c>
      <c r="G29" s="1083">
        <v>659.2</v>
      </c>
      <c r="H29" s="1086">
        <v>5949</v>
      </c>
    </row>
    <row r="30" spans="1:8">
      <c r="A30" s="439" t="s">
        <v>504</v>
      </c>
      <c r="B30" s="433">
        <v>0.98799999999999999</v>
      </c>
      <c r="C30" s="434">
        <v>0.224</v>
      </c>
      <c r="D30" s="433"/>
      <c r="E30" s="434">
        <v>1</v>
      </c>
      <c r="F30" s="433">
        <v>0.39807548594074355</v>
      </c>
      <c r="G30" s="433">
        <v>0.85499999999999998</v>
      </c>
      <c r="H30" s="435">
        <v>0.44800000000000001</v>
      </c>
    </row>
    <row r="31" spans="1:8">
      <c r="A31" s="439" t="s">
        <v>505</v>
      </c>
      <c r="B31" s="433">
        <v>1.2E-2</v>
      </c>
      <c r="C31" s="434">
        <v>0.77600000000000002</v>
      </c>
      <c r="D31" s="433"/>
      <c r="E31" s="434" t="s">
        <v>502</v>
      </c>
      <c r="F31" s="433">
        <v>0.60192451405925651</v>
      </c>
      <c r="G31" s="433">
        <v>0.14499999999999999</v>
      </c>
      <c r="H31" s="435">
        <v>0.55200000000000005</v>
      </c>
    </row>
    <row r="32" spans="1:8">
      <c r="A32" s="439"/>
      <c r="B32" s="438"/>
      <c r="C32" s="438"/>
      <c r="D32" s="438"/>
      <c r="E32" s="432"/>
      <c r="F32" s="438"/>
      <c r="G32" s="438"/>
      <c r="H32" s="438"/>
    </row>
    <row r="33" spans="1:8">
      <c r="A33" s="439">
        <v>1996</v>
      </c>
      <c r="B33" s="1084">
        <v>1159.5999999999999</v>
      </c>
      <c r="C33" s="1082">
        <v>4858.5</v>
      </c>
      <c r="D33" s="1081" t="s">
        <v>747</v>
      </c>
      <c r="E33" s="1082">
        <v>60.2</v>
      </c>
      <c r="F33" s="1083">
        <v>6078.3</v>
      </c>
      <c r="G33" s="1083">
        <v>631.70000000000005</v>
      </c>
      <c r="H33" s="1086">
        <v>6710</v>
      </c>
    </row>
    <row r="34" spans="1:8">
      <c r="A34" s="432" t="s">
        <v>504</v>
      </c>
      <c r="B34" s="433">
        <v>0.98799999999999999</v>
      </c>
      <c r="C34" s="434">
        <v>0.245</v>
      </c>
      <c r="D34" s="433"/>
      <c r="E34" s="434">
        <v>1</v>
      </c>
      <c r="F34" s="433">
        <v>0.39500114961405813</v>
      </c>
      <c r="G34" s="433">
        <v>0.83799999999999997</v>
      </c>
      <c r="H34" s="435">
        <v>0.436</v>
      </c>
    </row>
    <row r="35" spans="1:8">
      <c r="A35" s="432" t="s">
        <v>505</v>
      </c>
      <c r="B35" s="433">
        <v>1.2E-2</v>
      </c>
      <c r="C35" s="434">
        <v>0.755</v>
      </c>
      <c r="D35" s="433"/>
      <c r="E35" s="434" t="s">
        <v>502</v>
      </c>
      <c r="F35" s="433">
        <v>0.60499885038594192</v>
      </c>
      <c r="G35" s="433">
        <v>0.16200000000000001</v>
      </c>
      <c r="H35" s="435">
        <v>0.56399999999999995</v>
      </c>
    </row>
    <row r="36" spans="1:8">
      <c r="A36" s="432"/>
      <c r="B36" s="438"/>
      <c r="C36" s="438"/>
      <c r="D36" s="438"/>
      <c r="E36" s="432"/>
      <c r="F36" s="438"/>
      <c r="G36" s="438"/>
      <c r="H36" s="438"/>
    </row>
    <row r="37" spans="1:8">
      <c r="A37" s="439">
        <v>1997</v>
      </c>
      <c r="B37" s="1084">
        <v>1276.9000000000001</v>
      </c>
      <c r="C37" s="1082">
        <v>5266.8</v>
      </c>
      <c r="D37" s="1081" t="s">
        <v>747</v>
      </c>
      <c r="E37" s="1082">
        <v>60.2</v>
      </c>
      <c r="F37" s="1083">
        <v>6603.9</v>
      </c>
      <c r="G37" s="1083">
        <v>668.1</v>
      </c>
      <c r="H37" s="1086">
        <v>7272</v>
      </c>
    </row>
    <row r="38" spans="1:8">
      <c r="A38" s="439" t="s">
        <v>504</v>
      </c>
      <c r="B38" s="433">
        <v>0.99</v>
      </c>
      <c r="C38" s="434">
        <v>0.29699999999999999</v>
      </c>
      <c r="D38" s="433"/>
      <c r="E38" s="434">
        <v>1</v>
      </c>
      <c r="F38" s="433">
        <v>0.43701571946795642</v>
      </c>
      <c r="G38" s="433">
        <v>0.84699999999999998</v>
      </c>
      <c r="H38" s="435">
        <v>0.47399999999999998</v>
      </c>
    </row>
    <row r="39" spans="1:8">
      <c r="A39" s="439" t="s">
        <v>505</v>
      </c>
      <c r="B39" s="433">
        <v>0.01</v>
      </c>
      <c r="C39" s="434">
        <v>0.70299999999999996</v>
      </c>
      <c r="D39" s="433"/>
      <c r="E39" s="434" t="s">
        <v>502</v>
      </c>
      <c r="F39" s="433">
        <v>0.56298428053204352</v>
      </c>
      <c r="G39" s="433">
        <v>0.153</v>
      </c>
      <c r="H39" s="435">
        <v>0.52600000000000002</v>
      </c>
    </row>
    <row r="40" spans="1:8">
      <c r="A40" s="439"/>
      <c r="B40" s="438"/>
      <c r="C40" s="438"/>
      <c r="D40" s="438"/>
      <c r="E40" s="432"/>
      <c r="F40" s="438"/>
      <c r="G40" s="438"/>
      <c r="H40" s="438"/>
    </row>
    <row r="41" spans="1:8">
      <c r="A41" s="439">
        <v>1998</v>
      </c>
      <c r="B41" s="1084">
        <v>1475.7</v>
      </c>
      <c r="C41" s="1082">
        <v>6242.4</v>
      </c>
      <c r="D41" s="440">
        <v>16.2</v>
      </c>
      <c r="E41" s="1082">
        <v>64.5</v>
      </c>
      <c r="F41" s="1083">
        <v>7798.8</v>
      </c>
      <c r="G41" s="1083">
        <v>616.20000000000005</v>
      </c>
      <c r="H41" s="1086">
        <v>8415</v>
      </c>
    </row>
    <row r="42" spans="1:8">
      <c r="A42" s="439" t="s">
        <v>504</v>
      </c>
      <c r="B42" s="433">
        <v>0.99099999999999999</v>
      </c>
      <c r="C42" s="434">
        <v>0.377</v>
      </c>
      <c r="D42" s="433">
        <v>0.66700000000000004</v>
      </c>
      <c r="E42" s="434">
        <v>1</v>
      </c>
      <c r="F42" s="433">
        <v>0.49849672783267035</v>
      </c>
      <c r="G42" s="433">
        <v>0.83</v>
      </c>
      <c r="H42" s="435">
        <v>0.52300000000000002</v>
      </c>
    </row>
    <row r="43" spans="1:8">
      <c r="A43" s="439" t="s">
        <v>505</v>
      </c>
      <c r="B43" s="433">
        <v>8.9999999999999993E-3</v>
      </c>
      <c r="C43" s="434">
        <v>0.623</v>
      </c>
      <c r="D43" s="433">
        <v>0.33300000000000002</v>
      </c>
      <c r="E43" s="434" t="s">
        <v>502</v>
      </c>
      <c r="F43" s="433">
        <v>0.50150327216732971</v>
      </c>
      <c r="G43" s="433">
        <v>0.17</v>
      </c>
      <c r="H43" s="435">
        <v>0.47699999999999998</v>
      </c>
    </row>
    <row r="44" spans="1:8">
      <c r="A44" s="439"/>
      <c r="B44" s="433"/>
      <c r="C44" s="434"/>
      <c r="D44" s="433"/>
      <c r="E44" s="434"/>
      <c r="F44" s="433"/>
      <c r="G44" s="433"/>
      <c r="H44" s="435"/>
    </row>
    <row r="45" spans="1:8">
      <c r="A45" s="439">
        <v>1999</v>
      </c>
      <c r="B45" s="1084">
        <v>2637.3</v>
      </c>
      <c r="C45" s="1082">
        <v>6695.1</v>
      </c>
      <c r="D45" s="440">
        <v>17.8</v>
      </c>
      <c r="E45" s="1082">
        <v>64.5</v>
      </c>
      <c r="F45" s="1083">
        <v>9414.7000000000007</v>
      </c>
      <c r="G45" s="1083">
        <v>605.29999999999995</v>
      </c>
      <c r="H45" s="1086">
        <v>10020</v>
      </c>
    </row>
    <row r="46" spans="1:8">
      <c r="A46" s="439" t="s">
        <v>506</v>
      </c>
      <c r="B46" s="433">
        <v>0.995</v>
      </c>
      <c r="C46" s="434">
        <v>0.41699999999999998</v>
      </c>
      <c r="D46" s="433">
        <v>0.67</v>
      </c>
      <c r="E46" s="434">
        <v>1</v>
      </c>
      <c r="F46" s="433">
        <v>0.57957073015198224</v>
      </c>
      <c r="G46" s="433">
        <v>0.84899999999999998</v>
      </c>
      <c r="H46" s="435">
        <v>0.59599999999999997</v>
      </c>
    </row>
    <row r="47" spans="1:8">
      <c r="A47" s="439" t="s">
        <v>505</v>
      </c>
      <c r="B47" s="433">
        <v>5.0000000000000001E-3</v>
      </c>
      <c r="C47" s="434">
        <v>0.58299999999999996</v>
      </c>
      <c r="D47" s="433">
        <v>0.33</v>
      </c>
      <c r="E47" s="434" t="s">
        <v>502</v>
      </c>
      <c r="F47" s="433">
        <v>0.42042926984801787</v>
      </c>
      <c r="G47" s="433">
        <v>0.151</v>
      </c>
      <c r="H47" s="435">
        <v>0.40400000000000003</v>
      </c>
    </row>
    <row r="48" spans="1:8">
      <c r="A48" s="439"/>
      <c r="B48" s="433"/>
      <c r="C48" s="434"/>
      <c r="D48" s="433"/>
      <c r="E48" s="434"/>
      <c r="F48" s="433"/>
      <c r="G48" s="433"/>
      <c r="H48" s="435"/>
    </row>
    <row r="49" spans="1:8">
      <c r="A49" s="439" t="s">
        <v>520</v>
      </c>
      <c r="B49" s="1084">
        <v>3040.9</v>
      </c>
      <c r="C49" s="1082">
        <v>6652.8</v>
      </c>
      <c r="D49" s="440">
        <v>20.100000000000001</v>
      </c>
      <c r="E49" s="1082">
        <v>64.5</v>
      </c>
      <c r="F49" s="1083">
        <v>9778.2999999999993</v>
      </c>
      <c r="G49" s="1083">
        <v>591.70000000000005</v>
      </c>
      <c r="H49" s="1086">
        <v>10370</v>
      </c>
    </row>
    <row r="50" spans="1:8">
      <c r="A50" s="439" t="s">
        <v>506</v>
      </c>
      <c r="B50" s="433">
        <v>0.996</v>
      </c>
      <c r="C50" s="434">
        <v>0.4</v>
      </c>
      <c r="D50" s="433">
        <v>0.76300000000000001</v>
      </c>
      <c r="E50" s="434">
        <v>1</v>
      </c>
      <c r="F50" s="433">
        <v>0.58600128927953832</v>
      </c>
      <c r="G50" s="433">
        <v>0.86399999999999999</v>
      </c>
      <c r="H50" s="435">
        <v>0.60199999999999998</v>
      </c>
    </row>
    <row r="51" spans="1:8">
      <c r="A51" s="439" t="s">
        <v>505</v>
      </c>
      <c r="B51" s="433">
        <v>4.0000000000000001E-3</v>
      </c>
      <c r="C51" s="434">
        <v>0.6</v>
      </c>
      <c r="D51" s="433">
        <v>0.23699999999999999</v>
      </c>
      <c r="E51" s="434" t="s">
        <v>502</v>
      </c>
      <c r="F51" s="433">
        <v>0.41400894309774994</v>
      </c>
      <c r="G51" s="433">
        <v>0.13600000000000001</v>
      </c>
      <c r="H51" s="435">
        <v>0.39800000000000002</v>
      </c>
    </row>
    <row r="52" spans="1:8">
      <c r="A52" s="439"/>
      <c r="B52" s="433"/>
      <c r="C52" s="434"/>
      <c r="D52" s="433"/>
      <c r="E52" s="434"/>
      <c r="F52" s="433"/>
      <c r="G52" s="433"/>
      <c r="H52" s="435"/>
    </row>
    <row r="53" spans="1:8">
      <c r="A53" s="439" t="s">
        <v>521</v>
      </c>
      <c r="B53" s="1084">
        <v>3440.9</v>
      </c>
      <c r="C53" s="1082">
        <v>6579.2</v>
      </c>
      <c r="D53" s="440">
        <v>22.9</v>
      </c>
      <c r="E53" s="1082">
        <v>64.5</v>
      </c>
      <c r="F53" s="1083">
        <v>10107.5</v>
      </c>
      <c r="G53" s="1083">
        <v>796.5</v>
      </c>
      <c r="H53" s="1086">
        <v>10904</v>
      </c>
    </row>
    <row r="54" spans="1:8">
      <c r="A54" s="439" t="s">
        <v>506</v>
      </c>
      <c r="B54" s="433">
        <v>0.996</v>
      </c>
      <c r="C54" s="434">
        <v>0.38700000000000001</v>
      </c>
      <c r="D54" s="433">
        <v>0.73099999999999998</v>
      </c>
      <c r="E54" s="434">
        <v>1</v>
      </c>
      <c r="F54" s="433">
        <v>0.60008176796673918</v>
      </c>
      <c r="G54" s="433">
        <v>0.89900000000000002</v>
      </c>
      <c r="H54" s="435">
        <v>0.6220675</v>
      </c>
    </row>
    <row r="55" spans="1:8">
      <c r="A55" s="439" t="s">
        <v>505</v>
      </c>
      <c r="B55" s="433">
        <v>4.0000000000000001E-3</v>
      </c>
      <c r="C55" s="434">
        <v>0.61299999999999999</v>
      </c>
      <c r="D55" s="433">
        <v>0.26900000000000002</v>
      </c>
      <c r="E55" s="434" t="s">
        <v>502</v>
      </c>
      <c r="F55" s="433">
        <v>0.39991823203326077</v>
      </c>
      <c r="G55" s="433">
        <v>0.10100000000000001</v>
      </c>
      <c r="H55" s="435">
        <v>0.3779325</v>
      </c>
    </row>
    <row r="56" spans="1:8">
      <c r="A56" s="439"/>
      <c r="B56" s="433"/>
      <c r="C56" s="434"/>
      <c r="D56" s="433"/>
      <c r="E56" s="434"/>
      <c r="F56" s="433"/>
      <c r="G56" s="433"/>
      <c r="H56" s="435"/>
    </row>
    <row r="57" spans="1:8">
      <c r="A57" s="439" t="s">
        <v>561</v>
      </c>
      <c r="B57" s="1084">
        <v>3633.2</v>
      </c>
      <c r="C57" s="1082">
        <v>6737.2</v>
      </c>
      <c r="D57" s="440">
        <v>22.6</v>
      </c>
      <c r="E57" s="1082">
        <v>64.5</v>
      </c>
      <c r="F57" s="1083">
        <v>10457.5</v>
      </c>
      <c r="G57" s="1083">
        <v>678.5</v>
      </c>
      <c r="H57" s="1086">
        <v>11136</v>
      </c>
    </row>
    <row r="58" spans="1:8">
      <c r="A58" s="439" t="s">
        <v>506</v>
      </c>
      <c r="B58" s="433">
        <v>0.996</v>
      </c>
      <c r="C58" s="434">
        <v>0.38800000000000001</v>
      </c>
      <c r="D58" s="433">
        <v>0.58199999999999996</v>
      </c>
      <c r="E58" s="434">
        <v>1</v>
      </c>
      <c r="F58" s="433">
        <v>0.61006597474167612</v>
      </c>
      <c r="G58" s="433">
        <v>0.89900000000000002</v>
      </c>
      <c r="H58" s="435">
        <v>0.62781299999999995</v>
      </c>
    </row>
    <row r="59" spans="1:8">
      <c r="A59" s="439" t="s">
        <v>562</v>
      </c>
      <c r="B59" s="433">
        <v>4.0000000000000001E-3</v>
      </c>
      <c r="C59" s="434">
        <v>0.61199999999999999</v>
      </c>
      <c r="D59" s="433">
        <v>0.41799999999999998</v>
      </c>
      <c r="E59" s="434" t="s">
        <v>502</v>
      </c>
      <c r="F59" s="433">
        <v>0.38993402525832382</v>
      </c>
      <c r="G59" s="433">
        <v>0.10100000000000001</v>
      </c>
      <c r="H59" s="435">
        <v>0.37218699999999999</v>
      </c>
    </row>
    <row r="60" spans="1:8">
      <c r="A60" s="439"/>
      <c r="B60" s="433"/>
      <c r="C60" s="434"/>
      <c r="D60" s="433"/>
      <c r="E60" s="434"/>
      <c r="F60" s="433"/>
      <c r="G60" s="433"/>
      <c r="H60" s="435"/>
    </row>
    <row r="61" spans="1:8">
      <c r="A61" s="439" t="s">
        <v>648</v>
      </c>
      <c r="B61" s="1084">
        <v>3640.7</v>
      </c>
      <c r="C61" s="1082">
        <v>6996.2</v>
      </c>
      <c r="D61" s="440">
        <v>33.1</v>
      </c>
      <c r="E61" s="1082">
        <v>65</v>
      </c>
      <c r="F61" s="1083">
        <v>10735</v>
      </c>
      <c r="G61" s="1083">
        <v>719</v>
      </c>
      <c r="H61" s="1086">
        <v>11454</v>
      </c>
    </row>
    <row r="62" spans="1:8">
      <c r="A62" s="439" t="s">
        <v>506</v>
      </c>
      <c r="B62" s="433">
        <v>0.996</v>
      </c>
      <c r="C62" s="434">
        <v>0.42</v>
      </c>
      <c r="D62" s="433">
        <v>0.441</v>
      </c>
      <c r="E62" s="434">
        <v>1</v>
      </c>
      <c r="F62" s="433">
        <v>0.61970109050237676</v>
      </c>
      <c r="G62" s="433">
        <v>0.89300000000000002</v>
      </c>
      <c r="H62" s="435">
        <v>0.63700000000000001</v>
      </c>
    </row>
    <row r="63" spans="1:8" ht="13.5" thickBot="1">
      <c r="A63" s="441" t="s">
        <v>562</v>
      </c>
      <c r="B63" s="442">
        <v>4.0000000000000001E-3</v>
      </c>
      <c r="C63" s="443">
        <v>0.57999999999999996</v>
      </c>
      <c r="D63" s="442">
        <v>0.55900000000000005</v>
      </c>
      <c r="E63" s="443" t="s">
        <v>502</v>
      </c>
      <c r="F63" s="442">
        <v>0.38029890949762324</v>
      </c>
      <c r="G63" s="442">
        <v>0.107</v>
      </c>
      <c r="H63" s="444">
        <v>0.36299999999999999</v>
      </c>
    </row>
    <row r="64" spans="1:8">
      <c r="A64" s="306" t="s">
        <v>741</v>
      </c>
      <c r="B64" s="73"/>
      <c r="H64" s="73"/>
    </row>
    <row r="65" spans="1:8">
      <c r="A65" s="306" t="s">
        <v>651</v>
      </c>
      <c r="B65" s="73"/>
      <c r="H65" s="73"/>
    </row>
    <row r="66" spans="1:8">
      <c r="A66" s="306" t="s">
        <v>594</v>
      </c>
      <c r="B66" s="306"/>
      <c r="C66" s="306"/>
      <c r="D66" s="306"/>
      <c r="E66" s="306"/>
      <c r="F66" s="306"/>
      <c r="G66" s="306"/>
    </row>
    <row r="67" spans="1:8">
      <c r="A67" s="306" t="s">
        <v>682</v>
      </c>
      <c r="B67" s="306"/>
      <c r="C67" s="306"/>
      <c r="D67" s="306"/>
      <c r="E67" s="306"/>
      <c r="F67" s="306"/>
      <c r="G67" s="306"/>
    </row>
    <row r="68" spans="1:8">
      <c r="A68" s="307" t="s">
        <v>507</v>
      </c>
      <c r="B68" s="306"/>
      <c r="C68" s="306"/>
      <c r="D68" s="306"/>
      <c r="E68" s="306"/>
      <c r="F68" s="306"/>
      <c r="G68" s="306"/>
    </row>
    <row r="69" spans="1:8">
      <c r="A69" s="306" t="s">
        <v>649</v>
      </c>
      <c r="B69" s="306"/>
      <c r="C69" s="306"/>
      <c r="D69" s="306"/>
      <c r="E69" s="306"/>
      <c r="F69" s="306"/>
      <c r="G69" s="306"/>
    </row>
    <row r="70" spans="1:8">
      <c r="A70" s="306" t="s">
        <v>650</v>
      </c>
      <c r="B70" s="306"/>
      <c r="C70" s="306"/>
      <c r="D70" s="306"/>
      <c r="E70" s="306"/>
      <c r="F70" s="306"/>
      <c r="G70" s="306"/>
    </row>
    <row r="71" spans="1:8">
      <c r="A71" s="306" t="s">
        <v>508</v>
      </c>
      <c r="B71" s="306"/>
      <c r="C71" s="306"/>
      <c r="D71" s="306"/>
      <c r="E71" s="306"/>
      <c r="F71" s="306"/>
      <c r="G71" s="306"/>
    </row>
    <row r="72" spans="1:8" ht="12" customHeight="1">
      <c r="A72" s="306" t="s">
        <v>746</v>
      </c>
      <c r="B72" s="306"/>
      <c r="C72" s="306"/>
      <c r="D72" s="306"/>
      <c r="E72" s="306"/>
      <c r="F72" s="306"/>
      <c r="G72" s="306"/>
    </row>
    <row r="73" spans="1:8">
      <c r="A73" s="306" t="s">
        <v>509</v>
      </c>
      <c r="B73" s="306"/>
      <c r="C73" s="306"/>
      <c r="D73" s="306"/>
      <c r="E73" s="306"/>
      <c r="F73" s="306"/>
      <c r="G73" s="306"/>
    </row>
    <row r="74" spans="1:8">
      <c r="A74" s="306" t="s">
        <v>510</v>
      </c>
      <c r="B74" s="306"/>
      <c r="C74" s="306"/>
      <c r="D74" s="306"/>
      <c r="E74" s="306"/>
      <c r="F74" s="306"/>
      <c r="G74" s="306"/>
    </row>
    <row r="75" spans="1:8">
      <c r="A75" s="306" t="s">
        <v>511</v>
      </c>
      <c r="B75" s="306"/>
      <c r="C75" s="306"/>
      <c r="D75" s="306"/>
      <c r="E75" s="306"/>
      <c r="F75" s="306"/>
      <c r="G75" s="306"/>
    </row>
  </sheetData>
  <phoneticPr fontId="0" type="noConversion"/>
  <pageMargins left="0.59055118110236227" right="0.75" top="1" bottom="1" header="0" footer="0"/>
  <pageSetup scale="83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opLeftCell="A49" workbookViewId="0">
      <selection activeCell="B1" sqref="B1"/>
    </sheetView>
  </sheetViews>
  <sheetFormatPr baseColWidth="10" defaultRowHeight="12.75"/>
  <cols>
    <col min="6" max="6" width="16.140625" customWidth="1"/>
  </cols>
  <sheetData>
    <row r="1" spans="1:8" ht="15.75">
      <c r="A1" s="929" t="s">
        <v>623</v>
      </c>
    </row>
    <row r="2" spans="1:8" ht="6.75" customHeight="1">
      <c r="A2" s="309"/>
      <c r="B2" s="309"/>
      <c r="C2" s="309"/>
      <c r="D2" s="309"/>
      <c r="E2" s="309"/>
      <c r="F2" s="309"/>
      <c r="G2" s="309"/>
    </row>
    <row r="3" spans="1:8">
      <c r="A3" s="308" t="s">
        <v>699</v>
      </c>
      <c r="B3" s="308"/>
      <c r="C3" s="308"/>
      <c r="D3" s="308"/>
      <c r="E3" s="309"/>
      <c r="F3" s="309"/>
      <c r="G3" s="309"/>
    </row>
    <row r="4" spans="1:8">
      <c r="A4" s="308" t="s">
        <v>512</v>
      </c>
      <c r="B4" s="308"/>
      <c r="C4" s="308"/>
      <c r="D4" s="308"/>
      <c r="E4" s="309"/>
      <c r="F4" s="309"/>
      <c r="G4" s="309"/>
    </row>
    <row r="5" spans="1:8" ht="6.75" customHeight="1">
      <c r="A5" s="308"/>
      <c r="B5" s="308"/>
      <c r="C5" s="308"/>
      <c r="D5" s="308"/>
      <c r="E5" s="309"/>
      <c r="F5" s="309"/>
      <c r="G5" s="309"/>
    </row>
    <row r="6" spans="1:8" ht="4.5" customHeight="1" thickBot="1">
      <c r="A6" s="396"/>
      <c r="B6" s="396"/>
      <c r="C6" s="396"/>
      <c r="D6" s="396"/>
      <c r="E6" s="396"/>
      <c r="F6" s="396"/>
      <c r="G6" s="396"/>
    </row>
    <row r="7" spans="1:8">
      <c r="A7" s="397" t="s">
        <v>559</v>
      </c>
      <c r="B7" s="398" t="s">
        <v>496</v>
      </c>
      <c r="C7" s="399" t="s">
        <v>497</v>
      </c>
      <c r="D7" s="398" t="s">
        <v>515</v>
      </c>
      <c r="E7" s="399" t="s">
        <v>516</v>
      </c>
      <c r="F7" s="398" t="s">
        <v>432</v>
      </c>
      <c r="G7" s="400" t="s">
        <v>498</v>
      </c>
      <c r="H7" s="1087" t="s">
        <v>751</v>
      </c>
    </row>
    <row r="8" spans="1:8" ht="13.5" thickBot="1">
      <c r="A8" s="401" t="s">
        <v>560</v>
      </c>
      <c r="B8" s="402"/>
      <c r="C8" s="403"/>
      <c r="D8" s="404" t="s">
        <v>517</v>
      </c>
      <c r="E8" s="405" t="s">
        <v>518</v>
      </c>
      <c r="F8" s="404"/>
      <c r="G8" s="406"/>
    </row>
    <row r="9" spans="1:8">
      <c r="A9" s="407" t="s">
        <v>499</v>
      </c>
      <c r="B9" s="1074" t="s">
        <v>747</v>
      </c>
      <c r="C9" s="1075">
        <v>13666.6</v>
      </c>
      <c r="D9" s="1074" t="s">
        <v>747</v>
      </c>
      <c r="E9" s="1075">
        <v>97</v>
      </c>
      <c r="F9" s="1074">
        <v>4634.3999999999996</v>
      </c>
      <c r="G9" s="408">
        <v>18398</v>
      </c>
      <c r="H9" s="867">
        <f>G9-F9</f>
        <v>13763.6</v>
      </c>
    </row>
    <row r="10" spans="1:8">
      <c r="A10" s="407" t="s">
        <v>504</v>
      </c>
      <c r="B10" s="409"/>
      <c r="C10" s="410">
        <v>0.4</v>
      </c>
      <c r="D10" s="409"/>
      <c r="E10" s="410">
        <v>1</v>
      </c>
      <c r="F10" s="409">
        <v>0.84599999999999997</v>
      </c>
      <c r="G10" s="411">
        <v>0.51400000000000001</v>
      </c>
      <c r="H10" s="867"/>
    </row>
    <row r="11" spans="1:8">
      <c r="A11" s="407" t="s">
        <v>505</v>
      </c>
      <c r="B11" s="409"/>
      <c r="C11" s="410">
        <v>0.6</v>
      </c>
      <c r="D11" s="409"/>
      <c r="E11" s="410">
        <v>0</v>
      </c>
      <c r="F11" s="409">
        <v>0.154</v>
      </c>
      <c r="G11" s="411">
        <v>0.48599999999999999</v>
      </c>
      <c r="H11" s="867"/>
    </row>
    <row r="12" spans="1:8">
      <c r="A12" s="412"/>
      <c r="B12" s="413"/>
      <c r="C12" s="414"/>
      <c r="D12" s="413"/>
      <c r="E12" s="414"/>
      <c r="F12" s="413"/>
      <c r="G12" s="415"/>
    </row>
    <row r="13" spans="1:8">
      <c r="A13" s="407" t="s">
        <v>503</v>
      </c>
      <c r="B13" s="1074" t="s">
        <v>747</v>
      </c>
      <c r="C13" s="1075">
        <v>14734.7</v>
      </c>
      <c r="D13" s="1074" t="s">
        <v>747</v>
      </c>
      <c r="E13" s="1075">
        <v>100.7</v>
      </c>
      <c r="F13" s="1074">
        <v>5127.6000000000004</v>
      </c>
      <c r="G13" s="408">
        <v>19963</v>
      </c>
      <c r="H13" s="867">
        <f>G13-F13</f>
        <v>14835.4</v>
      </c>
    </row>
    <row r="14" spans="1:8">
      <c r="A14" s="407" t="s">
        <v>504</v>
      </c>
      <c r="B14" s="409"/>
      <c r="C14" s="410">
        <v>0.16500000000000001</v>
      </c>
      <c r="D14" s="409"/>
      <c r="E14" s="410">
        <v>1</v>
      </c>
      <c r="F14" s="409">
        <v>0.85799999999999998</v>
      </c>
      <c r="G14" s="411">
        <v>0.34200000000000003</v>
      </c>
    </row>
    <row r="15" spans="1:8">
      <c r="A15" s="407" t="s">
        <v>505</v>
      </c>
      <c r="B15" s="409"/>
      <c r="C15" s="410">
        <v>0.83499999999999996</v>
      </c>
      <c r="D15" s="409"/>
      <c r="E15" s="410" t="s">
        <v>502</v>
      </c>
      <c r="F15" s="409">
        <v>0.14199999999999999</v>
      </c>
      <c r="G15" s="411">
        <v>0.65800000000000003</v>
      </c>
    </row>
    <row r="16" spans="1:8">
      <c r="A16" s="407"/>
      <c r="B16" s="413"/>
      <c r="C16" s="414"/>
      <c r="D16" s="413"/>
      <c r="E16" s="414"/>
      <c r="F16" s="413"/>
      <c r="G16" s="415"/>
    </row>
    <row r="17" spans="1:8">
      <c r="A17" s="416">
        <v>1992</v>
      </c>
      <c r="B17" s="1076" t="s">
        <v>747</v>
      </c>
      <c r="C17" s="1077">
        <v>16290.1</v>
      </c>
      <c r="D17" s="1074" t="s">
        <v>747</v>
      </c>
      <c r="E17" s="1077">
        <v>108.2</v>
      </c>
      <c r="F17" s="1076">
        <v>5951.6</v>
      </c>
      <c r="G17" s="417">
        <v>22350</v>
      </c>
      <c r="H17" s="867">
        <f>G17-F17</f>
        <v>16398.400000000001</v>
      </c>
    </row>
    <row r="18" spans="1:8">
      <c r="A18" s="407" t="s">
        <v>504</v>
      </c>
      <c r="B18" s="409"/>
      <c r="C18" s="410">
        <v>2.8000000000000001E-2</v>
      </c>
      <c r="D18" s="409"/>
      <c r="E18" s="410">
        <v>1</v>
      </c>
      <c r="F18" s="409">
        <v>0.86199999999999999</v>
      </c>
      <c r="G18" s="411">
        <v>0.251</v>
      </c>
    </row>
    <row r="19" spans="1:8">
      <c r="A19" s="407" t="s">
        <v>505</v>
      </c>
      <c r="B19" s="409"/>
      <c r="C19" s="410">
        <v>0.97199999999999998</v>
      </c>
      <c r="D19" s="409"/>
      <c r="E19" s="410" t="s">
        <v>502</v>
      </c>
      <c r="F19" s="409">
        <v>0.13800000000000001</v>
      </c>
      <c r="G19" s="411">
        <v>0.749</v>
      </c>
    </row>
    <row r="20" spans="1:8">
      <c r="A20" s="412"/>
      <c r="B20" s="413"/>
      <c r="C20" s="414"/>
      <c r="D20" s="413"/>
      <c r="E20" s="414"/>
      <c r="F20" s="413"/>
      <c r="G20" s="415"/>
    </row>
    <row r="21" spans="1:8">
      <c r="A21" s="407">
        <v>1993</v>
      </c>
      <c r="B21" s="1074">
        <f>3350-1903</f>
        <v>1447</v>
      </c>
      <c r="C21" s="1075">
        <v>17670.3</v>
      </c>
      <c r="D21" s="1074" t="s">
        <v>747</v>
      </c>
      <c r="E21" s="1075">
        <v>116.4</v>
      </c>
      <c r="F21" s="1074">
        <v>4779.3</v>
      </c>
      <c r="G21" s="408">
        <v>24013</v>
      </c>
      <c r="H21" s="867">
        <f>G21-F21</f>
        <v>19233.7</v>
      </c>
    </row>
    <row r="22" spans="1:8">
      <c r="A22" s="407" t="s">
        <v>504</v>
      </c>
      <c r="B22" s="409">
        <v>0.80400000000000005</v>
      </c>
      <c r="C22" s="410">
        <v>7.2999999999999995E-2</v>
      </c>
      <c r="D22" s="409"/>
      <c r="E22" s="410">
        <v>1</v>
      </c>
      <c r="F22" s="409">
        <v>0.873</v>
      </c>
      <c r="G22" s="411">
        <v>0.28299999999999997</v>
      </c>
    </row>
    <row r="23" spans="1:8">
      <c r="A23" s="407" t="s">
        <v>505</v>
      </c>
      <c r="B23" s="409">
        <v>0.19600000000000001</v>
      </c>
      <c r="C23" s="410">
        <v>0.92700000000000005</v>
      </c>
      <c r="D23" s="409"/>
      <c r="E23" s="410" t="s">
        <v>502</v>
      </c>
      <c r="F23" s="409">
        <v>0.127</v>
      </c>
      <c r="G23" s="411">
        <v>0.71699999999999997</v>
      </c>
    </row>
    <row r="24" spans="1:8">
      <c r="A24" s="407"/>
      <c r="B24" s="413"/>
      <c r="C24" s="414"/>
      <c r="D24" s="413"/>
      <c r="E24" s="414"/>
      <c r="F24" s="413"/>
      <c r="G24" s="415"/>
    </row>
    <row r="25" spans="1:8">
      <c r="A25" s="416">
        <v>1994</v>
      </c>
      <c r="B25" s="1076">
        <v>3745.3</v>
      </c>
      <c r="C25" s="1077">
        <v>18985.400000000001</v>
      </c>
      <c r="D25" s="1074" t="s">
        <v>747</v>
      </c>
      <c r="E25" s="1077">
        <v>125</v>
      </c>
      <c r="F25" s="1076">
        <v>2420.3000000000002</v>
      </c>
      <c r="G25" s="417">
        <v>25276</v>
      </c>
      <c r="H25" s="867">
        <f>G25-F25</f>
        <v>22855.7</v>
      </c>
    </row>
    <row r="26" spans="1:8">
      <c r="A26" s="407" t="s">
        <v>504</v>
      </c>
      <c r="B26" s="409">
        <v>0.98799999999999999</v>
      </c>
      <c r="C26" s="410">
        <v>0.13300000000000001</v>
      </c>
      <c r="D26" s="409"/>
      <c r="E26" s="410">
        <v>1</v>
      </c>
      <c r="F26" s="409">
        <v>0.81489999999999996</v>
      </c>
      <c r="G26" s="411">
        <v>0.32800000000000001</v>
      </c>
    </row>
    <row r="27" spans="1:8">
      <c r="A27" s="407" t="s">
        <v>505</v>
      </c>
      <c r="B27" s="409">
        <v>1.2E-2</v>
      </c>
      <c r="C27" s="410">
        <v>0.86699999999999999</v>
      </c>
      <c r="D27" s="409"/>
      <c r="E27" s="410" t="s">
        <v>502</v>
      </c>
      <c r="F27" s="409">
        <v>0.18509999999999999</v>
      </c>
      <c r="G27" s="411">
        <v>0.67200000000000004</v>
      </c>
    </row>
    <row r="28" spans="1:8">
      <c r="A28" s="412"/>
      <c r="B28" s="413"/>
      <c r="C28" s="414"/>
      <c r="D28" s="413"/>
      <c r="E28" s="414"/>
      <c r="F28" s="413"/>
      <c r="G28" s="415"/>
    </row>
    <row r="29" spans="1:8">
      <c r="A29" s="407">
        <v>1995</v>
      </c>
      <c r="B29" s="1074">
        <v>4403.6000000000004</v>
      </c>
      <c r="C29" s="1075">
        <v>20506.5</v>
      </c>
      <c r="D29" s="1074" t="s">
        <v>747</v>
      </c>
      <c r="E29" s="1075">
        <v>129.4</v>
      </c>
      <c r="F29" s="1074">
        <v>2987.5</v>
      </c>
      <c r="G29" s="408">
        <v>28027</v>
      </c>
      <c r="H29" s="867">
        <f>G29-F29</f>
        <v>25039.5</v>
      </c>
    </row>
    <row r="30" spans="1:8">
      <c r="A30" s="407" t="s">
        <v>504</v>
      </c>
      <c r="B30" s="409">
        <v>0.99139999999999995</v>
      </c>
      <c r="C30" s="410">
        <v>0.14199999999999999</v>
      </c>
      <c r="D30" s="409"/>
      <c r="E30" s="410">
        <v>1</v>
      </c>
      <c r="F30" s="409">
        <v>0.73929999999999996</v>
      </c>
      <c r="G30" s="411">
        <v>0.34300000000000003</v>
      </c>
    </row>
    <row r="31" spans="1:8">
      <c r="A31" s="407" t="s">
        <v>505</v>
      </c>
      <c r="B31" s="409">
        <v>8.6E-3</v>
      </c>
      <c r="C31" s="410">
        <v>0.85799999999999998</v>
      </c>
      <c r="D31" s="409"/>
      <c r="E31" s="410" t="s">
        <v>502</v>
      </c>
      <c r="F31" s="409">
        <v>0.26069999999999999</v>
      </c>
      <c r="G31" s="411">
        <v>0.65700000000000003</v>
      </c>
    </row>
    <row r="32" spans="1:8">
      <c r="A32" s="407"/>
      <c r="B32" s="413"/>
      <c r="C32" s="414"/>
      <c r="D32" s="413"/>
      <c r="E32" s="414"/>
      <c r="F32" s="413"/>
      <c r="G32" s="415"/>
    </row>
    <row r="33" spans="1:8">
      <c r="A33" s="416">
        <v>1996</v>
      </c>
      <c r="B33" s="1076">
        <v>5544.6</v>
      </c>
      <c r="C33" s="1077">
        <v>22424.7</v>
      </c>
      <c r="D33" s="1074" t="s">
        <v>747</v>
      </c>
      <c r="E33" s="1077">
        <v>139.30000000000001</v>
      </c>
      <c r="F33" s="1076">
        <v>2682.4</v>
      </c>
      <c r="G33" s="417">
        <v>30791</v>
      </c>
      <c r="H33" s="867">
        <f>G33-F33</f>
        <v>28108.6</v>
      </c>
    </row>
    <row r="34" spans="1:8">
      <c r="A34" s="407" t="s">
        <v>504</v>
      </c>
      <c r="B34" s="409">
        <v>0.99399999999999999</v>
      </c>
      <c r="C34" s="410">
        <v>0.28199999999999997</v>
      </c>
      <c r="D34" s="409"/>
      <c r="E34" s="410">
        <v>1</v>
      </c>
      <c r="F34" s="409">
        <v>0.72860000000000003</v>
      </c>
      <c r="G34" s="411">
        <v>0.45200000000000001</v>
      </c>
    </row>
    <row r="35" spans="1:8">
      <c r="A35" s="407" t="s">
        <v>505</v>
      </c>
      <c r="B35" s="409">
        <v>6.0000000000000001E-3</v>
      </c>
      <c r="C35" s="410">
        <v>0.71799999999999997</v>
      </c>
      <c r="D35" s="409"/>
      <c r="E35" s="410" t="s">
        <v>502</v>
      </c>
      <c r="F35" s="409">
        <v>0.27139999999999997</v>
      </c>
      <c r="G35" s="411">
        <v>0.54800000000000004</v>
      </c>
    </row>
    <row r="36" spans="1:8">
      <c r="A36" s="412"/>
      <c r="B36" s="413"/>
      <c r="C36" s="414"/>
      <c r="D36" s="413"/>
      <c r="E36" s="414"/>
      <c r="F36" s="413"/>
      <c r="G36" s="415"/>
    </row>
    <row r="37" spans="1:8">
      <c r="A37" s="407">
        <v>1997</v>
      </c>
      <c r="B37" s="1074">
        <v>6392.4</v>
      </c>
      <c r="C37" s="1075">
        <v>23959.1</v>
      </c>
      <c r="D37" s="1074" t="s">
        <v>747</v>
      </c>
      <c r="E37" s="1075">
        <v>142.69999999999999</v>
      </c>
      <c r="F37" s="1074">
        <v>2797.8</v>
      </c>
      <c r="G37" s="408">
        <v>33292</v>
      </c>
      <c r="H37" s="867">
        <f>G37-F37</f>
        <v>30494.2</v>
      </c>
    </row>
    <row r="38" spans="1:8">
      <c r="A38" s="407" t="s">
        <v>504</v>
      </c>
      <c r="B38" s="409">
        <v>0.99099999999999999</v>
      </c>
      <c r="C38" s="410">
        <v>0.245</v>
      </c>
      <c r="D38" s="409"/>
      <c r="E38" s="410">
        <v>1</v>
      </c>
      <c r="F38" s="409">
        <v>0.71699999999999997</v>
      </c>
      <c r="G38" s="411">
        <v>0.43099999999999999</v>
      </c>
    </row>
    <row r="39" spans="1:8">
      <c r="A39" s="407" t="s">
        <v>505</v>
      </c>
      <c r="B39" s="409">
        <v>8.9999999999999993E-3</v>
      </c>
      <c r="C39" s="410">
        <v>0.755</v>
      </c>
      <c r="D39" s="409"/>
      <c r="E39" s="410" t="s">
        <v>502</v>
      </c>
      <c r="F39" s="409">
        <v>0.28299999999999997</v>
      </c>
      <c r="G39" s="411">
        <v>0.56899999999999995</v>
      </c>
    </row>
    <row r="40" spans="1:8">
      <c r="A40" s="407"/>
      <c r="B40" s="413"/>
      <c r="C40" s="414"/>
      <c r="D40" s="413"/>
      <c r="E40" s="414"/>
      <c r="F40" s="413"/>
      <c r="G40" s="415"/>
    </row>
    <row r="41" spans="1:8">
      <c r="A41" s="416">
        <v>1998</v>
      </c>
      <c r="B41" s="1076">
        <v>7357.5</v>
      </c>
      <c r="C41" s="1077">
        <v>25649.7</v>
      </c>
      <c r="D41" s="1076">
        <v>66.7</v>
      </c>
      <c r="E41" s="1077">
        <v>151.69999999999999</v>
      </c>
      <c r="F41" s="1076">
        <v>2269.4</v>
      </c>
      <c r="G41" s="417">
        <v>35495</v>
      </c>
      <c r="H41" s="867">
        <f>G41-F41</f>
        <v>33225.599999999999</v>
      </c>
    </row>
    <row r="42" spans="1:8">
      <c r="A42" s="407" t="s">
        <v>504</v>
      </c>
      <c r="B42" s="409">
        <v>0.99299999999999999</v>
      </c>
      <c r="C42" s="410">
        <v>0.41</v>
      </c>
      <c r="D42" s="409">
        <v>0.434</v>
      </c>
      <c r="E42" s="410">
        <v>1</v>
      </c>
      <c r="F42" s="409">
        <v>0.68200000000000005</v>
      </c>
      <c r="G42" s="411">
        <v>0.55100000000000005</v>
      </c>
    </row>
    <row r="43" spans="1:8">
      <c r="A43" s="407" t="s">
        <v>505</v>
      </c>
      <c r="B43" s="409">
        <v>7.0000000000000001E-3</v>
      </c>
      <c r="C43" s="410">
        <v>0.59</v>
      </c>
      <c r="D43" s="409">
        <v>0.56599999999999995</v>
      </c>
      <c r="E43" s="410" t="s">
        <v>502</v>
      </c>
      <c r="F43" s="409">
        <v>0.318</v>
      </c>
      <c r="G43" s="411">
        <v>0.44900000000000001</v>
      </c>
    </row>
    <row r="44" spans="1:8">
      <c r="A44" s="412"/>
      <c r="B44" s="418"/>
      <c r="C44" s="419"/>
      <c r="D44" s="418"/>
      <c r="E44" s="419"/>
      <c r="F44" s="418"/>
      <c r="G44" s="420"/>
    </row>
    <row r="45" spans="1:8">
      <c r="A45" s="407">
        <v>1999</v>
      </c>
      <c r="B45" s="1074">
        <v>9001</v>
      </c>
      <c r="C45" s="1075">
        <v>26915</v>
      </c>
      <c r="D45" s="1074">
        <v>71.599999999999994</v>
      </c>
      <c r="E45" s="1075">
        <v>154.80000000000001</v>
      </c>
      <c r="F45" s="1074">
        <v>2241.6</v>
      </c>
      <c r="G45" s="408">
        <v>38384</v>
      </c>
      <c r="H45" s="867">
        <f>G45-F45</f>
        <v>36142.400000000001</v>
      </c>
    </row>
    <row r="46" spans="1:8">
      <c r="A46" s="407" t="s">
        <v>504</v>
      </c>
      <c r="B46" s="409">
        <v>0.99299999999999999</v>
      </c>
      <c r="C46" s="410">
        <v>0.52400000000000002</v>
      </c>
      <c r="D46" s="409">
        <v>0.48799999999999999</v>
      </c>
      <c r="E46" s="410">
        <v>1</v>
      </c>
      <c r="F46" s="409">
        <v>0.69799999999999995</v>
      </c>
      <c r="G46" s="411">
        <v>0.64600000000000002</v>
      </c>
    </row>
    <row r="47" spans="1:8">
      <c r="A47" s="407" t="s">
        <v>505</v>
      </c>
      <c r="B47" s="409">
        <v>7.0000000000000001E-3</v>
      </c>
      <c r="C47" s="410">
        <v>0.47599999999999998</v>
      </c>
      <c r="D47" s="409">
        <v>0.51200000000000001</v>
      </c>
      <c r="E47" s="410" t="s">
        <v>502</v>
      </c>
      <c r="F47" s="409">
        <v>0.30199999999999999</v>
      </c>
      <c r="G47" s="411">
        <v>0.35399999999999998</v>
      </c>
    </row>
    <row r="48" spans="1:8">
      <c r="A48" s="407"/>
      <c r="B48" s="409"/>
      <c r="C48" s="410"/>
      <c r="D48" s="409"/>
      <c r="E48" s="410"/>
      <c r="F48" s="409"/>
      <c r="G48" s="411"/>
    </row>
    <row r="49" spans="1:8">
      <c r="A49" s="416" t="s">
        <v>520</v>
      </c>
      <c r="B49" s="1076">
        <v>9327.4</v>
      </c>
      <c r="C49" s="1077">
        <v>29576.6</v>
      </c>
      <c r="D49" s="1076">
        <v>75.400000000000006</v>
      </c>
      <c r="E49" s="1077">
        <v>163</v>
      </c>
      <c r="F49" s="1076">
        <v>2125.6</v>
      </c>
      <c r="G49" s="417">
        <v>41268</v>
      </c>
      <c r="H49" s="867">
        <f>G49-F49</f>
        <v>39142.400000000001</v>
      </c>
    </row>
    <row r="50" spans="1:8">
      <c r="A50" s="407" t="s">
        <v>504</v>
      </c>
      <c r="B50" s="409">
        <v>0.99399999999999999</v>
      </c>
      <c r="C50" s="410">
        <v>0.377</v>
      </c>
      <c r="D50" s="409">
        <v>0.40100000000000002</v>
      </c>
      <c r="E50" s="410">
        <v>1</v>
      </c>
      <c r="F50" s="409">
        <v>0.73699999999999999</v>
      </c>
      <c r="G50" s="411">
        <v>0.53800000000000003</v>
      </c>
    </row>
    <row r="51" spans="1:8">
      <c r="A51" s="407" t="s">
        <v>505</v>
      </c>
      <c r="B51" s="409">
        <v>6.0000000000000001E-3</v>
      </c>
      <c r="C51" s="410">
        <v>0.623</v>
      </c>
      <c r="D51" s="409">
        <v>0.50900000000000001</v>
      </c>
      <c r="E51" s="410" t="s">
        <v>502</v>
      </c>
      <c r="F51" s="409">
        <v>0.26300000000000001</v>
      </c>
      <c r="G51" s="411">
        <v>0.46200000000000002</v>
      </c>
    </row>
    <row r="52" spans="1:8">
      <c r="A52" s="412"/>
      <c r="B52" s="418"/>
      <c r="C52" s="419"/>
      <c r="D52" s="418"/>
      <c r="E52" s="419"/>
      <c r="F52" s="418"/>
      <c r="G52" s="420"/>
    </row>
    <row r="53" spans="1:8">
      <c r="A53" s="407" t="s">
        <v>521</v>
      </c>
      <c r="B53" s="1074">
        <v>9851.4</v>
      </c>
      <c r="C53" s="1075">
        <v>30765</v>
      </c>
      <c r="D53" s="1074">
        <v>77.7</v>
      </c>
      <c r="E53" s="1075">
        <v>170.4</v>
      </c>
      <c r="F53" s="1074">
        <v>3052.5</v>
      </c>
      <c r="G53" s="408">
        <v>43917</v>
      </c>
      <c r="H53" s="867">
        <f>G53-F53</f>
        <v>40864.5</v>
      </c>
    </row>
    <row r="54" spans="1:8">
      <c r="A54" s="407" t="s">
        <v>504</v>
      </c>
      <c r="B54" s="409">
        <v>0.99399999999999999</v>
      </c>
      <c r="C54" s="410">
        <v>0.316</v>
      </c>
      <c r="D54" s="409">
        <v>0.51400000000000001</v>
      </c>
      <c r="E54" s="410">
        <v>1</v>
      </c>
      <c r="F54" s="409">
        <v>0.80400000000000005</v>
      </c>
      <c r="G54" s="411">
        <v>0.50600000000000001</v>
      </c>
    </row>
    <row r="55" spans="1:8">
      <c r="A55" s="412" t="s">
        <v>505</v>
      </c>
      <c r="B55" s="418">
        <v>6.0000000000000001E-3</v>
      </c>
      <c r="C55" s="419">
        <v>0.68400000000000005</v>
      </c>
      <c r="D55" s="418">
        <v>0.48599999999999999</v>
      </c>
      <c r="E55" s="419" t="s">
        <v>502</v>
      </c>
      <c r="F55" s="418">
        <v>0.19600000000000001</v>
      </c>
      <c r="G55" s="420">
        <v>0.49399999999999999</v>
      </c>
    </row>
    <row r="56" spans="1:8">
      <c r="A56" s="407"/>
      <c r="B56" s="409"/>
      <c r="C56" s="410"/>
      <c r="D56" s="409"/>
      <c r="E56" s="410"/>
      <c r="F56" s="409"/>
      <c r="G56" s="411"/>
      <c r="H56" s="867"/>
    </row>
    <row r="57" spans="1:8">
      <c r="A57" s="407" t="s">
        <v>561</v>
      </c>
      <c r="B57" s="1074">
        <v>10399.6</v>
      </c>
      <c r="C57" s="1075">
        <v>31971.3</v>
      </c>
      <c r="D57" s="1074">
        <v>86.3</v>
      </c>
      <c r="E57" s="1075">
        <v>176.5</v>
      </c>
      <c r="F57" s="1074">
        <v>2850.3</v>
      </c>
      <c r="G57" s="408">
        <v>45484</v>
      </c>
      <c r="H57" s="867">
        <f>G57-F57</f>
        <v>42633.7</v>
      </c>
    </row>
    <row r="58" spans="1:8">
      <c r="A58" s="407" t="s">
        <v>504</v>
      </c>
      <c r="B58" s="409">
        <v>0.99399999999999999</v>
      </c>
      <c r="C58" s="410">
        <v>0.29799999999999999</v>
      </c>
      <c r="D58" s="409">
        <v>0.40899999999999997</v>
      </c>
      <c r="E58" s="410">
        <v>1</v>
      </c>
      <c r="F58" s="409">
        <v>0.78100000000000003</v>
      </c>
      <c r="G58" s="411">
        <v>0.49</v>
      </c>
    </row>
    <row r="59" spans="1:8" ht="13.5" thickBot="1">
      <c r="A59" s="424" t="s">
        <v>505</v>
      </c>
      <c r="B59" s="425">
        <v>6.0000000000000001E-3</v>
      </c>
      <c r="C59" s="426">
        <v>0.70199999999999996</v>
      </c>
      <c r="D59" s="425">
        <v>0.59099999999999997</v>
      </c>
      <c r="E59" s="426" t="s">
        <v>502</v>
      </c>
      <c r="F59" s="425">
        <v>0.219</v>
      </c>
      <c r="G59" s="427">
        <v>0.51</v>
      </c>
    </row>
    <row r="60" spans="1:8">
      <c r="A60" s="416"/>
      <c r="B60" s="421"/>
      <c r="C60" s="422"/>
      <c r="D60" s="421"/>
      <c r="E60" s="422"/>
      <c r="F60" s="421"/>
      <c r="G60" s="423"/>
    </row>
    <row r="61" spans="1:8">
      <c r="A61" s="407" t="s">
        <v>648</v>
      </c>
      <c r="B61" s="1074">
        <v>11424.1</v>
      </c>
      <c r="C61" s="1075">
        <v>33708.1</v>
      </c>
      <c r="D61" s="1074">
        <v>89.3</v>
      </c>
      <c r="E61" s="1075">
        <v>184.5</v>
      </c>
      <c r="F61" s="1074">
        <v>3374</v>
      </c>
      <c r="G61" s="408">
        <v>48780</v>
      </c>
      <c r="H61" s="867">
        <f>G61-F61</f>
        <v>45406</v>
      </c>
    </row>
    <row r="62" spans="1:8">
      <c r="A62" s="407" t="s">
        <v>504</v>
      </c>
      <c r="B62" s="409">
        <v>0.99399999999999999</v>
      </c>
      <c r="C62" s="410">
        <v>0.35199999999999998</v>
      </c>
      <c r="D62" s="409">
        <v>0.15</v>
      </c>
      <c r="E62" s="410">
        <v>1</v>
      </c>
      <c r="F62" s="409">
        <v>0.54500000000000004</v>
      </c>
      <c r="G62" s="411">
        <v>0.53659999999999997</v>
      </c>
    </row>
    <row r="63" spans="1:8" ht="13.5" thickBot="1">
      <c r="A63" s="424" t="s">
        <v>505</v>
      </c>
      <c r="B63" s="425">
        <v>6.0000000000000001E-3</v>
      </c>
      <c r="C63" s="426">
        <v>0.64800000000000002</v>
      </c>
      <c r="D63" s="425">
        <v>0.85</v>
      </c>
      <c r="E63" s="426" t="s">
        <v>502</v>
      </c>
      <c r="F63" s="425">
        <v>0.45450000000000002</v>
      </c>
      <c r="G63" s="427">
        <v>0.46300000000000002</v>
      </c>
    </row>
    <row r="64" spans="1:8">
      <c r="A64" s="428" t="s">
        <v>691</v>
      </c>
    </row>
    <row r="65" spans="1:1">
      <c r="A65" t="s">
        <v>692</v>
      </c>
    </row>
    <row r="66" spans="1:1">
      <c r="A66" t="s">
        <v>513</v>
      </c>
    </row>
    <row r="67" spans="1:1">
      <c r="A67" t="s">
        <v>646</v>
      </c>
    </row>
    <row r="68" spans="1:1">
      <c r="A68" t="s">
        <v>647</v>
      </c>
    </row>
    <row r="69" spans="1:1">
      <c r="A69" t="s">
        <v>514</v>
      </c>
    </row>
    <row r="70" spans="1:1">
      <c r="A70" s="1069" t="s">
        <v>746</v>
      </c>
    </row>
  </sheetData>
  <phoneticPr fontId="0" type="noConversion"/>
  <pageMargins left="0.59055118110236227" right="0.75" top="1" bottom="1" header="0" footer="0"/>
  <pageSetup scale="8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E50" sqref="E50"/>
    </sheetView>
  </sheetViews>
  <sheetFormatPr baseColWidth="10" defaultRowHeight="12.75"/>
  <sheetData>
    <row r="1" spans="1:9">
      <c r="A1" s="355"/>
      <c r="B1" s="355"/>
      <c r="C1" s="355"/>
      <c r="D1" s="355"/>
      <c r="E1" s="355"/>
      <c r="F1" s="355"/>
      <c r="G1" s="355"/>
      <c r="H1" s="355"/>
      <c r="I1" s="355"/>
    </row>
    <row r="2" spans="1:9">
      <c r="A2" s="355"/>
      <c r="B2" s="355"/>
      <c r="C2" s="355"/>
      <c r="D2" s="355"/>
      <c r="E2" s="355"/>
      <c r="F2" s="355"/>
      <c r="G2" s="355"/>
      <c r="H2" s="355"/>
      <c r="I2" s="355"/>
    </row>
    <row r="3" spans="1:9">
      <c r="A3" s="355"/>
      <c r="B3" s="355"/>
      <c r="C3" s="355"/>
      <c r="D3" s="355"/>
      <c r="E3" s="355"/>
      <c r="F3" s="355"/>
      <c r="G3" s="355"/>
      <c r="H3" s="355"/>
      <c r="I3" s="355"/>
    </row>
    <row r="4" spans="1:9">
      <c r="A4" s="355"/>
      <c r="B4" s="355"/>
      <c r="C4" s="355"/>
      <c r="D4" s="355"/>
      <c r="E4" s="355"/>
      <c r="F4" s="355"/>
      <c r="G4" s="355"/>
      <c r="H4" s="355"/>
      <c r="I4" s="355"/>
    </row>
    <row r="5" spans="1:9">
      <c r="A5" s="355"/>
      <c r="B5" s="355"/>
      <c r="C5" s="355"/>
      <c r="D5" s="355"/>
      <c r="E5" s="355"/>
      <c r="F5" s="355"/>
      <c r="G5" s="355"/>
      <c r="H5" s="355"/>
      <c r="I5" s="355"/>
    </row>
    <row r="6" spans="1:9">
      <c r="A6" s="355"/>
      <c r="B6" s="355"/>
      <c r="C6" s="355"/>
      <c r="D6" s="355"/>
      <c r="E6" s="355"/>
      <c r="F6" s="355"/>
      <c r="G6" s="355"/>
      <c r="H6" s="355"/>
      <c r="I6" s="355"/>
    </row>
    <row r="7" spans="1:9">
      <c r="A7" s="355"/>
      <c r="B7" s="355"/>
      <c r="C7" s="355"/>
      <c r="D7" s="355"/>
      <c r="E7" s="355"/>
      <c r="F7" s="355"/>
      <c r="G7" s="355"/>
      <c r="H7" s="355"/>
      <c r="I7" s="355"/>
    </row>
    <row r="8" spans="1:9">
      <c r="A8" s="355"/>
      <c r="B8" s="355"/>
      <c r="C8" s="355"/>
      <c r="D8" s="355"/>
      <c r="E8" s="355"/>
      <c r="F8" s="355"/>
      <c r="G8" s="355"/>
      <c r="H8" s="355"/>
      <c r="I8" s="355"/>
    </row>
    <row r="9" spans="1:9">
      <c r="A9" s="355"/>
      <c r="B9" s="355"/>
      <c r="C9" s="355"/>
      <c r="D9" s="355"/>
      <c r="E9" s="355"/>
      <c r="F9" s="355"/>
      <c r="G9" s="355"/>
      <c r="H9" s="355"/>
      <c r="I9" s="355"/>
    </row>
    <row r="10" spans="1:9">
      <c r="A10" s="355"/>
      <c r="B10" s="355"/>
      <c r="C10" s="355"/>
      <c r="D10" s="355"/>
      <c r="E10" s="355"/>
      <c r="F10" s="355"/>
      <c r="G10" s="355"/>
      <c r="H10" s="355"/>
      <c r="I10" s="355"/>
    </row>
    <row r="11" spans="1:9">
      <c r="A11" s="355"/>
      <c r="B11" s="355"/>
      <c r="C11" s="355"/>
      <c r="D11" s="355"/>
      <c r="E11" s="355"/>
      <c r="F11" s="355"/>
      <c r="G11" s="355"/>
      <c r="H11" s="355"/>
      <c r="I11" s="355"/>
    </row>
    <row r="12" spans="1:9">
      <c r="A12" s="355"/>
      <c r="B12" s="355"/>
      <c r="C12" s="355"/>
      <c r="D12" s="355"/>
      <c r="E12" s="355"/>
      <c r="F12" s="355"/>
      <c r="G12" s="355"/>
      <c r="H12" s="355"/>
      <c r="I12" s="355"/>
    </row>
    <row r="13" spans="1:9">
      <c r="A13" s="355"/>
      <c r="B13" s="355"/>
      <c r="C13" s="355"/>
      <c r="D13" s="355"/>
      <c r="E13" s="355"/>
      <c r="F13" s="355"/>
      <c r="G13" s="355"/>
      <c r="H13" s="355"/>
      <c r="I13" s="355"/>
    </row>
    <row r="14" spans="1:9">
      <c r="A14" s="355"/>
      <c r="B14" s="355"/>
      <c r="C14" s="355"/>
      <c r="D14" s="355"/>
      <c r="E14" s="355"/>
      <c r="F14" s="355"/>
      <c r="G14" s="355"/>
      <c r="H14" s="355"/>
      <c r="I14" s="355"/>
    </row>
    <row r="15" spans="1:9">
      <c r="A15" s="355"/>
      <c r="B15" s="355"/>
      <c r="C15" s="355"/>
      <c r="D15" s="355"/>
      <c r="E15" s="355"/>
      <c r="F15" s="355"/>
      <c r="G15" s="355"/>
      <c r="H15" s="355"/>
      <c r="I15" s="355"/>
    </row>
    <row r="16" spans="1:9">
      <c r="A16" s="355"/>
      <c r="B16" s="355"/>
      <c r="C16" s="355"/>
      <c r="D16" s="355"/>
      <c r="E16" s="355"/>
      <c r="F16" s="355"/>
      <c r="G16" s="355"/>
      <c r="H16" s="355"/>
      <c r="I16" s="355"/>
    </row>
    <row r="17" spans="1:9">
      <c r="A17" s="355"/>
      <c r="B17" s="355"/>
      <c r="C17" s="355"/>
      <c r="D17" s="355"/>
      <c r="E17" s="355"/>
      <c r="F17" s="355"/>
      <c r="G17" s="355"/>
      <c r="H17" s="355"/>
      <c r="I17" s="355"/>
    </row>
    <row r="18" spans="1:9">
      <c r="A18" s="355"/>
      <c r="B18" s="355"/>
      <c r="C18" s="355"/>
      <c r="D18" s="355"/>
      <c r="E18" s="355"/>
      <c r="F18" s="355"/>
      <c r="G18" s="355"/>
      <c r="H18" s="355"/>
      <c r="I18" s="355"/>
    </row>
    <row r="19" spans="1:9">
      <c r="A19" s="355"/>
      <c r="B19" s="355"/>
      <c r="C19" s="355"/>
      <c r="D19" s="355"/>
      <c r="E19" s="355"/>
      <c r="F19" s="355"/>
      <c r="G19" s="355"/>
      <c r="H19" s="355"/>
      <c r="I19" s="355"/>
    </row>
    <row r="20" spans="1:9">
      <c r="A20" s="355"/>
      <c r="B20" s="355"/>
      <c r="C20" s="355"/>
      <c r="D20" s="355"/>
      <c r="E20" s="355"/>
      <c r="F20" s="355"/>
      <c r="G20" s="355"/>
      <c r="H20" s="355"/>
      <c r="I20" s="355"/>
    </row>
    <row r="21" spans="1:9">
      <c r="A21" s="355"/>
      <c r="B21" s="355"/>
      <c r="C21" s="355"/>
      <c r="D21" s="355"/>
      <c r="E21" s="355"/>
      <c r="F21" s="355"/>
      <c r="G21" s="355"/>
      <c r="H21" s="355"/>
      <c r="I21" s="355"/>
    </row>
    <row r="22" spans="1:9">
      <c r="A22" s="355"/>
      <c r="B22" s="355"/>
      <c r="C22" s="355"/>
      <c r="D22" s="355"/>
      <c r="E22" s="355"/>
      <c r="F22" s="355"/>
      <c r="G22" s="355"/>
      <c r="H22" s="355"/>
      <c r="I22" s="355"/>
    </row>
    <row r="23" spans="1:9">
      <c r="A23" s="355"/>
      <c r="B23" s="355"/>
      <c r="C23" s="355"/>
      <c r="D23" s="355"/>
      <c r="E23" s="355"/>
      <c r="F23" s="355"/>
      <c r="G23" s="355"/>
      <c r="H23" s="355"/>
      <c r="I23" s="355"/>
    </row>
    <row r="24" spans="1:9">
      <c r="A24" s="355"/>
      <c r="B24" s="355"/>
      <c r="C24" s="355"/>
      <c r="D24" s="355"/>
      <c r="E24" s="355"/>
      <c r="F24" s="355"/>
      <c r="G24" s="355"/>
      <c r="H24" s="355"/>
      <c r="I24" s="355"/>
    </row>
    <row r="25" spans="1:9">
      <c r="A25" s="355"/>
      <c r="B25" s="355"/>
      <c r="C25" s="355"/>
      <c r="D25" s="355"/>
      <c r="E25" s="355"/>
      <c r="F25" s="355"/>
      <c r="G25" s="355"/>
      <c r="H25" s="355"/>
      <c r="I25" s="355"/>
    </row>
    <row r="26" spans="1:9">
      <c r="A26" s="355"/>
      <c r="B26" s="355"/>
      <c r="C26" s="355"/>
      <c r="D26" s="355"/>
      <c r="E26" s="355"/>
      <c r="F26" s="355"/>
      <c r="G26" s="355"/>
      <c r="H26" s="355"/>
      <c r="I26" s="355"/>
    </row>
    <row r="27" spans="1:9">
      <c r="A27" s="355"/>
      <c r="B27" s="355"/>
      <c r="C27" s="355"/>
      <c r="D27" s="355"/>
      <c r="E27" s="355"/>
      <c r="F27" s="355"/>
      <c r="G27" s="355"/>
      <c r="H27" s="355"/>
      <c r="I27" s="355"/>
    </row>
    <row r="28" spans="1:9">
      <c r="A28" s="355"/>
      <c r="B28" s="355"/>
      <c r="C28" s="355"/>
      <c r="D28" s="355"/>
      <c r="E28" s="355"/>
      <c r="F28" s="355"/>
      <c r="G28" s="355"/>
      <c r="H28" s="355"/>
      <c r="I28" s="355"/>
    </row>
    <row r="29" spans="1:9">
      <c r="A29" s="355"/>
      <c r="B29" s="355"/>
      <c r="C29" s="355"/>
      <c r="D29" s="355"/>
      <c r="E29" s="355"/>
      <c r="F29" s="355"/>
      <c r="G29" s="355"/>
      <c r="H29" s="355"/>
      <c r="I29" s="355"/>
    </row>
    <row r="30" spans="1:9">
      <c r="A30" s="355"/>
      <c r="B30" s="355"/>
      <c r="C30" s="355"/>
      <c r="D30" s="355"/>
      <c r="E30" s="355"/>
      <c r="F30" s="355"/>
      <c r="G30" s="355"/>
      <c r="H30" s="355"/>
      <c r="I30" s="355"/>
    </row>
    <row r="31" spans="1:9">
      <c r="A31" s="355"/>
      <c r="B31" s="355"/>
      <c r="C31" s="355"/>
      <c r="D31" s="355"/>
      <c r="E31" s="355"/>
      <c r="F31" s="355"/>
      <c r="G31" s="355"/>
      <c r="H31" s="355"/>
      <c r="I31" s="355"/>
    </row>
    <row r="32" spans="1:9">
      <c r="A32" s="355"/>
      <c r="B32" s="355"/>
      <c r="C32" s="355"/>
      <c r="D32" s="355"/>
      <c r="E32" s="355"/>
      <c r="F32" s="355"/>
      <c r="G32" s="355"/>
      <c r="H32" s="355"/>
      <c r="I32" s="355"/>
    </row>
    <row r="33" spans="1:9">
      <c r="A33" s="355"/>
      <c r="B33" s="355"/>
      <c r="C33" s="355"/>
      <c r="D33" s="355"/>
      <c r="E33" s="355"/>
      <c r="F33" s="355"/>
      <c r="G33" s="355"/>
      <c r="H33" s="355"/>
      <c r="I33" s="355"/>
    </row>
    <row r="34" spans="1:9">
      <c r="A34" s="355"/>
      <c r="B34" s="355"/>
      <c r="C34" s="355"/>
      <c r="D34" s="355"/>
      <c r="E34" s="355"/>
      <c r="F34" s="355"/>
      <c r="G34" s="355"/>
      <c r="H34" s="355"/>
      <c r="I34" s="355"/>
    </row>
    <row r="35" spans="1:9">
      <c r="A35" s="355"/>
      <c r="B35" s="355"/>
      <c r="C35" s="355"/>
      <c r="D35" s="355"/>
      <c r="E35" s="355"/>
      <c r="F35" s="355"/>
      <c r="G35" s="355"/>
      <c r="H35" s="355"/>
      <c r="I35" s="355"/>
    </row>
    <row r="36" spans="1:9">
      <c r="A36" s="355"/>
      <c r="B36" s="355"/>
      <c r="C36" s="355"/>
      <c r="D36" s="355"/>
      <c r="E36" s="355"/>
      <c r="F36" s="355"/>
      <c r="G36" s="355"/>
      <c r="H36" s="355"/>
      <c r="I36" s="355"/>
    </row>
    <row r="37" spans="1:9">
      <c r="A37" s="355"/>
      <c r="B37" s="355"/>
      <c r="C37" s="355"/>
      <c r="D37" s="355"/>
      <c r="E37" s="355"/>
      <c r="F37" s="355"/>
      <c r="G37" s="355"/>
      <c r="H37" s="355"/>
      <c r="I37" s="355"/>
    </row>
    <row r="38" spans="1:9">
      <c r="A38" s="355"/>
      <c r="B38" s="355"/>
      <c r="C38" s="355"/>
      <c r="D38" s="355"/>
      <c r="E38" s="355"/>
      <c r="F38" s="355"/>
      <c r="G38" s="355"/>
      <c r="H38" s="355"/>
      <c r="I38" s="355"/>
    </row>
    <row r="39" spans="1:9">
      <c r="A39" s="355"/>
      <c r="B39" s="355"/>
      <c r="C39" s="355"/>
      <c r="D39" s="355"/>
      <c r="E39" s="355"/>
      <c r="F39" s="355"/>
      <c r="G39" s="355"/>
      <c r="H39" s="355"/>
      <c r="I39" s="355"/>
    </row>
    <row r="40" spans="1:9">
      <c r="A40" s="355"/>
      <c r="B40" s="355"/>
      <c r="C40" s="355"/>
      <c r="D40" s="355"/>
      <c r="E40" s="355"/>
      <c r="F40" s="355"/>
      <c r="G40" s="355"/>
      <c r="H40" s="355"/>
      <c r="I40" s="355"/>
    </row>
    <row r="41" spans="1:9">
      <c r="A41" s="355"/>
      <c r="B41" s="355"/>
      <c r="C41" s="355"/>
      <c r="D41" s="355"/>
      <c r="E41" s="355"/>
      <c r="F41" s="355"/>
      <c r="G41" s="355"/>
      <c r="H41" s="355"/>
      <c r="I41" s="355"/>
    </row>
    <row r="42" spans="1:9">
      <c r="A42" s="355"/>
      <c r="B42" s="355"/>
      <c r="C42" s="355"/>
      <c r="D42" s="355"/>
      <c r="E42" s="355"/>
      <c r="F42" s="355"/>
      <c r="G42" s="355"/>
      <c r="H42" s="355"/>
      <c r="I42" s="355"/>
    </row>
    <row r="43" spans="1:9">
      <c r="A43" s="355"/>
      <c r="B43" s="355"/>
      <c r="C43" s="355"/>
      <c r="D43" s="355"/>
      <c r="E43" s="355"/>
      <c r="F43" s="355"/>
      <c r="G43" s="355"/>
      <c r="H43" s="355"/>
      <c r="I43" s="355"/>
    </row>
    <row r="44" spans="1:9">
      <c r="A44" s="355"/>
      <c r="B44" s="355"/>
      <c r="C44" s="355"/>
      <c r="D44" s="355"/>
      <c r="E44" s="355"/>
      <c r="F44" s="355"/>
      <c r="G44" s="355"/>
      <c r="H44" s="355"/>
      <c r="I44" s="355"/>
    </row>
    <row r="45" spans="1:9">
      <c r="A45" s="355"/>
      <c r="B45" s="355"/>
      <c r="C45" s="355"/>
      <c r="D45" s="355"/>
      <c r="E45" s="355"/>
      <c r="F45" s="355"/>
      <c r="G45" s="355"/>
      <c r="H45" s="355"/>
      <c r="I45" s="355"/>
    </row>
    <row r="46" spans="1:9">
      <c r="A46" s="355"/>
      <c r="B46" s="355"/>
      <c r="C46" s="355"/>
      <c r="D46" s="355"/>
      <c r="E46" s="355"/>
      <c r="F46" s="355"/>
      <c r="G46" s="355"/>
      <c r="H46" s="355"/>
      <c r="I46" s="355"/>
    </row>
    <row r="47" spans="1:9">
      <c r="A47" s="355"/>
      <c r="B47" s="355"/>
      <c r="C47" s="355"/>
      <c r="D47" s="355"/>
      <c r="E47" s="355"/>
      <c r="F47" s="355"/>
      <c r="G47" s="355"/>
      <c r="H47" s="355"/>
      <c r="I47" s="355"/>
    </row>
    <row r="48" spans="1:9">
      <c r="A48" s="355"/>
      <c r="B48" s="355"/>
      <c r="C48" s="355"/>
      <c r="D48" s="355"/>
      <c r="E48" s="355"/>
      <c r="F48" s="355"/>
      <c r="G48" s="355"/>
      <c r="H48" s="355"/>
      <c r="I48" s="355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R140"/>
  <sheetViews>
    <sheetView workbookViewId="0">
      <selection activeCell="B1" sqref="B1"/>
    </sheetView>
  </sheetViews>
  <sheetFormatPr baseColWidth="10" defaultColWidth="9.140625" defaultRowHeight="12.75"/>
  <cols>
    <col min="1" max="1" width="12.7109375" style="182" customWidth="1"/>
    <col min="2" max="2" width="14" style="182" customWidth="1"/>
    <col min="3" max="3" width="7.7109375" style="182" customWidth="1"/>
    <col min="4" max="4" width="11.42578125" style="182" customWidth="1"/>
    <col min="5" max="5" width="7.7109375" style="182" customWidth="1"/>
    <col min="6" max="6" width="7.5703125" style="182" customWidth="1"/>
    <col min="7" max="8" width="8.28515625" style="182" customWidth="1"/>
    <col min="9" max="9" width="8" style="182" customWidth="1"/>
    <col min="10" max="10" width="8.5703125" style="182" customWidth="1"/>
    <col min="11" max="11" width="6.7109375" style="182" customWidth="1"/>
    <col min="12" max="12" width="7.28515625" style="182" customWidth="1"/>
    <col min="13" max="13" width="9.42578125" style="182" customWidth="1"/>
    <col min="14" max="14" width="8" style="182" bestFit="1" customWidth="1"/>
    <col min="15" max="15" width="9.42578125" style="182" customWidth="1"/>
    <col min="16" max="16" width="8.140625" style="182" customWidth="1"/>
    <col min="17" max="17" width="8" style="182" customWidth="1"/>
    <col min="18" max="18" width="9.28515625" style="182" customWidth="1"/>
    <col min="19" max="19" width="8.140625" style="182" customWidth="1"/>
    <col min="20" max="20" width="6.42578125" style="182" customWidth="1"/>
    <col min="21" max="21" width="5.28515625" style="182" customWidth="1"/>
    <col min="22" max="22" width="14.42578125" style="182" customWidth="1"/>
    <col min="23" max="23" width="11.42578125" style="182" customWidth="1"/>
    <col min="24" max="24" width="14.5703125" style="182" customWidth="1"/>
    <col min="25" max="25" width="14.7109375" style="182" customWidth="1"/>
    <col min="26" max="26" width="8.5703125" style="182" customWidth="1"/>
    <col min="27" max="27" width="8" style="182" customWidth="1"/>
    <col min="28" max="28" width="8.5703125" style="182" customWidth="1"/>
    <col min="29" max="29" width="8.42578125" style="182" customWidth="1"/>
    <col min="30" max="30" width="7.85546875" style="182" customWidth="1"/>
    <col min="31" max="31" width="7.42578125" style="182" customWidth="1"/>
    <col min="32" max="32" width="8.140625" style="182" customWidth="1"/>
    <col min="33" max="33" width="9" style="182" customWidth="1"/>
    <col min="34" max="34" width="5.42578125" style="182" customWidth="1"/>
    <col min="35" max="35" width="8.7109375" style="182" customWidth="1"/>
    <col min="36" max="36" width="10.140625" style="182" customWidth="1"/>
    <col min="37" max="38" width="6.85546875" style="182" customWidth="1"/>
    <col min="39" max="39" width="7.42578125" style="182" customWidth="1"/>
    <col min="40" max="40" width="6.85546875" style="182" customWidth="1"/>
    <col min="41" max="41" width="7.140625" style="182" customWidth="1"/>
    <col min="42" max="42" width="6.140625" style="182" customWidth="1"/>
    <col min="43" max="43" width="5.5703125" style="182" customWidth="1"/>
    <col min="44" max="44" width="5.85546875" style="182" customWidth="1"/>
    <col min="45" max="254" width="11.42578125" style="182" customWidth="1"/>
    <col min="255" max="16384" width="9.140625" style="182"/>
  </cols>
  <sheetData>
    <row r="1" spans="1:44" s="183" customFormat="1" ht="15.75">
      <c r="A1" s="463" t="s">
        <v>654</v>
      </c>
      <c r="B1" s="178"/>
      <c r="C1" s="179"/>
      <c r="D1" s="179"/>
      <c r="E1" s="179"/>
      <c r="F1" s="179"/>
      <c r="G1" s="179"/>
      <c r="H1" s="180"/>
      <c r="I1" s="180"/>
      <c r="J1" s="181" t="s">
        <v>165</v>
      </c>
      <c r="K1" s="180"/>
      <c r="L1" s="180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</row>
    <row r="2" spans="1:44" s="183" customFormat="1">
      <c r="A2" s="178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</row>
    <row r="3" spans="1:44" s="186" customFormat="1">
      <c r="A3" s="184"/>
      <c r="B3" s="184"/>
      <c r="C3" s="185" t="s">
        <v>166</v>
      </c>
      <c r="D3" s="185" t="s">
        <v>167</v>
      </c>
      <c r="E3" s="185" t="s">
        <v>168</v>
      </c>
      <c r="F3" s="185" t="s">
        <v>168</v>
      </c>
      <c r="G3" s="185" t="s">
        <v>169</v>
      </c>
      <c r="H3" s="185" t="s">
        <v>170</v>
      </c>
      <c r="I3" s="185" t="s">
        <v>168</v>
      </c>
      <c r="J3" s="185" t="s">
        <v>169</v>
      </c>
      <c r="K3" s="185" t="s">
        <v>171</v>
      </c>
      <c r="L3" s="185" t="s">
        <v>172</v>
      </c>
      <c r="M3" s="185" t="s">
        <v>174</v>
      </c>
      <c r="N3" s="185" t="s">
        <v>175</v>
      </c>
      <c r="O3" s="185" t="s">
        <v>237</v>
      </c>
      <c r="P3" s="185" t="s">
        <v>190</v>
      </c>
      <c r="Q3" s="185" t="s">
        <v>170</v>
      </c>
      <c r="R3" s="185" t="s">
        <v>172</v>
      </c>
      <c r="S3" s="185" t="s">
        <v>170</v>
      </c>
      <c r="T3" s="185" t="s">
        <v>238</v>
      </c>
      <c r="U3" s="185" t="s">
        <v>178</v>
      </c>
      <c r="V3" s="185" t="s">
        <v>179</v>
      </c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</row>
    <row r="4" spans="1:44" s="183" customFormat="1">
      <c r="A4" s="312" t="s">
        <v>180</v>
      </c>
      <c r="B4" s="187"/>
      <c r="C4" s="188" t="s">
        <v>181</v>
      </c>
      <c r="D4" s="188" t="s">
        <v>182</v>
      </c>
      <c r="E4" s="188" t="s">
        <v>183</v>
      </c>
      <c r="F4" s="188" t="s">
        <v>184</v>
      </c>
      <c r="G4" s="188" t="s">
        <v>239</v>
      </c>
      <c r="H4" s="188" t="s">
        <v>185</v>
      </c>
      <c r="I4" s="188" t="s">
        <v>186</v>
      </c>
      <c r="J4" s="188" t="s">
        <v>186</v>
      </c>
      <c r="K4" s="188" t="s">
        <v>239</v>
      </c>
      <c r="L4" s="188" t="s">
        <v>187</v>
      </c>
      <c r="M4" s="188" t="s">
        <v>189</v>
      </c>
      <c r="N4" s="188" t="s">
        <v>239</v>
      </c>
      <c r="O4" s="187" t="s">
        <v>239</v>
      </c>
      <c r="P4" s="188" t="s">
        <v>239</v>
      </c>
      <c r="Q4" s="188" t="s">
        <v>191</v>
      </c>
      <c r="R4" s="189" t="s">
        <v>240</v>
      </c>
      <c r="S4" s="188" t="s">
        <v>193</v>
      </c>
      <c r="T4" s="188" t="s">
        <v>239</v>
      </c>
      <c r="U4" s="188" t="s">
        <v>241</v>
      </c>
      <c r="V4" s="188" t="s">
        <v>195</v>
      </c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</row>
    <row r="5" spans="1:44" s="192" customFormat="1">
      <c r="A5" s="190"/>
      <c r="B5" s="190"/>
      <c r="C5" s="191" t="s">
        <v>242</v>
      </c>
      <c r="D5" s="191" t="s">
        <v>243</v>
      </c>
      <c r="E5" s="191" t="s">
        <v>242</v>
      </c>
      <c r="F5" s="191" t="s">
        <v>242</v>
      </c>
      <c r="G5" s="191" t="s">
        <v>244</v>
      </c>
      <c r="H5" s="191" t="s">
        <v>243</v>
      </c>
      <c r="I5" s="191" t="s">
        <v>242</v>
      </c>
      <c r="J5" s="191" t="s">
        <v>242</v>
      </c>
      <c r="K5" s="191" t="s">
        <v>244</v>
      </c>
      <c r="L5" s="191" t="s">
        <v>245</v>
      </c>
      <c r="M5" s="191" t="s">
        <v>246</v>
      </c>
      <c r="N5" s="191" t="s">
        <v>247</v>
      </c>
      <c r="O5" s="191" t="s">
        <v>248</v>
      </c>
      <c r="P5" s="191" t="s">
        <v>244</v>
      </c>
      <c r="Q5" s="191" t="s">
        <v>245</v>
      </c>
      <c r="R5" s="191" t="s">
        <v>245</v>
      </c>
      <c r="S5" s="191" t="s">
        <v>245</v>
      </c>
      <c r="T5" s="191" t="s">
        <v>248</v>
      </c>
      <c r="U5" s="191" t="s">
        <v>244</v>
      </c>
      <c r="V5" s="191" t="s">
        <v>243</v>
      </c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</row>
    <row r="6" spans="1:44">
      <c r="A6" s="193"/>
      <c r="B6" s="193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44">
      <c r="A7" s="177" t="s">
        <v>197</v>
      </c>
      <c r="B7" s="193" t="s">
        <v>198</v>
      </c>
      <c r="C7" s="179">
        <v>3063</v>
      </c>
      <c r="D7" s="179" t="s">
        <v>199</v>
      </c>
      <c r="E7" s="179">
        <v>2879</v>
      </c>
      <c r="F7" s="179">
        <v>0</v>
      </c>
      <c r="G7" s="179" t="s">
        <v>199</v>
      </c>
      <c r="H7" s="179" t="s">
        <v>199</v>
      </c>
      <c r="I7" s="179" t="s">
        <v>199</v>
      </c>
      <c r="J7" s="179" t="s">
        <v>199</v>
      </c>
      <c r="K7" s="194" t="s">
        <v>199</v>
      </c>
      <c r="L7" s="179" t="s">
        <v>199</v>
      </c>
      <c r="M7" s="179">
        <v>135</v>
      </c>
      <c r="N7" s="179" t="s">
        <v>199</v>
      </c>
      <c r="O7" s="179" t="s">
        <v>199</v>
      </c>
      <c r="P7" s="179" t="s">
        <v>199</v>
      </c>
      <c r="Q7" s="179" t="s">
        <v>199</v>
      </c>
      <c r="R7" s="179" t="s">
        <v>199</v>
      </c>
      <c r="S7" s="179">
        <v>28</v>
      </c>
      <c r="T7" s="179" t="s">
        <v>199</v>
      </c>
      <c r="U7" s="179" t="s">
        <v>199</v>
      </c>
      <c r="V7" s="179" t="s">
        <v>199</v>
      </c>
    </row>
    <row r="8" spans="1:44">
      <c r="A8" s="193"/>
      <c r="B8" s="193" t="s">
        <v>200</v>
      </c>
      <c r="C8" s="179">
        <v>22</v>
      </c>
      <c r="D8" s="179" t="s">
        <v>199</v>
      </c>
      <c r="E8" s="179" t="s">
        <v>199</v>
      </c>
      <c r="F8" s="179" t="s">
        <v>199</v>
      </c>
      <c r="G8" s="179" t="s">
        <v>199</v>
      </c>
      <c r="H8" s="179" t="s">
        <v>199</v>
      </c>
      <c r="I8" s="179" t="s">
        <v>199</v>
      </c>
      <c r="J8" s="179" t="s">
        <v>199</v>
      </c>
      <c r="K8" s="179" t="s">
        <v>199</v>
      </c>
      <c r="L8" s="179" t="s">
        <v>199</v>
      </c>
      <c r="M8" s="179">
        <v>84</v>
      </c>
      <c r="N8" s="195" t="s">
        <v>199</v>
      </c>
      <c r="O8" s="179" t="s">
        <v>199</v>
      </c>
      <c r="P8" s="179" t="s">
        <v>199</v>
      </c>
      <c r="Q8" s="179" t="s">
        <v>199</v>
      </c>
      <c r="R8" s="179" t="s">
        <v>199</v>
      </c>
      <c r="S8" s="179" t="s">
        <v>199</v>
      </c>
      <c r="T8" s="179" t="s">
        <v>199</v>
      </c>
      <c r="U8" s="179" t="s">
        <v>199</v>
      </c>
      <c r="V8" s="179" t="s">
        <v>199</v>
      </c>
    </row>
    <row r="9" spans="1:44">
      <c r="A9" s="193"/>
      <c r="B9" s="193" t="s">
        <v>201</v>
      </c>
      <c r="C9" s="179">
        <v>321</v>
      </c>
      <c r="D9" s="179">
        <v>889</v>
      </c>
      <c r="E9" s="179" t="s">
        <v>199</v>
      </c>
      <c r="F9" s="179" t="s">
        <v>199</v>
      </c>
      <c r="G9" s="179" t="s">
        <v>199</v>
      </c>
      <c r="H9" s="179" t="s">
        <v>199</v>
      </c>
      <c r="I9" s="179" t="s">
        <v>199</v>
      </c>
      <c r="J9" s="179" t="s">
        <v>199</v>
      </c>
      <c r="K9" s="179" t="s">
        <v>199</v>
      </c>
      <c r="L9" s="179" t="s">
        <v>199</v>
      </c>
      <c r="M9" s="179" t="s">
        <v>199</v>
      </c>
      <c r="N9" s="179" t="s">
        <v>199</v>
      </c>
      <c r="O9" s="179" t="s">
        <v>199</v>
      </c>
      <c r="P9" s="179" t="s">
        <v>199</v>
      </c>
      <c r="Q9" s="179" t="s">
        <v>199</v>
      </c>
      <c r="R9" s="179" t="s">
        <v>199</v>
      </c>
      <c r="S9" s="179" t="s">
        <v>199</v>
      </c>
      <c r="T9" s="179" t="s">
        <v>199</v>
      </c>
      <c r="U9" s="179" t="s">
        <v>199</v>
      </c>
      <c r="V9" s="179" t="s">
        <v>199</v>
      </c>
    </row>
    <row r="10" spans="1:44">
      <c r="A10" s="193"/>
      <c r="B10" s="193" t="s">
        <v>202</v>
      </c>
      <c r="C10" s="179" t="s">
        <v>199</v>
      </c>
      <c r="D10" s="179" t="s">
        <v>199</v>
      </c>
      <c r="E10" s="179" t="s">
        <v>199</v>
      </c>
      <c r="F10" s="179" t="s">
        <v>199</v>
      </c>
      <c r="G10" s="179" t="s">
        <v>199</v>
      </c>
      <c r="H10" s="179" t="s">
        <v>199</v>
      </c>
      <c r="I10" s="179">
        <v>5</v>
      </c>
      <c r="J10" s="179">
        <v>647</v>
      </c>
      <c r="K10" s="179" t="s">
        <v>199</v>
      </c>
      <c r="L10" s="179" t="s">
        <v>199</v>
      </c>
      <c r="M10" s="179" t="s">
        <v>199</v>
      </c>
      <c r="N10" s="179" t="s">
        <v>199</v>
      </c>
      <c r="O10" s="179" t="s">
        <v>199</v>
      </c>
      <c r="P10" s="179" t="s">
        <v>199</v>
      </c>
      <c r="Q10" s="179" t="s">
        <v>199</v>
      </c>
      <c r="R10" s="179" t="s">
        <v>199</v>
      </c>
      <c r="S10" s="179" t="s">
        <v>199</v>
      </c>
      <c r="T10" s="179" t="s">
        <v>199</v>
      </c>
      <c r="U10" s="179" t="s">
        <v>199</v>
      </c>
      <c r="V10" s="179" t="s">
        <v>199</v>
      </c>
    </row>
    <row r="11" spans="1:44">
      <c r="A11" s="193"/>
      <c r="B11" s="19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44">
      <c r="A12" s="193" t="s">
        <v>203</v>
      </c>
      <c r="B12" s="193"/>
      <c r="C12" s="196">
        <v>3406</v>
      </c>
      <c r="D12" s="196">
        <v>889</v>
      </c>
      <c r="E12" s="196">
        <v>2879</v>
      </c>
      <c r="F12" s="196">
        <v>0</v>
      </c>
      <c r="G12" s="196">
        <v>0</v>
      </c>
      <c r="H12" s="196">
        <v>0</v>
      </c>
      <c r="I12" s="196">
        <v>5</v>
      </c>
      <c r="J12" s="196">
        <v>647</v>
      </c>
      <c r="K12" s="196">
        <v>0</v>
      </c>
      <c r="L12" s="196">
        <v>0</v>
      </c>
      <c r="M12" s="196">
        <v>219</v>
      </c>
      <c r="N12" s="196">
        <v>0</v>
      </c>
      <c r="O12" s="196">
        <v>0</v>
      </c>
      <c r="P12" s="196">
        <v>0</v>
      </c>
      <c r="Q12" s="196">
        <v>0</v>
      </c>
      <c r="R12" s="196">
        <v>0</v>
      </c>
      <c r="S12" s="196">
        <v>28</v>
      </c>
      <c r="T12" s="196">
        <v>0</v>
      </c>
      <c r="U12" s="196">
        <v>0</v>
      </c>
      <c r="V12" s="196">
        <v>0</v>
      </c>
    </row>
    <row r="13" spans="1:44">
      <c r="A13" s="193"/>
      <c r="B13" s="193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44">
      <c r="A14" s="177" t="s">
        <v>204</v>
      </c>
      <c r="B14" s="193" t="s">
        <v>205</v>
      </c>
      <c r="C14" s="179">
        <v>557</v>
      </c>
      <c r="D14" s="179">
        <v>149</v>
      </c>
      <c r="E14" s="179" t="s">
        <v>199</v>
      </c>
      <c r="F14" s="179" t="s">
        <v>199</v>
      </c>
      <c r="G14" s="179">
        <v>13</v>
      </c>
      <c r="H14" s="179">
        <v>5</v>
      </c>
      <c r="I14" s="179" t="s">
        <v>199</v>
      </c>
      <c r="J14" s="179" t="s">
        <v>199</v>
      </c>
      <c r="K14" s="179">
        <v>4</v>
      </c>
      <c r="L14" s="179" t="s">
        <v>199</v>
      </c>
      <c r="M14" s="179">
        <v>15985</v>
      </c>
      <c r="N14" s="179">
        <v>5</v>
      </c>
      <c r="O14" s="179">
        <v>9</v>
      </c>
      <c r="P14" s="179" t="s">
        <v>199</v>
      </c>
      <c r="Q14" s="179" t="s">
        <v>199</v>
      </c>
      <c r="R14" s="179" t="s">
        <v>199</v>
      </c>
      <c r="S14" s="179">
        <v>118</v>
      </c>
      <c r="T14" s="179" t="s">
        <v>199</v>
      </c>
      <c r="U14" s="179" t="s">
        <v>199</v>
      </c>
      <c r="V14" s="179">
        <v>1</v>
      </c>
    </row>
    <row r="15" spans="1:44">
      <c r="A15" s="177" t="s">
        <v>206</v>
      </c>
      <c r="B15" s="193" t="s">
        <v>207</v>
      </c>
      <c r="C15" s="179">
        <v>28</v>
      </c>
      <c r="D15" s="179">
        <v>0</v>
      </c>
      <c r="E15" s="179" t="s">
        <v>199</v>
      </c>
      <c r="F15" s="179" t="s">
        <v>199</v>
      </c>
      <c r="G15" s="179">
        <v>4</v>
      </c>
      <c r="H15" s="179">
        <v>0</v>
      </c>
      <c r="I15" s="179" t="s">
        <v>199</v>
      </c>
      <c r="J15" s="179" t="s">
        <v>199</v>
      </c>
      <c r="K15" s="179" t="s">
        <v>199</v>
      </c>
      <c r="L15" s="179" t="s">
        <v>199</v>
      </c>
      <c r="M15" s="179">
        <v>361</v>
      </c>
      <c r="N15" s="179">
        <v>0</v>
      </c>
      <c r="O15" s="179" t="s">
        <v>199</v>
      </c>
      <c r="P15" s="179" t="s">
        <v>199</v>
      </c>
      <c r="Q15" s="179" t="s">
        <v>199</v>
      </c>
      <c r="R15" s="179" t="s">
        <v>199</v>
      </c>
      <c r="S15" s="179">
        <v>91</v>
      </c>
      <c r="T15" s="179" t="s">
        <v>199</v>
      </c>
      <c r="U15" s="179" t="s">
        <v>199</v>
      </c>
      <c r="V15" s="179" t="s">
        <v>199</v>
      </c>
    </row>
    <row r="16" spans="1:44">
      <c r="A16" s="193"/>
      <c r="B16" s="193" t="s">
        <v>208</v>
      </c>
      <c r="C16" s="179">
        <v>19</v>
      </c>
      <c r="D16" s="179">
        <v>2</v>
      </c>
      <c r="E16" s="179" t="s">
        <v>199</v>
      </c>
      <c r="F16" s="179" t="s">
        <v>199</v>
      </c>
      <c r="G16" s="179" t="s">
        <v>199</v>
      </c>
      <c r="H16" s="179" t="s">
        <v>199</v>
      </c>
      <c r="I16" s="179" t="s">
        <v>199</v>
      </c>
      <c r="J16" s="179" t="s">
        <v>199</v>
      </c>
      <c r="K16" s="179" t="s">
        <v>199</v>
      </c>
      <c r="L16" s="179" t="s">
        <v>199</v>
      </c>
      <c r="M16" s="179">
        <v>372</v>
      </c>
      <c r="N16" s="179">
        <v>85</v>
      </c>
      <c r="O16" s="179" t="s">
        <v>199</v>
      </c>
      <c r="P16" s="179" t="s">
        <v>199</v>
      </c>
      <c r="Q16" s="179" t="s">
        <v>199</v>
      </c>
      <c r="R16" s="179" t="s">
        <v>199</v>
      </c>
      <c r="S16" s="179" t="s">
        <v>199</v>
      </c>
      <c r="T16" s="179" t="s">
        <v>199</v>
      </c>
      <c r="U16" s="179" t="s">
        <v>199</v>
      </c>
      <c r="V16" s="179" t="s">
        <v>199</v>
      </c>
    </row>
    <row r="17" spans="1:30">
      <c r="A17" s="193"/>
      <c r="B17" s="193" t="s">
        <v>209</v>
      </c>
      <c r="C17" s="179">
        <v>10</v>
      </c>
      <c r="D17" s="179">
        <v>119</v>
      </c>
      <c r="E17" s="179" t="s">
        <v>199</v>
      </c>
      <c r="F17" s="179" t="s">
        <v>199</v>
      </c>
      <c r="G17" s="179" t="s">
        <v>199</v>
      </c>
      <c r="H17" s="179">
        <v>2</v>
      </c>
      <c r="I17" s="179" t="s">
        <v>199</v>
      </c>
      <c r="J17" s="179" t="s">
        <v>199</v>
      </c>
      <c r="K17" s="179" t="s">
        <v>199</v>
      </c>
      <c r="L17" s="179" t="s">
        <v>199</v>
      </c>
      <c r="M17" s="179">
        <v>3863</v>
      </c>
      <c r="N17" s="179">
        <v>1</v>
      </c>
      <c r="O17" s="179" t="s">
        <v>199</v>
      </c>
      <c r="P17" s="179" t="s">
        <v>199</v>
      </c>
      <c r="Q17" s="179" t="s">
        <v>199</v>
      </c>
      <c r="R17" s="179" t="s">
        <v>199</v>
      </c>
      <c r="S17" s="179">
        <v>122</v>
      </c>
      <c r="T17" s="179" t="s">
        <v>199</v>
      </c>
      <c r="U17" s="179" t="s">
        <v>199</v>
      </c>
      <c r="V17" s="179">
        <v>1074</v>
      </c>
    </row>
    <row r="18" spans="1:30">
      <c r="A18" s="193"/>
      <c r="B18" s="193" t="s">
        <v>210</v>
      </c>
      <c r="C18" s="179">
        <v>0</v>
      </c>
      <c r="D18" s="179">
        <v>0</v>
      </c>
      <c r="E18" s="179" t="s">
        <v>199</v>
      </c>
      <c r="F18" s="179" t="s">
        <v>199</v>
      </c>
      <c r="G18" s="179" t="s">
        <v>199</v>
      </c>
      <c r="H18" s="179" t="s">
        <v>199</v>
      </c>
      <c r="I18" s="179" t="s">
        <v>199</v>
      </c>
      <c r="J18" s="179" t="s">
        <v>199</v>
      </c>
      <c r="K18" s="179" t="s">
        <v>199</v>
      </c>
      <c r="L18" s="179" t="s">
        <v>199</v>
      </c>
      <c r="M18" s="179">
        <v>704</v>
      </c>
      <c r="N18" s="179" t="s">
        <v>199</v>
      </c>
      <c r="O18" s="179">
        <v>305</v>
      </c>
      <c r="P18" s="179">
        <v>18</v>
      </c>
      <c r="Q18" s="179">
        <v>243</v>
      </c>
      <c r="R18" s="179">
        <v>795</v>
      </c>
      <c r="S18" s="179">
        <v>34</v>
      </c>
      <c r="T18" s="179" t="s">
        <v>199</v>
      </c>
      <c r="U18" s="179" t="s">
        <v>199</v>
      </c>
      <c r="V18" s="179" t="s">
        <v>199</v>
      </c>
    </row>
    <row r="19" spans="1:30">
      <c r="A19" s="193"/>
      <c r="B19" s="193" t="s">
        <v>211</v>
      </c>
      <c r="C19" s="179">
        <v>11</v>
      </c>
      <c r="D19" s="179">
        <v>0</v>
      </c>
      <c r="E19" s="179" t="s">
        <v>199</v>
      </c>
      <c r="F19" s="179" t="s">
        <v>199</v>
      </c>
      <c r="G19" s="179" t="s">
        <v>199</v>
      </c>
      <c r="H19" s="179">
        <v>0</v>
      </c>
      <c r="I19" s="179" t="s">
        <v>199</v>
      </c>
      <c r="J19" s="179" t="s">
        <v>199</v>
      </c>
      <c r="K19" s="179" t="s">
        <v>199</v>
      </c>
      <c r="L19" s="179">
        <v>1</v>
      </c>
      <c r="M19" s="179">
        <v>676</v>
      </c>
      <c r="N19" s="179" t="s">
        <v>199</v>
      </c>
      <c r="O19" s="179" t="s">
        <v>199</v>
      </c>
      <c r="P19" s="179" t="s">
        <v>199</v>
      </c>
      <c r="Q19" s="179" t="s">
        <v>199</v>
      </c>
      <c r="R19" s="179" t="s">
        <v>199</v>
      </c>
      <c r="S19" s="179">
        <v>19</v>
      </c>
      <c r="T19" s="179" t="s">
        <v>199</v>
      </c>
      <c r="U19" s="179" t="s">
        <v>199</v>
      </c>
      <c r="V19" s="179" t="s">
        <v>199</v>
      </c>
    </row>
    <row r="20" spans="1:30">
      <c r="A20" s="193"/>
      <c r="B20" s="193" t="s">
        <v>212</v>
      </c>
      <c r="C20" s="179">
        <v>4</v>
      </c>
      <c r="D20" s="179">
        <v>2</v>
      </c>
      <c r="E20" s="179" t="s">
        <v>199</v>
      </c>
      <c r="F20" s="179" t="s">
        <v>199</v>
      </c>
      <c r="G20" s="179" t="s">
        <v>199</v>
      </c>
      <c r="H20" s="179" t="s">
        <v>199</v>
      </c>
      <c r="I20" s="179" t="s">
        <v>199</v>
      </c>
      <c r="J20" s="179" t="s">
        <v>199</v>
      </c>
      <c r="K20" s="179" t="s">
        <v>199</v>
      </c>
      <c r="L20" s="179" t="s">
        <v>199</v>
      </c>
      <c r="M20" s="179">
        <v>511</v>
      </c>
      <c r="N20" s="179">
        <v>231</v>
      </c>
      <c r="O20" s="179">
        <v>40</v>
      </c>
      <c r="P20" s="179" t="s">
        <v>199</v>
      </c>
      <c r="Q20" s="179" t="s">
        <v>199</v>
      </c>
      <c r="R20" s="179" t="s">
        <v>199</v>
      </c>
      <c r="S20" s="179">
        <v>55</v>
      </c>
      <c r="T20" s="179" t="s">
        <v>199</v>
      </c>
      <c r="U20" s="179" t="s">
        <v>199</v>
      </c>
      <c r="V20" s="179" t="s">
        <v>199</v>
      </c>
    </row>
    <row r="21" spans="1:30">
      <c r="A21" s="193"/>
      <c r="B21" s="193" t="s">
        <v>213</v>
      </c>
      <c r="C21" s="179">
        <v>1</v>
      </c>
      <c r="D21" s="179">
        <v>9</v>
      </c>
      <c r="E21" s="179" t="s">
        <v>199</v>
      </c>
      <c r="F21" s="179" t="s">
        <v>199</v>
      </c>
      <c r="G21" s="179" t="s">
        <v>199</v>
      </c>
      <c r="H21" s="179" t="s">
        <v>199</v>
      </c>
      <c r="I21" s="179" t="s">
        <v>199</v>
      </c>
      <c r="J21" s="179" t="s">
        <v>199</v>
      </c>
      <c r="K21" s="179" t="s">
        <v>199</v>
      </c>
      <c r="L21" s="179" t="s">
        <v>199</v>
      </c>
      <c r="M21" s="179">
        <v>69</v>
      </c>
      <c r="N21" s="179">
        <v>95</v>
      </c>
      <c r="O21" s="179">
        <v>5</v>
      </c>
      <c r="P21" s="179" t="s">
        <v>199</v>
      </c>
      <c r="Q21" s="179" t="s">
        <v>199</v>
      </c>
      <c r="R21" s="179" t="s">
        <v>199</v>
      </c>
      <c r="S21" s="179" t="s">
        <v>199</v>
      </c>
      <c r="T21" s="179" t="s">
        <v>199</v>
      </c>
      <c r="U21" s="179" t="s">
        <v>199</v>
      </c>
      <c r="V21" s="179">
        <v>0</v>
      </c>
    </row>
    <row r="22" spans="1:30">
      <c r="A22" s="193"/>
      <c r="B22" s="193" t="s">
        <v>214</v>
      </c>
      <c r="C22" s="179">
        <v>23</v>
      </c>
      <c r="D22" s="179">
        <v>71</v>
      </c>
      <c r="E22" s="179" t="s">
        <v>199</v>
      </c>
      <c r="F22" s="179" t="s">
        <v>199</v>
      </c>
      <c r="G22" s="179" t="s">
        <v>199</v>
      </c>
      <c r="H22" s="179">
        <v>2</v>
      </c>
      <c r="I22" s="179" t="s">
        <v>199</v>
      </c>
      <c r="J22" s="179" t="s">
        <v>199</v>
      </c>
      <c r="K22" s="179" t="s">
        <v>199</v>
      </c>
      <c r="L22" s="179" t="s">
        <v>199</v>
      </c>
      <c r="M22" s="179">
        <v>172</v>
      </c>
      <c r="N22" s="179">
        <v>11</v>
      </c>
      <c r="O22" s="179">
        <v>0</v>
      </c>
      <c r="P22" s="179" t="s">
        <v>199</v>
      </c>
      <c r="Q22" s="179" t="s">
        <v>199</v>
      </c>
      <c r="R22" s="179" t="s">
        <v>199</v>
      </c>
      <c r="S22" s="179">
        <v>55</v>
      </c>
      <c r="T22" s="179" t="s">
        <v>199</v>
      </c>
      <c r="U22" s="179" t="s">
        <v>199</v>
      </c>
      <c r="V22" s="179" t="s">
        <v>199</v>
      </c>
    </row>
    <row r="23" spans="1:30">
      <c r="A23" s="193"/>
      <c r="B23" s="193" t="s">
        <v>215</v>
      </c>
      <c r="C23" s="179">
        <v>574</v>
      </c>
      <c r="D23" s="179">
        <v>216</v>
      </c>
      <c r="E23" s="179" t="s">
        <v>199</v>
      </c>
      <c r="F23" s="179" t="s">
        <v>199</v>
      </c>
      <c r="G23" s="179">
        <v>24</v>
      </c>
      <c r="H23" s="179">
        <v>108</v>
      </c>
      <c r="I23" s="179" t="s">
        <v>199</v>
      </c>
      <c r="J23" s="179" t="s">
        <v>199</v>
      </c>
      <c r="K23" s="179">
        <v>0</v>
      </c>
      <c r="L23" s="179" t="s">
        <v>199</v>
      </c>
      <c r="M23" s="179">
        <v>7754</v>
      </c>
      <c r="N23" s="179">
        <v>218</v>
      </c>
      <c r="O23" s="179">
        <v>29</v>
      </c>
      <c r="P23" s="179" t="s">
        <v>199</v>
      </c>
      <c r="Q23" s="179">
        <v>9</v>
      </c>
      <c r="R23" s="179" t="s">
        <v>199</v>
      </c>
      <c r="S23" s="179">
        <v>559</v>
      </c>
      <c r="T23" s="179">
        <v>0</v>
      </c>
      <c r="U23" s="179" t="s">
        <v>199</v>
      </c>
      <c r="V23" s="179">
        <v>1119</v>
      </c>
    </row>
    <row r="24" spans="1:30">
      <c r="A24" s="193"/>
      <c r="B24" s="193" t="s">
        <v>216</v>
      </c>
      <c r="C24" s="179">
        <v>296</v>
      </c>
      <c r="D24" s="179">
        <v>35</v>
      </c>
      <c r="E24" s="179"/>
      <c r="F24" s="179"/>
      <c r="G24" s="179">
        <v>0</v>
      </c>
      <c r="H24" s="179">
        <v>5</v>
      </c>
      <c r="I24" s="179" t="s">
        <v>199</v>
      </c>
      <c r="J24" s="179" t="s">
        <v>199</v>
      </c>
      <c r="K24" s="179">
        <v>0</v>
      </c>
      <c r="L24" s="179" t="s">
        <v>199</v>
      </c>
      <c r="M24" s="179">
        <v>479</v>
      </c>
      <c r="N24" s="179">
        <v>9</v>
      </c>
      <c r="O24" s="179">
        <v>12</v>
      </c>
      <c r="P24" s="179">
        <v>0</v>
      </c>
      <c r="Q24" s="179">
        <v>0</v>
      </c>
      <c r="R24" s="179"/>
      <c r="S24" s="179">
        <v>0</v>
      </c>
      <c r="T24" s="179">
        <v>0</v>
      </c>
      <c r="U24" s="179" t="s">
        <v>199</v>
      </c>
      <c r="V24" s="179">
        <v>0</v>
      </c>
    </row>
    <row r="25" spans="1:30">
      <c r="A25" s="193"/>
      <c r="B25" s="193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30">
      <c r="A26" s="193" t="s">
        <v>217</v>
      </c>
      <c r="B26" s="193"/>
      <c r="C26" s="196">
        <v>1523</v>
      </c>
      <c r="D26" s="196">
        <v>603</v>
      </c>
      <c r="E26" s="196">
        <v>0</v>
      </c>
      <c r="F26" s="196">
        <v>0</v>
      </c>
      <c r="G26" s="196">
        <v>41</v>
      </c>
      <c r="H26" s="196">
        <v>122</v>
      </c>
      <c r="I26" s="196">
        <v>0</v>
      </c>
      <c r="J26" s="196">
        <v>0</v>
      </c>
      <c r="K26" s="196">
        <v>4</v>
      </c>
      <c r="L26" s="196">
        <v>1</v>
      </c>
      <c r="M26" s="196">
        <v>30946</v>
      </c>
      <c r="N26" s="196">
        <v>655</v>
      </c>
      <c r="O26" s="196">
        <v>400</v>
      </c>
      <c r="P26" s="196">
        <v>18</v>
      </c>
      <c r="Q26" s="196">
        <v>252</v>
      </c>
      <c r="R26" s="196">
        <v>795</v>
      </c>
      <c r="S26" s="196">
        <v>1053</v>
      </c>
      <c r="T26" s="196">
        <v>0</v>
      </c>
      <c r="U26" s="196">
        <v>0</v>
      </c>
      <c r="V26" s="196">
        <v>2194</v>
      </c>
    </row>
    <row r="27" spans="1:30">
      <c r="A27" s="193"/>
      <c r="B27" s="193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</row>
    <row r="28" spans="1:30">
      <c r="A28" s="177" t="s">
        <v>218</v>
      </c>
      <c r="B28" s="193" t="s">
        <v>219</v>
      </c>
      <c r="C28" s="179" t="s">
        <v>199</v>
      </c>
      <c r="D28" s="179" t="s">
        <v>199</v>
      </c>
      <c r="E28" s="179" t="s">
        <v>199</v>
      </c>
      <c r="F28" s="179" t="s">
        <v>199</v>
      </c>
      <c r="G28" s="179" t="s">
        <v>199</v>
      </c>
      <c r="H28" s="179" t="s">
        <v>199</v>
      </c>
      <c r="I28" s="179" t="s">
        <v>199</v>
      </c>
      <c r="J28" s="179" t="s">
        <v>199</v>
      </c>
      <c r="K28" s="179" t="s">
        <v>199</v>
      </c>
      <c r="L28" s="179" t="s">
        <v>199</v>
      </c>
      <c r="M28" s="179" t="s">
        <v>199</v>
      </c>
      <c r="N28" s="179" t="s">
        <v>199</v>
      </c>
      <c r="O28" s="179" t="s">
        <v>199</v>
      </c>
      <c r="P28" s="179" t="s">
        <v>199</v>
      </c>
      <c r="Q28" s="179" t="s">
        <v>199</v>
      </c>
      <c r="R28" s="179" t="s">
        <v>199</v>
      </c>
      <c r="S28" s="179" t="s">
        <v>199</v>
      </c>
      <c r="T28" s="179" t="s">
        <v>199</v>
      </c>
      <c r="U28" s="179" t="s">
        <v>199</v>
      </c>
      <c r="V28" s="179" t="s">
        <v>199</v>
      </c>
    </row>
    <row r="29" spans="1:30">
      <c r="A29" s="177" t="s">
        <v>220</v>
      </c>
      <c r="B29" s="193" t="s">
        <v>221</v>
      </c>
      <c r="C29" s="179">
        <v>24</v>
      </c>
      <c r="D29" s="179">
        <v>0</v>
      </c>
      <c r="E29" s="179" t="s">
        <v>199</v>
      </c>
      <c r="F29" s="179" t="s">
        <v>199</v>
      </c>
      <c r="G29" s="179">
        <v>2</v>
      </c>
      <c r="H29" s="179">
        <v>154</v>
      </c>
      <c r="I29" s="179" t="s">
        <v>199</v>
      </c>
      <c r="J29" s="179" t="s">
        <v>199</v>
      </c>
      <c r="K29" s="179" t="s">
        <v>199</v>
      </c>
      <c r="L29" s="179" t="s">
        <v>199</v>
      </c>
      <c r="M29" s="179">
        <v>4444</v>
      </c>
      <c r="N29" s="179">
        <v>1</v>
      </c>
      <c r="O29" s="179" t="s">
        <v>199</v>
      </c>
      <c r="P29" s="179" t="s">
        <v>199</v>
      </c>
      <c r="Q29" s="179">
        <v>35</v>
      </c>
      <c r="R29" s="179" t="s">
        <v>199</v>
      </c>
      <c r="S29" s="179">
        <v>63</v>
      </c>
      <c r="T29" s="179" t="s">
        <v>199</v>
      </c>
      <c r="U29" s="179" t="s">
        <v>199</v>
      </c>
      <c r="V29" s="179">
        <v>0</v>
      </c>
    </row>
    <row r="30" spans="1:30">
      <c r="A30" s="177"/>
      <c r="B30" s="193" t="s">
        <v>222</v>
      </c>
      <c r="C30" s="179">
        <v>3</v>
      </c>
      <c r="D30" s="179">
        <v>2</v>
      </c>
      <c r="E30" s="179" t="s">
        <v>199</v>
      </c>
      <c r="F30" s="179" t="s">
        <v>199</v>
      </c>
      <c r="G30" s="179">
        <v>0</v>
      </c>
      <c r="H30" s="179">
        <v>26</v>
      </c>
      <c r="I30" s="179" t="s">
        <v>199</v>
      </c>
      <c r="J30" s="179" t="s">
        <v>199</v>
      </c>
      <c r="K30" s="179" t="s">
        <v>199</v>
      </c>
      <c r="L30" s="179" t="s">
        <v>199</v>
      </c>
      <c r="M30" s="179">
        <v>1371</v>
      </c>
      <c r="N30" s="179">
        <v>0</v>
      </c>
      <c r="O30" s="179" t="s">
        <v>199</v>
      </c>
      <c r="P30" s="179" t="s">
        <v>199</v>
      </c>
      <c r="Q30" s="179">
        <v>0</v>
      </c>
      <c r="R30" s="179" t="s">
        <v>199</v>
      </c>
      <c r="S30" s="179">
        <v>20</v>
      </c>
      <c r="T30" s="179" t="s">
        <v>199</v>
      </c>
      <c r="U30" s="179" t="s">
        <v>199</v>
      </c>
      <c r="V30" s="179">
        <v>0</v>
      </c>
    </row>
    <row r="31" spans="1:30">
      <c r="A31" s="177"/>
      <c r="B31" s="193" t="s">
        <v>223</v>
      </c>
      <c r="C31" s="179">
        <v>13</v>
      </c>
      <c r="D31" s="179">
        <v>0</v>
      </c>
      <c r="E31" s="179" t="s">
        <v>199</v>
      </c>
      <c r="F31" s="179" t="s">
        <v>199</v>
      </c>
      <c r="G31" s="179">
        <v>106</v>
      </c>
      <c r="H31" s="179">
        <v>669</v>
      </c>
      <c r="I31" s="179" t="s">
        <v>199</v>
      </c>
      <c r="J31" s="179" t="s">
        <v>199</v>
      </c>
      <c r="K31" s="179" t="s">
        <v>199</v>
      </c>
      <c r="L31" s="179" t="s">
        <v>199</v>
      </c>
      <c r="M31" s="179">
        <v>7340</v>
      </c>
      <c r="N31" s="179">
        <v>0</v>
      </c>
      <c r="O31" s="179" t="s">
        <v>199</v>
      </c>
      <c r="P31" s="179" t="s">
        <v>199</v>
      </c>
      <c r="Q31" s="179">
        <v>47</v>
      </c>
      <c r="R31" s="179" t="s">
        <v>199</v>
      </c>
      <c r="S31" s="179">
        <v>360</v>
      </c>
      <c r="T31" s="179" t="s">
        <v>199</v>
      </c>
      <c r="U31" s="179" t="s">
        <v>199</v>
      </c>
      <c r="V31" s="179">
        <v>8221</v>
      </c>
    </row>
    <row r="32" spans="1:30">
      <c r="A32" s="177"/>
      <c r="B32" s="193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8">
      <c r="A33" s="193" t="s">
        <v>224</v>
      </c>
      <c r="B33" s="193"/>
      <c r="C33" s="196">
        <v>40</v>
      </c>
      <c r="D33" s="196">
        <v>2</v>
      </c>
      <c r="E33" s="196">
        <v>0</v>
      </c>
      <c r="F33" s="196">
        <v>0</v>
      </c>
      <c r="G33" s="196">
        <v>108</v>
      </c>
      <c r="H33" s="196">
        <v>849</v>
      </c>
      <c r="I33" s="196">
        <v>0</v>
      </c>
      <c r="J33" s="196">
        <v>0</v>
      </c>
      <c r="K33" s="196">
        <v>0</v>
      </c>
      <c r="L33" s="196">
        <v>0</v>
      </c>
      <c r="M33" s="196">
        <v>13155</v>
      </c>
      <c r="N33" s="196">
        <v>1</v>
      </c>
      <c r="O33" s="196">
        <v>0</v>
      </c>
      <c r="P33" s="196">
        <v>0</v>
      </c>
      <c r="Q33" s="196">
        <v>82</v>
      </c>
      <c r="R33" s="196">
        <v>0</v>
      </c>
      <c r="S33" s="196">
        <v>443</v>
      </c>
      <c r="T33" s="196">
        <v>0</v>
      </c>
      <c r="U33" s="196">
        <v>0</v>
      </c>
      <c r="V33" s="196">
        <v>8221</v>
      </c>
    </row>
    <row r="34" spans="1:28">
      <c r="A34" s="193"/>
      <c r="B34" s="193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</row>
    <row r="35" spans="1:28">
      <c r="A35" s="177" t="s">
        <v>225</v>
      </c>
      <c r="B35" s="193"/>
      <c r="C35" s="196">
        <v>4969</v>
      </c>
      <c r="D35" s="196">
        <v>1494</v>
      </c>
      <c r="E35" s="196">
        <v>2879</v>
      </c>
      <c r="F35" s="196">
        <v>0</v>
      </c>
      <c r="G35" s="196">
        <v>149</v>
      </c>
      <c r="H35" s="196">
        <v>971</v>
      </c>
      <c r="I35" s="196">
        <v>5</v>
      </c>
      <c r="J35" s="196">
        <v>647</v>
      </c>
      <c r="K35" s="196">
        <v>4</v>
      </c>
      <c r="L35" s="196">
        <v>1</v>
      </c>
      <c r="M35" s="196">
        <v>44320</v>
      </c>
      <c r="N35" s="196">
        <v>656</v>
      </c>
      <c r="O35" s="196">
        <v>400</v>
      </c>
      <c r="P35" s="196">
        <v>18</v>
      </c>
      <c r="Q35" s="196">
        <v>334</v>
      </c>
      <c r="R35" s="196">
        <v>795</v>
      </c>
      <c r="S35" s="196">
        <v>1524</v>
      </c>
      <c r="T35" s="196">
        <v>0</v>
      </c>
      <c r="U35" s="196">
        <v>0</v>
      </c>
      <c r="V35" s="196">
        <v>10415</v>
      </c>
    </row>
    <row r="36" spans="1:28">
      <c r="A36" s="178"/>
      <c r="B36" s="193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8">
      <c r="A37" s="177" t="s">
        <v>226</v>
      </c>
      <c r="B37" s="193" t="s">
        <v>227</v>
      </c>
      <c r="C37" s="179">
        <v>25</v>
      </c>
      <c r="D37" s="179">
        <v>70</v>
      </c>
      <c r="E37" s="179" t="s">
        <v>199</v>
      </c>
      <c r="F37" s="179" t="s">
        <v>199</v>
      </c>
      <c r="G37" s="179" t="s">
        <v>199</v>
      </c>
      <c r="H37" s="179">
        <v>0</v>
      </c>
      <c r="I37" s="179" t="s">
        <v>199</v>
      </c>
      <c r="J37" s="179" t="s">
        <v>199</v>
      </c>
      <c r="K37" s="179" t="s">
        <v>199</v>
      </c>
      <c r="L37" s="179">
        <v>35</v>
      </c>
      <c r="M37" s="179">
        <v>76</v>
      </c>
      <c r="N37" s="179">
        <v>10</v>
      </c>
      <c r="O37" s="179" t="s">
        <v>199</v>
      </c>
      <c r="P37" s="179" t="s">
        <v>199</v>
      </c>
      <c r="Q37" s="179">
        <v>0</v>
      </c>
      <c r="R37" s="179" t="s">
        <v>199</v>
      </c>
      <c r="S37" s="179">
        <v>66</v>
      </c>
      <c r="T37" s="179" t="s">
        <v>199</v>
      </c>
      <c r="U37" s="179" t="s">
        <v>199</v>
      </c>
      <c r="V37" s="179">
        <v>1162</v>
      </c>
    </row>
    <row r="38" spans="1:28">
      <c r="A38" s="177" t="s">
        <v>228</v>
      </c>
      <c r="B38" s="193" t="s">
        <v>249</v>
      </c>
      <c r="C38" s="179">
        <v>29</v>
      </c>
      <c r="D38" s="179">
        <v>6</v>
      </c>
      <c r="E38" s="179" t="s">
        <v>199</v>
      </c>
      <c r="F38" s="179" t="s">
        <v>199</v>
      </c>
      <c r="G38" s="179" t="s">
        <v>199</v>
      </c>
      <c r="H38" s="179">
        <v>0.15</v>
      </c>
      <c r="I38" s="179" t="s">
        <v>199</v>
      </c>
      <c r="J38" s="179" t="s">
        <v>199</v>
      </c>
      <c r="K38" s="179" t="s">
        <v>199</v>
      </c>
      <c r="L38" s="179" t="s">
        <v>199</v>
      </c>
      <c r="M38" s="179">
        <v>977</v>
      </c>
      <c r="N38" s="179">
        <v>2084</v>
      </c>
      <c r="O38" s="179">
        <v>552</v>
      </c>
      <c r="P38" s="179" t="s">
        <v>199</v>
      </c>
      <c r="Q38" s="179" t="s">
        <v>199</v>
      </c>
      <c r="R38" s="179" t="s">
        <v>199</v>
      </c>
      <c r="S38" s="179">
        <v>2980</v>
      </c>
      <c r="T38" s="179" t="s">
        <v>199</v>
      </c>
      <c r="U38" s="179" t="s">
        <v>199</v>
      </c>
      <c r="V38" s="179">
        <v>67</v>
      </c>
    </row>
    <row r="39" spans="1:28">
      <c r="A39" s="193"/>
      <c r="B39" s="193" t="s">
        <v>250</v>
      </c>
      <c r="C39" s="179" t="s">
        <v>199</v>
      </c>
      <c r="D39" s="179" t="s">
        <v>199</v>
      </c>
      <c r="E39" s="179" t="s">
        <v>199</v>
      </c>
      <c r="F39" s="179" t="s">
        <v>199</v>
      </c>
      <c r="G39" s="179" t="s">
        <v>199</v>
      </c>
      <c r="H39" s="179">
        <v>20</v>
      </c>
      <c r="I39" s="179" t="s">
        <v>199</v>
      </c>
      <c r="J39" s="179" t="s">
        <v>199</v>
      </c>
      <c r="K39" s="179">
        <v>0</v>
      </c>
      <c r="L39" s="179" t="s">
        <v>199</v>
      </c>
      <c r="M39" s="179">
        <v>12</v>
      </c>
      <c r="N39" s="179">
        <v>0</v>
      </c>
      <c r="O39" s="179">
        <v>201</v>
      </c>
      <c r="P39" s="179" t="s">
        <v>199</v>
      </c>
      <c r="Q39" s="179">
        <v>0</v>
      </c>
      <c r="R39" s="179">
        <v>27</v>
      </c>
      <c r="S39" s="179">
        <v>35</v>
      </c>
      <c r="T39" s="179" t="s">
        <v>199</v>
      </c>
      <c r="U39" s="179">
        <v>0</v>
      </c>
      <c r="V39" s="179" t="s">
        <v>199</v>
      </c>
    </row>
    <row r="40" spans="1:28">
      <c r="A40" s="193"/>
      <c r="B40" s="193" t="s">
        <v>251</v>
      </c>
      <c r="C40" s="179" t="s">
        <v>199</v>
      </c>
      <c r="D40" s="179" t="s">
        <v>199</v>
      </c>
      <c r="E40" s="179" t="s">
        <v>199</v>
      </c>
      <c r="F40" s="179" t="s">
        <v>199</v>
      </c>
      <c r="G40" s="179" t="s">
        <v>199</v>
      </c>
      <c r="H40" s="179" t="s">
        <v>199</v>
      </c>
      <c r="I40" s="179" t="s">
        <v>199</v>
      </c>
      <c r="J40" s="179" t="s">
        <v>199</v>
      </c>
      <c r="K40" s="179" t="s">
        <v>199</v>
      </c>
      <c r="L40" s="179" t="s">
        <v>199</v>
      </c>
      <c r="M40" s="179">
        <v>0</v>
      </c>
      <c r="N40" s="179">
        <v>720</v>
      </c>
      <c r="O40" s="179">
        <v>0</v>
      </c>
      <c r="P40" s="179" t="s">
        <v>199</v>
      </c>
      <c r="Q40" s="179">
        <v>20</v>
      </c>
      <c r="R40" s="179">
        <v>428</v>
      </c>
      <c r="S40" s="179" t="s">
        <v>199</v>
      </c>
      <c r="T40" s="179" t="s">
        <v>199</v>
      </c>
      <c r="U40" s="179" t="s">
        <v>199</v>
      </c>
      <c r="V40" s="179" t="s">
        <v>199</v>
      </c>
    </row>
    <row r="41" spans="1:28">
      <c r="A41" s="193"/>
      <c r="B41" s="193" t="s">
        <v>232</v>
      </c>
      <c r="C41" s="179">
        <v>7</v>
      </c>
      <c r="D41" s="179">
        <v>19</v>
      </c>
      <c r="E41" s="179" t="s">
        <v>199</v>
      </c>
      <c r="F41" s="179" t="s">
        <v>199</v>
      </c>
      <c r="G41" s="179" t="s">
        <v>199</v>
      </c>
      <c r="H41" s="179">
        <v>0</v>
      </c>
      <c r="I41" s="179" t="s">
        <v>199</v>
      </c>
      <c r="J41" s="179" t="s">
        <v>199</v>
      </c>
      <c r="K41" s="179">
        <v>165</v>
      </c>
      <c r="L41" s="179">
        <v>563</v>
      </c>
      <c r="M41" s="179">
        <v>410</v>
      </c>
      <c r="N41" s="179" t="s">
        <v>199</v>
      </c>
      <c r="O41" s="179" t="s">
        <v>199</v>
      </c>
      <c r="P41" s="179" t="s">
        <v>199</v>
      </c>
      <c r="Q41" s="179" t="s">
        <v>199</v>
      </c>
      <c r="R41" s="179" t="s">
        <v>199</v>
      </c>
      <c r="S41" s="179">
        <v>671</v>
      </c>
      <c r="T41" s="179" t="s">
        <v>199</v>
      </c>
      <c r="U41" s="179" t="s">
        <v>199</v>
      </c>
      <c r="V41" s="179" t="s">
        <v>199</v>
      </c>
    </row>
    <row r="42" spans="1:28">
      <c r="A42" s="193"/>
      <c r="B42" s="193" t="s">
        <v>233</v>
      </c>
      <c r="C42" s="179" t="s">
        <v>199</v>
      </c>
      <c r="D42" s="179" t="s">
        <v>199</v>
      </c>
      <c r="E42" s="179" t="s">
        <v>199</v>
      </c>
      <c r="F42" s="179" t="s">
        <v>199</v>
      </c>
      <c r="G42" s="179" t="s">
        <v>199</v>
      </c>
      <c r="H42" s="179" t="s">
        <v>199</v>
      </c>
      <c r="I42" s="179" t="s">
        <v>199</v>
      </c>
      <c r="J42" s="179" t="s">
        <v>199</v>
      </c>
      <c r="K42" s="179" t="s">
        <v>199</v>
      </c>
      <c r="L42" s="179" t="s">
        <v>199</v>
      </c>
      <c r="M42" s="179">
        <v>3</v>
      </c>
      <c r="N42" s="179" t="s">
        <v>199</v>
      </c>
      <c r="O42" s="179" t="s">
        <v>199</v>
      </c>
      <c r="P42" s="179" t="s">
        <v>199</v>
      </c>
      <c r="Q42" s="179" t="s">
        <v>199</v>
      </c>
      <c r="R42" s="179" t="s">
        <v>199</v>
      </c>
      <c r="S42" s="179" t="s">
        <v>199</v>
      </c>
      <c r="T42" s="179" t="s">
        <v>199</v>
      </c>
      <c r="U42" s="179" t="s">
        <v>199</v>
      </c>
      <c r="V42" s="179" t="s">
        <v>199</v>
      </c>
    </row>
    <row r="43" spans="1:28">
      <c r="A43" s="193"/>
      <c r="B43" s="193" t="s">
        <v>234</v>
      </c>
      <c r="C43" s="179" t="s">
        <v>199</v>
      </c>
      <c r="D43" s="179" t="s">
        <v>199</v>
      </c>
      <c r="E43" s="179" t="s">
        <v>199</v>
      </c>
      <c r="F43" s="179" t="s">
        <v>199</v>
      </c>
      <c r="G43" s="179" t="s">
        <v>199</v>
      </c>
      <c r="H43" s="179" t="s">
        <v>199</v>
      </c>
      <c r="I43" s="179" t="s">
        <v>199</v>
      </c>
      <c r="J43" s="179" t="s">
        <v>199</v>
      </c>
      <c r="K43" s="179" t="s">
        <v>199</v>
      </c>
      <c r="L43" s="179" t="s">
        <v>199</v>
      </c>
      <c r="M43" s="179">
        <v>133</v>
      </c>
      <c r="N43" s="179" t="s">
        <v>199</v>
      </c>
      <c r="O43" s="179" t="s">
        <v>199</v>
      </c>
      <c r="P43" s="179" t="s">
        <v>199</v>
      </c>
      <c r="Q43" s="179" t="s">
        <v>199</v>
      </c>
      <c r="R43" s="179" t="s">
        <v>199</v>
      </c>
      <c r="S43" s="179">
        <v>2630</v>
      </c>
      <c r="T43" s="179" t="s">
        <v>199</v>
      </c>
      <c r="U43" s="179" t="s">
        <v>199</v>
      </c>
      <c r="V43" s="179" t="s">
        <v>199</v>
      </c>
    </row>
    <row r="44" spans="1:28">
      <c r="A44" s="193"/>
      <c r="B44" s="193"/>
      <c r="C44" s="179">
        <f>SUM(C37:C43)</f>
        <v>61</v>
      </c>
      <c r="D44" s="179">
        <f t="shared" ref="D44:V44" si="0">SUM(D37:D43)</f>
        <v>95</v>
      </c>
      <c r="E44" s="179">
        <f t="shared" si="0"/>
        <v>0</v>
      </c>
      <c r="F44" s="179">
        <f t="shared" si="0"/>
        <v>0</v>
      </c>
      <c r="G44" s="179">
        <f t="shared" si="0"/>
        <v>0</v>
      </c>
      <c r="H44" s="179">
        <f t="shared" si="0"/>
        <v>20.149999999999999</v>
      </c>
      <c r="I44" s="179">
        <f t="shared" si="0"/>
        <v>0</v>
      </c>
      <c r="J44" s="179">
        <f t="shared" si="0"/>
        <v>0</v>
      </c>
      <c r="K44" s="179">
        <f t="shared" si="0"/>
        <v>165</v>
      </c>
      <c r="L44" s="179">
        <f t="shared" si="0"/>
        <v>598</v>
      </c>
      <c r="M44" s="179">
        <f t="shared" si="0"/>
        <v>1611</v>
      </c>
      <c r="N44" s="179">
        <f t="shared" si="0"/>
        <v>2814</v>
      </c>
      <c r="O44" s="179">
        <f t="shared" si="0"/>
        <v>753</v>
      </c>
      <c r="P44" s="179">
        <f t="shared" si="0"/>
        <v>0</v>
      </c>
      <c r="Q44" s="179">
        <f t="shared" si="0"/>
        <v>20</v>
      </c>
      <c r="R44" s="179">
        <f t="shared" si="0"/>
        <v>455</v>
      </c>
      <c r="S44" s="179">
        <f t="shared" si="0"/>
        <v>6382</v>
      </c>
      <c r="T44" s="179">
        <f t="shared" si="0"/>
        <v>0</v>
      </c>
      <c r="U44" s="179">
        <f t="shared" si="0"/>
        <v>0</v>
      </c>
      <c r="V44" s="179">
        <f t="shared" si="0"/>
        <v>1229</v>
      </c>
    </row>
    <row r="45" spans="1:28">
      <c r="A45" s="193" t="s">
        <v>235</v>
      </c>
      <c r="B45" s="193"/>
      <c r="C45" s="196">
        <v>61</v>
      </c>
      <c r="D45" s="196">
        <v>95</v>
      </c>
      <c r="E45" s="196">
        <v>0</v>
      </c>
      <c r="F45" s="196">
        <v>0</v>
      </c>
      <c r="G45" s="196">
        <v>0</v>
      </c>
      <c r="H45" s="196">
        <v>20</v>
      </c>
      <c r="I45" s="196">
        <v>0</v>
      </c>
      <c r="J45" s="196">
        <v>0</v>
      </c>
      <c r="K45" s="196">
        <v>165</v>
      </c>
      <c r="L45" s="196">
        <v>598</v>
      </c>
      <c r="M45" s="196">
        <v>1611</v>
      </c>
      <c r="N45" s="196">
        <v>2814</v>
      </c>
      <c r="O45" s="196">
        <v>753</v>
      </c>
      <c r="P45" s="196">
        <v>0</v>
      </c>
      <c r="Q45" s="196">
        <v>20</v>
      </c>
      <c r="R45" s="196">
        <v>455</v>
      </c>
      <c r="S45" s="196">
        <v>6382</v>
      </c>
      <c r="T45" s="196">
        <v>0</v>
      </c>
      <c r="U45" s="196">
        <v>0</v>
      </c>
      <c r="V45" s="196">
        <v>1229</v>
      </c>
    </row>
    <row r="46" spans="1:28">
      <c r="A46" s="193"/>
      <c r="B46" s="193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8">
      <c r="A47" s="193"/>
      <c r="B47" s="193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8">
      <c r="A48" s="177" t="s">
        <v>236</v>
      </c>
      <c r="B48" s="177"/>
      <c r="C48" s="196">
        <v>5030</v>
      </c>
      <c r="D48" s="196">
        <v>1589</v>
      </c>
      <c r="E48" s="196">
        <v>2879</v>
      </c>
      <c r="F48" s="196">
        <v>0</v>
      </c>
      <c r="G48" s="196">
        <v>149</v>
      </c>
      <c r="H48" s="196">
        <v>991</v>
      </c>
      <c r="I48" s="196">
        <v>5</v>
      </c>
      <c r="J48" s="196">
        <v>647</v>
      </c>
      <c r="K48" s="196">
        <v>169</v>
      </c>
      <c r="L48" s="196">
        <v>599</v>
      </c>
      <c r="M48" s="196">
        <v>45931</v>
      </c>
      <c r="N48" s="196">
        <v>3470</v>
      </c>
      <c r="O48" s="196">
        <v>1153</v>
      </c>
      <c r="P48" s="196">
        <v>18</v>
      </c>
      <c r="Q48" s="196">
        <v>354</v>
      </c>
      <c r="R48" s="196">
        <v>1250</v>
      </c>
      <c r="S48" s="196">
        <v>7906</v>
      </c>
      <c r="T48" s="196">
        <v>0</v>
      </c>
      <c r="U48" s="196">
        <v>0</v>
      </c>
      <c r="V48" s="196">
        <v>11644</v>
      </c>
    </row>
    <row r="49" spans="3:44">
      <c r="C49" s="197"/>
      <c r="D49" s="352"/>
      <c r="E49" s="197"/>
      <c r="F49" s="197"/>
      <c r="G49" s="197"/>
      <c r="H49" s="197"/>
      <c r="I49" s="197"/>
      <c r="J49" s="197"/>
      <c r="K49" s="197"/>
      <c r="L49" s="352"/>
      <c r="M49" s="197"/>
      <c r="N49" s="352"/>
      <c r="O49" s="197"/>
      <c r="P49" s="197"/>
      <c r="Q49" s="197"/>
      <c r="R49" s="197"/>
      <c r="S49" s="197"/>
      <c r="T49" s="197"/>
      <c r="U49" s="197"/>
      <c r="V49" s="197"/>
      <c r="X49" s="198"/>
      <c r="Y49" s="198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</row>
    <row r="50" spans="3:44"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</row>
    <row r="51" spans="3:44"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197"/>
    </row>
    <row r="100" spans="1:22" s="183" customFormat="1">
      <c r="A100" s="182"/>
      <c r="C100" s="197"/>
      <c r="D100" s="197"/>
      <c r="E100" s="197"/>
      <c r="F100" s="197"/>
      <c r="G100" s="197"/>
      <c r="H100" s="200"/>
      <c r="I100" s="200"/>
      <c r="J100" s="200"/>
      <c r="K100" s="200"/>
      <c r="L100" s="200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</row>
    <row r="101" spans="1:22" s="183" customFormat="1"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</row>
    <row r="102" spans="1:22" s="186" customFormat="1"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</row>
    <row r="103" spans="1:22" s="183" customFormat="1"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</row>
    <row r="104" spans="1:22" s="192" customFormat="1"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</row>
    <row r="105" spans="1:2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</row>
    <row r="106" spans="1:22"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</row>
    <row r="107" spans="1:22"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</row>
    <row r="108" spans="1:22"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</row>
    <row r="109" spans="1:22"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</row>
    <row r="110" spans="1:22"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</row>
    <row r="111" spans="1:22"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</row>
    <row r="112" spans="1:22"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</row>
    <row r="113" spans="3:22"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</row>
    <row r="114" spans="3:22"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</row>
    <row r="115" spans="3:22"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</row>
    <row r="116" spans="3:22"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</row>
    <row r="117" spans="3:22"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</row>
    <row r="118" spans="3:22"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</row>
    <row r="119" spans="3:22"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</row>
    <row r="120" spans="3:22"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</row>
    <row r="121" spans="3:22"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</row>
    <row r="122" spans="3:22"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</row>
    <row r="123" spans="3:22"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7"/>
    </row>
    <row r="124" spans="3:22"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</row>
    <row r="125" spans="3:22"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</row>
    <row r="126" spans="3:22"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</row>
    <row r="127" spans="3:22"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</row>
    <row r="128" spans="3:22"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7"/>
      <c r="P128" s="197"/>
      <c r="Q128" s="197"/>
      <c r="R128" s="197"/>
      <c r="S128" s="197"/>
      <c r="T128" s="197"/>
      <c r="U128" s="197"/>
      <c r="V128" s="197"/>
    </row>
    <row r="129" spans="1:22">
      <c r="A129" s="183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7"/>
      <c r="P129" s="197"/>
      <c r="Q129" s="197"/>
      <c r="R129" s="197"/>
      <c r="S129" s="197"/>
      <c r="T129" s="197"/>
      <c r="U129" s="197"/>
      <c r="V129" s="197"/>
    </row>
    <row r="130" spans="1:22"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</row>
    <row r="131" spans="1:22"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</row>
    <row r="132" spans="1:22"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</row>
    <row r="133" spans="1:22">
      <c r="C133" s="197"/>
      <c r="D133" s="197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7"/>
      <c r="P133" s="197"/>
      <c r="Q133" s="197"/>
      <c r="R133" s="197"/>
      <c r="S133" s="197"/>
      <c r="T133" s="197"/>
      <c r="U133" s="197"/>
      <c r="V133" s="197"/>
    </row>
    <row r="134" spans="1:22">
      <c r="C134" s="197"/>
      <c r="D134" s="197"/>
      <c r="E134" s="197"/>
      <c r="F134" s="197"/>
      <c r="G134" s="197"/>
      <c r="H134" s="197"/>
      <c r="I134" s="197"/>
      <c r="J134" s="197"/>
      <c r="K134" s="197"/>
      <c r="L134" s="197"/>
      <c r="M134" s="197"/>
      <c r="N134" s="197"/>
      <c r="O134" s="197"/>
      <c r="P134" s="197"/>
      <c r="Q134" s="197"/>
      <c r="R134" s="197"/>
      <c r="S134" s="197"/>
      <c r="T134" s="197"/>
      <c r="U134" s="197"/>
      <c r="V134" s="197"/>
    </row>
    <row r="135" spans="1:22"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</row>
    <row r="136" spans="1:22"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</row>
    <row r="137" spans="1:22"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</row>
    <row r="138" spans="1:22"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</row>
    <row r="139" spans="1:22">
      <c r="C139" s="197"/>
      <c r="D139" s="197"/>
      <c r="E139" s="197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7"/>
      <c r="T139" s="197"/>
      <c r="U139" s="197"/>
      <c r="V139" s="197"/>
    </row>
    <row r="140" spans="1:22"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197"/>
      <c r="P140" s="197"/>
      <c r="Q140" s="197"/>
      <c r="R140" s="197"/>
      <c r="S140" s="197"/>
      <c r="T140" s="197"/>
      <c r="U140" s="197"/>
      <c r="V140" s="197"/>
    </row>
  </sheetData>
  <phoneticPr fontId="0" type="noConversion"/>
  <pageMargins left="0.19685039370078741" right="0.75" top="0.98425196850393704" bottom="0.59055118110236227" header="0.511811024" footer="0.511811024"/>
  <pageSetup scale="71" orientation="landscape" horizontalDpi="300" verticalDpi="4294967292" r:id="rId1"/>
  <headerFooter alignWithMargins="0">
    <oddHeader>&amp;RAnexo A1-2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S140"/>
  <sheetViews>
    <sheetView topLeftCell="A23" zoomScale="80" workbookViewId="0">
      <selection activeCell="B1" sqref="B1"/>
    </sheetView>
  </sheetViews>
  <sheetFormatPr baseColWidth="10" defaultColWidth="9.140625" defaultRowHeight="12.75"/>
  <cols>
    <col min="1" max="1" width="13.42578125" style="155" customWidth="1"/>
    <col min="2" max="2" width="26.7109375" style="155" customWidth="1"/>
    <col min="3" max="3" width="11.85546875" style="155" customWidth="1"/>
    <col min="4" max="4" width="12.140625" style="155" customWidth="1"/>
    <col min="5" max="5" width="11.85546875" style="155" customWidth="1"/>
    <col min="6" max="6" width="6.85546875" style="155" customWidth="1"/>
    <col min="7" max="7" width="11.85546875" style="155" customWidth="1"/>
    <col min="8" max="8" width="13.5703125" style="155" customWidth="1"/>
    <col min="9" max="9" width="6.7109375" style="155" customWidth="1"/>
    <col min="10" max="10" width="11.85546875" style="155" customWidth="1"/>
    <col min="11" max="11" width="10.140625" style="155" customWidth="1"/>
    <col min="12" max="12" width="12.42578125" style="155" customWidth="1"/>
    <col min="13" max="13" width="14.85546875" style="155" customWidth="1"/>
    <col min="14" max="14" width="12" style="155" customWidth="1"/>
    <col min="15" max="15" width="11.42578125" style="155" customWidth="1"/>
    <col min="16" max="16" width="11.85546875" style="155" customWidth="1"/>
    <col min="17" max="17" width="7.7109375" style="155" customWidth="1"/>
    <col min="18" max="18" width="7.5703125" style="155" customWidth="1"/>
    <col min="19" max="19" width="12" style="155" customWidth="1"/>
    <col min="20" max="20" width="5.7109375" style="155" customWidth="1"/>
    <col min="21" max="21" width="5.140625" style="155" customWidth="1"/>
    <col min="22" max="22" width="10.7109375" style="155" customWidth="1"/>
    <col min="23" max="23" width="13.7109375" style="155" customWidth="1"/>
    <col min="24" max="24" width="14.5703125" style="155" customWidth="1"/>
    <col min="25" max="25" width="14.7109375" style="155" customWidth="1"/>
    <col min="26" max="26" width="8.5703125" style="155" customWidth="1"/>
    <col min="27" max="27" width="8" style="155" customWidth="1"/>
    <col min="28" max="28" width="8.5703125" style="155" customWidth="1"/>
    <col min="29" max="29" width="8.42578125" style="155" customWidth="1"/>
    <col min="30" max="30" width="7.85546875" style="155" customWidth="1"/>
    <col min="31" max="31" width="7.42578125" style="155" customWidth="1"/>
    <col min="32" max="32" width="8.140625" style="155" customWidth="1"/>
    <col min="33" max="33" width="9" style="155" customWidth="1"/>
    <col min="34" max="34" width="5.42578125" style="155" customWidth="1"/>
    <col min="35" max="35" width="8.7109375" style="155" customWidth="1"/>
    <col min="36" max="36" width="10.140625" style="155" customWidth="1"/>
    <col min="37" max="38" width="6.85546875" style="155" customWidth="1"/>
    <col min="39" max="39" width="7.42578125" style="155" customWidth="1"/>
    <col min="40" max="40" width="6.85546875" style="155" customWidth="1"/>
    <col min="41" max="41" width="7.140625" style="155" customWidth="1"/>
    <col min="42" max="42" width="6.140625" style="155" customWidth="1"/>
    <col min="43" max="43" width="5.5703125" style="155" customWidth="1"/>
    <col min="44" max="44" width="5.85546875" style="155" customWidth="1"/>
    <col min="45" max="254" width="11.42578125" style="155" customWidth="1"/>
    <col min="255" max="16384" width="9.140625" style="155"/>
  </cols>
  <sheetData>
    <row r="1" spans="1:44" s="154" customFormat="1" ht="15.75">
      <c r="A1" s="464" t="s">
        <v>653</v>
      </c>
      <c r="B1" s="150"/>
      <c r="C1" s="151"/>
      <c r="D1" s="151"/>
      <c r="E1" s="151"/>
      <c r="F1" s="151"/>
      <c r="G1" s="151"/>
      <c r="H1" s="152"/>
      <c r="I1" s="152"/>
      <c r="J1" s="153" t="s">
        <v>165</v>
      </c>
      <c r="K1" s="152"/>
      <c r="L1" s="152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</row>
    <row r="2" spans="1:44" s="154" customFormat="1">
      <c r="A2" s="150"/>
      <c r="B2" s="15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</row>
    <row r="3" spans="1:44" s="159" customFormat="1">
      <c r="A3" s="156"/>
      <c r="B3" s="156"/>
      <c r="C3" s="157" t="s">
        <v>166</v>
      </c>
      <c r="D3" s="157" t="s">
        <v>167</v>
      </c>
      <c r="E3" s="157" t="s">
        <v>168</v>
      </c>
      <c r="F3" s="157" t="s">
        <v>168</v>
      </c>
      <c r="G3" s="157" t="s">
        <v>169</v>
      </c>
      <c r="H3" s="158" t="s">
        <v>170</v>
      </c>
      <c r="I3" s="157" t="s">
        <v>168</v>
      </c>
      <c r="J3" s="157" t="s">
        <v>169</v>
      </c>
      <c r="K3" s="157" t="s">
        <v>171</v>
      </c>
      <c r="L3" s="157" t="s">
        <v>172</v>
      </c>
      <c r="M3" s="157" t="s">
        <v>173</v>
      </c>
      <c r="N3" s="157" t="s">
        <v>174</v>
      </c>
      <c r="O3" s="158" t="s">
        <v>175</v>
      </c>
      <c r="P3" s="158" t="s">
        <v>176</v>
      </c>
      <c r="Q3" s="158" t="s">
        <v>170</v>
      </c>
      <c r="R3" s="158" t="s">
        <v>172</v>
      </c>
      <c r="S3" s="158" t="s">
        <v>170</v>
      </c>
      <c r="T3" s="157" t="s">
        <v>177</v>
      </c>
      <c r="U3" s="158" t="s">
        <v>178</v>
      </c>
      <c r="V3" s="158" t="s">
        <v>179</v>
      </c>
      <c r="W3" s="158" t="s">
        <v>59</v>
      </c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</row>
    <row r="4" spans="1:44" s="154" customFormat="1">
      <c r="A4" s="160" t="s">
        <v>180</v>
      </c>
      <c r="B4" s="160"/>
      <c r="C4" s="161" t="s">
        <v>181</v>
      </c>
      <c r="D4" s="162" t="s">
        <v>182</v>
      </c>
      <c r="E4" s="161" t="s">
        <v>183</v>
      </c>
      <c r="F4" s="161" t="s">
        <v>184</v>
      </c>
      <c r="G4" s="161"/>
      <c r="H4" s="161" t="s">
        <v>185</v>
      </c>
      <c r="I4" s="161" t="s">
        <v>186</v>
      </c>
      <c r="J4" s="161" t="s">
        <v>186</v>
      </c>
      <c r="K4" s="161"/>
      <c r="L4" s="161" t="s">
        <v>187</v>
      </c>
      <c r="M4" s="162" t="s">
        <v>188</v>
      </c>
      <c r="N4" s="161" t="s">
        <v>189</v>
      </c>
      <c r="O4" s="161"/>
      <c r="P4" s="161" t="s">
        <v>190</v>
      </c>
      <c r="Q4" s="161" t="s">
        <v>191</v>
      </c>
      <c r="R4" s="162" t="s">
        <v>192</v>
      </c>
      <c r="S4" s="161" t="s">
        <v>193</v>
      </c>
      <c r="T4" s="161" t="s">
        <v>194</v>
      </c>
      <c r="U4" s="161"/>
      <c r="V4" s="161" t="s">
        <v>195</v>
      </c>
      <c r="W4" s="161" t="s">
        <v>196</v>
      </c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</row>
    <row r="5" spans="1:44" s="165" customFormat="1">
      <c r="A5" s="163"/>
      <c r="B5" s="16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 t="s">
        <v>193</v>
      </c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</row>
    <row r="6" spans="1:44">
      <c r="A6" s="166"/>
      <c r="B6" s="166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67"/>
    </row>
    <row r="7" spans="1:44">
      <c r="A7" s="149" t="s">
        <v>197</v>
      </c>
      <c r="B7" s="166" t="s">
        <v>198</v>
      </c>
      <c r="C7" s="151">
        <v>28047</v>
      </c>
      <c r="D7" s="151" t="s">
        <v>199</v>
      </c>
      <c r="E7" s="151">
        <v>23541</v>
      </c>
      <c r="F7" s="151">
        <v>0</v>
      </c>
      <c r="G7" s="151" t="s">
        <v>199</v>
      </c>
      <c r="H7" s="151" t="s">
        <v>199</v>
      </c>
      <c r="I7" s="151" t="s">
        <v>199</v>
      </c>
      <c r="J7" s="151" t="s">
        <v>199</v>
      </c>
      <c r="K7" s="168" t="s">
        <v>199</v>
      </c>
      <c r="L7" s="151" t="s">
        <v>199</v>
      </c>
      <c r="M7" s="169">
        <v>51588</v>
      </c>
      <c r="N7" s="151">
        <v>116</v>
      </c>
      <c r="O7" s="151" t="s">
        <v>199</v>
      </c>
      <c r="P7" s="151" t="s">
        <v>199</v>
      </c>
      <c r="Q7" s="151" t="s">
        <v>199</v>
      </c>
      <c r="R7" s="151" t="s">
        <v>199</v>
      </c>
      <c r="S7" s="151">
        <v>257</v>
      </c>
      <c r="T7" s="151" t="s">
        <v>199</v>
      </c>
      <c r="U7" s="151" t="s">
        <v>199</v>
      </c>
      <c r="V7" s="151" t="s">
        <v>199</v>
      </c>
      <c r="W7" s="172">
        <v>51961</v>
      </c>
      <c r="X7" s="944"/>
    </row>
    <row r="8" spans="1:44">
      <c r="A8" s="166"/>
      <c r="B8" s="166" t="s">
        <v>200</v>
      </c>
      <c r="C8" s="151">
        <v>202</v>
      </c>
      <c r="D8" s="151" t="s">
        <v>199</v>
      </c>
      <c r="E8" s="151" t="s">
        <v>199</v>
      </c>
      <c r="F8" s="151" t="s">
        <v>199</v>
      </c>
      <c r="G8" s="151" t="s">
        <v>199</v>
      </c>
      <c r="H8" s="151" t="s">
        <v>199</v>
      </c>
      <c r="I8" s="151" t="s">
        <v>199</v>
      </c>
      <c r="J8" s="151" t="s">
        <v>199</v>
      </c>
      <c r="K8" s="151" t="s">
        <v>199</v>
      </c>
      <c r="L8" s="151" t="s">
        <v>199</v>
      </c>
      <c r="M8" s="169">
        <v>202</v>
      </c>
      <c r="N8" s="151">
        <v>73</v>
      </c>
      <c r="O8" s="170" t="s">
        <v>199</v>
      </c>
      <c r="P8" s="151" t="s">
        <v>199</v>
      </c>
      <c r="Q8" s="151" t="s">
        <v>199</v>
      </c>
      <c r="R8" s="151" t="s">
        <v>199</v>
      </c>
      <c r="S8" s="151" t="s">
        <v>199</v>
      </c>
      <c r="T8" s="151" t="s">
        <v>199</v>
      </c>
      <c r="U8" s="151" t="s">
        <v>199</v>
      </c>
      <c r="V8" s="151" t="s">
        <v>199</v>
      </c>
      <c r="W8" s="172">
        <v>275</v>
      </c>
      <c r="X8" s="944"/>
    </row>
    <row r="9" spans="1:44">
      <c r="A9" s="166"/>
      <c r="B9" s="166" t="s">
        <v>201</v>
      </c>
      <c r="C9" s="151">
        <v>2937</v>
      </c>
      <c r="D9" s="151">
        <v>9338</v>
      </c>
      <c r="E9" s="151" t="s">
        <v>199</v>
      </c>
      <c r="F9" s="151" t="s">
        <v>199</v>
      </c>
      <c r="G9" s="151" t="s">
        <v>199</v>
      </c>
      <c r="H9" s="151" t="s">
        <v>199</v>
      </c>
      <c r="I9" s="151" t="s">
        <v>199</v>
      </c>
      <c r="J9" s="151" t="s">
        <v>199</v>
      </c>
      <c r="K9" s="151" t="s">
        <v>199</v>
      </c>
      <c r="L9" s="151" t="s">
        <v>199</v>
      </c>
      <c r="M9" s="169">
        <v>12275</v>
      </c>
      <c r="N9" s="151" t="s">
        <v>199</v>
      </c>
      <c r="O9" s="151" t="s">
        <v>199</v>
      </c>
      <c r="P9" s="151" t="s">
        <v>199</v>
      </c>
      <c r="Q9" s="151" t="s">
        <v>199</v>
      </c>
      <c r="R9" s="151" t="s">
        <v>199</v>
      </c>
      <c r="S9" s="151" t="s">
        <v>199</v>
      </c>
      <c r="T9" s="151" t="s">
        <v>199</v>
      </c>
      <c r="U9" s="151" t="s">
        <v>199</v>
      </c>
      <c r="V9" s="151" t="s">
        <v>199</v>
      </c>
      <c r="W9" s="172">
        <v>12275</v>
      </c>
      <c r="X9" s="944"/>
    </row>
    <row r="10" spans="1:44">
      <c r="A10" s="166"/>
      <c r="B10" s="166" t="s">
        <v>202</v>
      </c>
      <c r="C10" s="151" t="s">
        <v>199</v>
      </c>
      <c r="D10" s="151" t="s">
        <v>199</v>
      </c>
      <c r="E10" s="151" t="s">
        <v>199</v>
      </c>
      <c r="F10" s="151" t="s">
        <v>199</v>
      </c>
      <c r="G10" s="151" t="s">
        <v>199</v>
      </c>
      <c r="H10" s="151" t="s">
        <v>199</v>
      </c>
      <c r="I10" s="151">
        <v>40</v>
      </c>
      <c r="J10" s="151">
        <v>5814</v>
      </c>
      <c r="K10" s="151" t="s">
        <v>199</v>
      </c>
      <c r="L10" s="151" t="s">
        <v>199</v>
      </c>
      <c r="M10" s="169">
        <v>5854</v>
      </c>
      <c r="N10" s="151" t="s">
        <v>199</v>
      </c>
      <c r="O10" s="151" t="s">
        <v>199</v>
      </c>
      <c r="P10" s="151" t="s">
        <v>199</v>
      </c>
      <c r="Q10" s="151" t="s">
        <v>199</v>
      </c>
      <c r="R10" s="151" t="s">
        <v>199</v>
      </c>
      <c r="S10" s="151" t="s">
        <v>199</v>
      </c>
      <c r="T10" s="151" t="s">
        <v>199</v>
      </c>
      <c r="U10" s="151" t="s">
        <v>199</v>
      </c>
      <c r="V10" s="151" t="s">
        <v>199</v>
      </c>
      <c r="W10" s="172">
        <v>5854</v>
      </c>
      <c r="X10" s="944"/>
    </row>
    <row r="11" spans="1:44">
      <c r="A11" s="166"/>
      <c r="B11" s="166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69">
        <v>0</v>
      </c>
      <c r="N11" s="151"/>
      <c r="O11" s="151"/>
      <c r="P11" s="151"/>
      <c r="Q11" s="151"/>
      <c r="R11" s="151"/>
      <c r="S11" s="151"/>
      <c r="T11" s="151"/>
      <c r="U11" s="151"/>
      <c r="V11" s="151"/>
      <c r="W11" s="172">
        <v>0</v>
      </c>
      <c r="X11" s="944"/>
    </row>
    <row r="12" spans="1:44">
      <c r="A12" s="166" t="s">
        <v>203</v>
      </c>
      <c r="B12" s="166"/>
      <c r="C12" s="171">
        <v>31186</v>
      </c>
      <c r="D12" s="171">
        <v>9338</v>
      </c>
      <c r="E12" s="171">
        <v>23541</v>
      </c>
      <c r="F12" s="171">
        <v>0</v>
      </c>
      <c r="G12" s="171">
        <v>0</v>
      </c>
      <c r="H12" s="171">
        <v>0</v>
      </c>
      <c r="I12" s="171">
        <v>40</v>
      </c>
      <c r="J12" s="171">
        <v>5814</v>
      </c>
      <c r="K12" s="171">
        <v>0</v>
      </c>
      <c r="L12" s="171">
        <v>0</v>
      </c>
      <c r="M12" s="171">
        <v>69919</v>
      </c>
      <c r="N12" s="171">
        <v>189</v>
      </c>
      <c r="O12" s="171">
        <v>0</v>
      </c>
      <c r="P12" s="171">
        <v>0</v>
      </c>
      <c r="Q12" s="171">
        <v>0</v>
      </c>
      <c r="R12" s="171">
        <v>0</v>
      </c>
      <c r="S12" s="171">
        <v>257</v>
      </c>
      <c r="T12" s="171">
        <v>0</v>
      </c>
      <c r="U12" s="171">
        <v>0</v>
      </c>
      <c r="V12" s="171">
        <v>0</v>
      </c>
      <c r="W12" s="171">
        <v>70365</v>
      </c>
      <c r="X12" s="944"/>
    </row>
    <row r="13" spans="1:44">
      <c r="A13" s="166"/>
      <c r="B13" s="166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944"/>
    </row>
    <row r="14" spans="1:44">
      <c r="A14" s="149" t="s">
        <v>204</v>
      </c>
      <c r="B14" s="166" t="s">
        <v>205</v>
      </c>
      <c r="C14" s="151">
        <v>5096</v>
      </c>
      <c r="D14" s="151">
        <v>1559</v>
      </c>
      <c r="E14" s="151" t="s">
        <v>199</v>
      </c>
      <c r="F14" s="151" t="s">
        <v>199</v>
      </c>
      <c r="G14" s="151">
        <v>117</v>
      </c>
      <c r="H14" s="151">
        <v>62</v>
      </c>
      <c r="I14" s="151" t="s">
        <v>199</v>
      </c>
      <c r="J14" s="151" t="s">
        <v>199</v>
      </c>
      <c r="K14" s="151">
        <v>33</v>
      </c>
      <c r="L14" s="151" t="s">
        <v>199</v>
      </c>
      <c r="M14" s="169">
        <v>6867</v>
      </c>
      <c r="N14" s="151">
        <v>13747</v>
      </c>
      <c r="O14" s="151">
        <v>32</v>
      </c>
      <c r="P14" s="151">
        <v>59</v>
      </c>
      <c r="Q14" s="151" t="s">
        <v>199</v>
      </c>
      <c r="R14" s="151" t="s">
        <v>199</v>
      </c>
      <c r="S14" s="151">
        <v>1104</v>
      </c>
      <c r="T14" s="151" t="s">
        <v>199</v>
      </c>
      <c r="U14" s="151" t="s">
        <v>199</v>
      </c>
      <c r="V14" s="151">
        <v>2</v>
      </c>
      <c r="W14" s="172">
        <v>21811</v>
      </c>
      <c r="X14" s="944"/>
    </row>
    <row r="15" spans="1:44">
      <c r="A15" s="149" t="s">
        <v>206</v>
      </c>
      <c r="B15" s="166" t="s">
        <v>207</v>
      </c>
      <c r="C15" s="151">
        <v>260</v>
      </c>
      <c r="D15" s="151">
        <v>4</v>
      </c>
      <c r="E15" s="151" t="s">
        <v>199</v>
      </c>
      <c r="F15" s="151" t="s">
        <v>199</v>
      </c>
      <c r="G15" s="151">
        <v>34</v>
      </c>
      <c r="H15" s="151">
        <v>0</v>
      </c>
      <c r="I15" s="151" t="s">
        <v>199</v>
      </c>
      <c r="J15" s="151" t="s">
        <v>199</v>
      </c>
      <c r="K15" s="151" t="s">
        <v>199</v>
      </c>
      <c r="L15" s="151" t="s">
        <v>199</v>
      </c>
      <c r="M15" s="169">
        <v>298</v>
      </c>
      <c r="N15" s="151">
        <v>310</v>
      </c>
      <c r="O15" s="151">
        <v>0</v>
      </c>
      <c r="P15" s="151">
        <v>0</v>
      </c>
      <c r="Q15" s="151" t="s">
        <v>199</v>
      </c>
      <c r="R15" s="151" t="s">
        <v>199</v>
      </c>
      <c r="S15" s="151">
        <v>853</v>
      </c>
      <c r="T15" s="151" t="s">
        <v>199</v>
      </c>
      <c r="U15" s="151" t="s">
        <v>199</v>
      </c>
      <c r="V15" s="151" t="s">
        <v>199</v>
      </c>
      <c r="W15" s="172">
        <v>1461</v>
      </c>
      <c r="X15" s="944"/>
    </row>
    <row r="16" spans="1:44">
      <c r="A16" s="166"/>
      <c r="B16" s="166" t="s">
        <v>208</v>
      </c>
      <c r="C16" s="151">
        <v>178</v>
      </c>
      <c r="D16" s="151">
        <v>24</v>
      </c>
      <c r="E16" s="151" t="s">
        <v>199</v>
      </c>
      <c r="F16" s="151" t="s">
        <v>199</v>
      </c>
      <c r="G16" s="151">
        <v>0</v>
      </c>
      <c r="H16" s="151">
        <v>0</v>
      </c>
      <c r="I16" s="151" t="s">
        <v>199</v>
      </c>
      <c r="J16" s="151" t="s">
        <v>199</v>
      </c>
      <c r="K16" s="151" t="s">
        <v>199</v>
      </c>
      <c r="L16" s="151" t="s">
        <v>199</v>
      </c>
      <c r="M16" s="169">
        <v>202</v>
      </c>
      <c r="N16" s="151">
        <v>320</v>
      </c>
      <c r="O16" s="151">
        <v>598</v>
      </c>
      <c r="P16" s="151">
        <v>0</v>
      </c>
      <c r="Q16" s="151" t="s">
        <v>199</v>
      </c>
      <c r="R16" s="151" t="s">
        <v>199</v>
      </c>
      <c r="S16" s="151" t="s">
        <v>199</v>
      </c>
      <c r="T16" s="151" t="s">
        <v>199</v>
      </c>
      <c r="U16" s="151" t="s">
        <v>199</v>
      </c>
      <c r="V16" s="151" t="s">
        <v>199</v>
      </c>
      <c r="W16" s="172">
        <v>1120</v>
      </c>
      <c r="X16" s="944"/>
    </row>
    <row r="17" spans="1:28">
      <c r="A17" s="166"/>
      <c r="B17" s="166" t="s">
        <v>209</v>
      </c>
      <c r="C17" s="151">
        <v>92</v>
      </c>
      <c r="D17" s="151">
        <v>1245</v>
      </c>
      <c r="E17" s="151" t="s">
        <v>199</v>
      </c>
      <c r="F17" s="151" t="s">
        <v>199</v>
      </c>
      <c r="G17" s="151">
        <v>0</v>
      </c>
      <c r="H17" s="151">
        <v>26</v>
      </c>
      <c r="I17" s="151" t="s">
        <v>199</v>
      </c>
      <c r="J17" s="151" t="s">
        <v>199</v>
      </c>
      <c r="K17" s="151" t="s">
        <v>199</v>
      </c>
      <c r="L17" s="151" t="s">
        <v>199</v>
      </c>
      <c r="M17" s="169">
        <v>1363</v>
      </c>
      <c r="N17" s="151">
        <v>3322</v>
      </c>
      <c r="O17" s="151">
        <v>2</v>
      </c>
      <c r="P17" s="151">
        <v>0</v>
      </c>
      <c r="Q17" s="151" t="s">
        <v>199</v>
      </c>
      <c r="R17" s="151" t="s">
        <v>199</v>
      </c>
      <c r="S17" s="151">
        <v>1144</v>
      </c>
      <c r="T17" s="151" t="s">
        <v>199</v>
      </c>
      <c r="U17" s="151" t="s">
        <v>199</v>
      </c>
      <c r="V17" s="151">
        <v>3757</v>
      </c>
      <c r="W17" s="172">
        <v>9588</v>
      </c>
      <c r="X17" s="944"/>
    </row>
    <row r="18" spans="1:28">
      <c r="A18" s="166"/>
      <c r="B18" s="166" t="s">
        <v>210</v>
      </c>
      <c r="C18" s="151">
        <v>1</v>
      </c>
      <c r="D18" s="151">
        <v>0</v>
      </c>
      <c r="E18" s="151" t="s">
        <v>199</v>
      </c>
      <c r="F18" s="151" t="s">
        <v>199</v>
      </c>
      <c r="G18" s="151">
        <v>0</v>
      </c>
      <c r="H18" s="151">
        <v>0</v>
      </c>
      <c r="I18" s="151" t="s">
        <v>199</v>
      </c>
      <c r="J18" s="151" t="s">
        <v>199</v>
      </c>
      <c r="K18" s="151" t="s">
        <v>199</v>
      </c>
      <c r="L18" s="151" t="s">
        <v>199</v>
      </c>
      <c r="M18" s="169">
        <v>1</v>
      </c>
      <c r="N18" s="151">
        <v>605</v>
      </c>
      <c r="O18" s="151">
        <v>0</v>
      </c>
      <c r="P18" s="151">
        <v>2321</v>
      </c>
      <c r="Q18" s="151">
        <v>971</v>
      </c>
      <c r="R18" s="151">
        <v>715</v>
      </c>
      <c r="S18" s="151">
        <v>313</v>
      </c>
      <c r="T18" s="151" t="s">
        <v>199</v>
      </c>
      <c r="U18" s="151" t="s">
        <v>199</v>
      </c>
      <c r="V18" s="151" t="s">
        <v>199</v>
      </c>
      <c r="W18" s="172">
        <v>4926</v>
      </c>
      <c r="X18" s="944"/>
    </row>
    <row r="19" spans="1:28">
      <c r="A19" s="166"/>
      <c r="B19" s="166" t="s">
        <v>211</v>
      </c>
      <c r="C19" s="151">
        <v>100</v>
      </c>
      <c r="D19" s="151">
        <v>2</v>
      </c>
      <c r="E19" s="151" t="s">
        <v>199</v>
      </c>
      <c r="F19" s="151" t="s">
        <v>199</v>
      </c>
      <c r="G19" s="151">
        <v>0</v>
      </c>
      <c r="H19" s="151">
        <v>2</v>
      </c>
      <c r="I19" s="151" t="s">
        <v>199</v>
      </c>
      <c r="J19" s="151" t="s">
        <v>199</v>
      </c>
      <c r="K19" s="151" t="s">
        <v>199</v>
      </c>
      <c r="L19" s="151">
        <v>6</v>
      </c>
      <c r="M19" s="169">
        <v>110</v>
      </c>
      <c r="N19" s="151">
        <v>581</v>
      </c>
      <c r="O19" s="151">
        <v>0</v>
      </c>
      <c r="P19" s="151">
        <v>0</v>
      </c>
      <c r="Q19" s="151" t="s">
        <v>199</v>
      </c>
      <c r="R19" s="151" t="s">
        <v>199</v>
      </c>
      <c r="S19" s="151">
        <v>178</v>
      </c>
      <c r="T19" s="151" t="s">
        <v>199</v>
      </c>
      <c r="U19" s="151" t="s">
        <v>199</v>
      </c>
      <c r="V19" s="151" t="s">
        <v>199</v>
      </c>
      <c r="W19" s="172">
        <v>869</v>
      </c>
      <c r="X19" s="944"/>
    </row>
    <row r="20" spans="1:28">
      <c r="A20" s="166"/>
      <c r="B20" s="166" t="s">
        <v>212</v>
      </c>
      <c r="C20" s="151">
        <v>40</v>
      </c>
      <c r="D20" s="151">
        <v>22</v>
      </c>
      <c r="E20" s="151" t="s">
        <v>199</v>
      </c>
      <c r="F20" s="151" t="s">
        <v>199</v>
      </c>
      <c r="G20" s="151">
        <v>0</v>
      </c>
      <c r="H20" s="151">
        <v>0</v>
      </c>
      <c r="I20" s="151" t="s">
        <v>199</v>
      </c>
      <c r="J20" s="151" t="s">
        <v>199</v>
      </c>
      <c r="K20" s="151" t="s">
        <v>199</v>
      </c>
      <c r="L20" s="151" t="s">
        <v>199</v>
      </c>
      <c r="M20" s="169">
        <v>62</v>
      </c>
      <c r="N20" s="151">
        <v>439</v>
      </c>
      <c r="O20" s="151">
        <v>1618</v>
      </c>
      <c r="P20" s="151">
        <v>283</v>
      </c>
      <c r="Q20" s="151" t="s">
        <v>199</v>
      </c>
      <c r="R20" s="151" t="s">
        <v>199</v>
      </c>
      <c r="S20" s="151">
        <v>510</v>
      </c>
      <c r="T20" s="151" t="s">
        <v>199</v>
      </c>
      <c r="U20" s="151" t="s">
        <v>199</v>
      </c>
      <c r="V20" s="151" t="s">
        <v>199</v>
      </c>
      <c r="W20" s="172">
        <v>2912</v>
      </c>
      <c r="X20" s="944"/>
    </row>
    <row r="21" spans="1:28">
      <c r="A21" s="166"/>
      <c r="B21" s="166" t="s">
        <v>213</v>
      </c>
      <c r="C21" s="151">
        <v>5</v>
      </c>
      <c r="D21" s="151">
        <v>92</v>
      </c>
      <c r="E21" s="151" t="s">
        <v>199</v>
      </c>
      <c r="F21" s="151" t="s">
        <v>199</v>
      </c>
      <c r="G21" s="151">
        <v>0</v>
      </c>
      <c r="H21" s="151">
        <v>2</v>
      </c>
      <c r="I21" s="151" t="s">
        <v>199</v>
      </c>
      <c r="J21" s="151" t="s">
        <v>199</v>
      </c>
      <c r="K21" s="151" t="s">
        <v>199</v>
      </c>
      <c r="L21" s="151" t="s">
        <v>199</v>
      </c>
      <c r="M21" s="169">
        <v>99</v>
      </c>
      <c r="N21" s="151">
        <v>60</v>
      </c>
      <c r="O21" s="151">
        <v>663</v>
      </c>
      <c r="P21" s="151">
        <v>35</v>
      </c>
      <c r="Q21" s="151" t="s">
        <v>199</v>
      </c>
      <c r="R21" s="151" t="s">
        <v>199</v>
      </c>
      <c r="S21" s="151" t="s">
        <v>199</v>
      </c>
      <c r="T21" s="151" t="s">
        <v>199</v>
      </c>
      <c r="U21" s="151" t="s">
        <v>199</v>
      </c>
      <c r="V21" s="151" t="s">
        <v>199</v>
      </c>
      <c r="W21" s="172">
        <v>857</v>
      </c>
      <c r="X21" s="944"/>
    </row>
    <row r="22" spans="1:28">
      <c r="A22" s="166"/>
      <c r="B22" s="166" t="s">
        <v>214</v>
      </c>
      <c r="C22" s="151">
        <v>207</v>
      </c>
      <c r="D22" s="151">
        <v>748</v>
      </c>
      <c r="E22" s="151" t="s">
        <v>199</v>
      </c>
      <c r="F22" s="151" t="s">
        <v>199</v>
      </c>
      <c r="G22" s="151">
        <v>0</v>
      </c>
      <c r="H22" s="151">
        <v>22</v>
      </c>
      <c r="I22" s="151" t="s">
        <v>199</v>
      </c>
      <c r="J22" s="151" t="s">
        <v>199</v>
      </c>
      <c r="K22" s="151" t="s">
        <v>199</v>
      </c>
      <c r="L22" s="151" t="s">
        <v>199</v>
      </c>
      <c r="M22" s="169">
        <v>977</v>
      </c>
      <c r="N22" s="151">
        <v>148</v>
      </c>
      <c r="O22" s="151">
        <v>75</v>
      </c>
      <c r="P22" s="151">
        <v>0</v>
      </c>
      <c r="Q22" s="151" t="s">
        <v>199</v>
      </c>
      <c r="R22" s="151" t="s">
        <v>199</v>
      </c>
      <c r="S22" s="151">
        <v>513</v>
      </c>
      <c r="T22" s="151" t="s">
        <v>199</v>
      </c>
      <c r="U22" s="151" t="s">
        <v>199</v>
      </c>
      <c r="V22" s="151" t="s">
        <v>199</v>
      </c>
      <c r="W22" s="172">
        <v>1713</v>
      </c>
      <c r="X22" s="944"/>
    </row>
    <row r="23" spans="1:28">
      <c r="A23" s="166"/>
      <c r="B23" s="166" t="s">
        <v>215</v>
      </c>
      <c r="C23" s="151">
        <v>5251</v>
      </c>
      <c r="D23" s="151">
        <v>2266</v>
      </c>
      <c r="E23" s="151" t="s">
        <v>199</v>
      </c>
      <c r="F23" s="151" t="s">
        <v>199</v>
      </c>
      <c r="G23" s="151">
        <v>219</v>
      </c>
      <c r="H23" s="151">
        <v>1311</v>
      </c>
      <c r="I23" s="151" t="s">
        <v>199</v>
      </c>
      <c r="J23" s="151" t="s">
        <v>199</v>
      </c>
      <c r="K23" s="151">
        <v>0</v>
      </c>
      <c r="L23" s="151" t="s">
        <v>199</v>
      </c>
      <c r="M23" s="169">
        <v>9047</v>
      </c>
      <c r="N23" s="151">
        <v>6669</v>
      </c>
      <c r="O23" s="151">
        <v>1536</v>
      </c>
      <c r="P23" s="151">
        <v>200</v>
      </c>
      <c r="Q23" s="151">
        <v>36</v>
      </c>
      <c r="R23" s="151" t="s">
        <v>199</v>
      </c>
      <c r="S23" s="151">
        <v>5220</v>
      </c>
      <c r="T23" s="151">
        <v>0</v>
      </c>
      <c r="U23" s="151" t="s">
        <v>199</v>
      </c>
      <c r="V23" s="151">
        <v>3919</v>
      </c>
      <c r="W23" s="172">
        <v>26627</v>
      </c>
      <c r="X23" s="944"/>
      <c r="Y23" s="344"/>
      <c r="Z23" s="344"/>
      <c r="AA23" s="344"/>
      <c r="AB23" s="344"/>
    </row>
    <row r="24" spans="1:28">
      <c r="A24" s="166"/>
      <c r="B24" s="166" t="s">
        <v>216</v>
      </c>
      <c r="C24" s="151">
        <v>2718</v>
      </c>
      <c r="D24" s="151">
        <v>366</v>
      </c>
      <c r="E24" s="151"/>
      <c r="F24" s="151"/>
      <c r="G24" s="151">
        <v>0</v>
      </c>
      <c r="H24" s="151">
        <v>54</v>
      </c>
      <c r="I24" s="151" t="s">
        <v>199</v>
      </c>
      <c r="J24" s="151" t="s">
        <v>199</v>
      </c>
      <c r="K24" s="151">
        <v>0</v>
      </c>
      <c r="L24" s="151" t="s">
        <v>199</v>
      </c>
      <c r="M24" s="169">
        <v>3138</v>
      </c>
      <c r="N24" s="151">
        <v>412</v>
      </c>
      <c r="O24" s="151">
        <v>64</v>
      </c>
      <c r="P24" s="151">
        <v>86</v>
      </c>
      <c r="Q24" s="151">
        <v>0</v>
      </c>
      <c r="R24" s="151" t="s">
        <v>199</v>
      </c>
      <c r="S24" s="151" t="s">
        <v>199</v>
      </c>
      <c r="T24" s="151" t="s">
        <v>199</v>
      </c>
      <c r="U24" s="151" t="s">
        <v>199</v>
      </c>
      <c r="V24" s="151" t="s">
        <v>199</v>
      </c>
      <c r="W24" s="172">
        <v>3700</v>
      </c>
      <c r="X24" s="944"/>
    </row>
    <row r="25" spans="1:28">
      <c r="A25" s="166"/>
      <c r="B25" s="166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>
        <f>W23+W24</f>
        <v>30327</v>
      </c>
      <c r="X25" s="944"/>
    </row>
    <row r="26" spans="1:28">
      <c r="A26" s="166" t="s">
        <v>217</v>
      </c>
      <c r="B26" s="166"/>
      <c r="C26" s="171">
        <v>13948</v>
      </c>
      <c r="D26" s="171">
        <v>6328</v>
      </c>
      <c r="E26" s="171">
        <v>0</v>
      </c>
      <c r="F26" s="171">
        <v>0</v>
      </c>
      <c r="G26" s="171">
        <v>370</v>
      </c>
      <c r="H26" s="171">
        <v>1479</v>
      </c>
      <c r="I26" s="171">
        <v>0</v>
      </c>
      <c r="J26" s="171">
        <v>0</v>
      </c>
      <c r="K26" s="171">
        <v>33</v>
      </c>
      <c r="L26" s="171">
        <v>6</v>
      </c>
      <c r="M26" s="171">
        <v>22164</v>
      </c>
      <c r="N26" s="171">
        <v>26613</v>
      </c>
      <c r="O26" s="171">
        <v>4588</v>
      </c>
      <c r="P26" s="171">
        <v>2984</v>
      </c>
      <c r="Q26" s="171">
        <v>1007</v>
      </c>
      <c r="R26" s="171">
        <v>715</v>
      </c>
      <c r="S26" s="171">
        <v>9835</v>
      </c>
      <c r="T26" s="171">
        <v>0</v>
      </c>
      <c r="U26" s="171">
        <v>0</v>
      </c>
      <c r="V26" s="171">
        <v>7678</v>
      </c>
      <c r="W26" s="171">
        <v>75584</v>
      </c>
      <c r="X26" s="944"/>
    </row>
    <row r="27" spans="1:28">
      <c r="A27" s="166"/>
      <c r="B27" s="166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</row>
    <row r="28" spans="1:28">
      <c r="A28" s="149" t="s">
        <v>218</v>
      </c>
      <c r="B28" s="166" t="s">
        <v>219</v>
      </c>
      <c r="C28" s="151" t="s">
        <v>199</v>
      </c>
      <c r="D28" s="151" t="s">
        <v>199</v>
      </c>
      <c r="E28" s="151" t="s">
        <v>199</v>
      </c>
      <c r="F28" s="151" t="s">
        <v>199</v>
      </c>
      <c r="G28" s="151" t="s">
        <v>199</v>
      </c>
      <c r="H28" s="151" t="s">
        <v>199</v>
      </c>
      <c r="I28" s="151" t="s">
        <v>199</v>
      </c>
      <c r="J28" s="151" t="s">
        <v>199</v>
      </c>
      <c r="K28" s="151" t="s">
        <v>199</v>
      </c>
      <c r="L28" s="151" t="s">
        <v>199</v>
      </c>
      <c r="M28" s="169">
        <v>0</v>
      </c>
      <c r="N28" s="151" t="s">
        <v>199</v>
      </c>
      <c r="O28" s="151" t="s">
        <v>199</v>
      </c>
      <c r="P28" s="151" t="s">
        <v>199</v>
      </c>
      <c r="Q28" s="151" t="s">
        <v>199</v>
      </c>
      <c r="R28" s="151" t="s">
        <v>199</v>
      </c>
      <c r="S28" s="151" t="s">
        <v>199</v>
      </c>
      <c r="T28" s="151" t="s">
        <v>199</v>
      </c>
      <c r="U28" s="151" t="s">
        <v>199</v>
      </c>
      <c r="V28" s="151" t="s">
        <v>199</v>
      </c>
      <c r="W28" s="169">
        <v>0</v>
      </c>
      <c r="X28" s="944"/>
    </row>
    <row r="29" spans="1:28">
      <c r="A29" s="149" t="s">
        <v>220</v>
      </c>
      <c r="B29" s="166" t="s">
        <v>221</v>
      </c>
      <c r="C29" s="151">
        <v>216</v>
      </c>
      <c r="D29" s="151">
        <v>0</v>
      </c>
      <c r="E29" s="151" t="s">
        <v>199</v>
      </c>
      <c r="F29" s="151" t="s">
        <v>199</v>
      </c>
      <c r="G29" s="151">
        <v>18</v>
      </c>
      <c r="H29" s="151">
        <v>1862</v>
      </c>
      <c r="I29" s="151" t="s">
        <v>199</v>
      </c>
      <c r="J29" s="151" t="s">
        <v>199</v>
      </c>
      <c r="K29" s="151" t="s">
        <v>199</v>
      </c>
      <c r="L29" s="151" t="s">
        <v>199</v>
      </c>
      <c r="M29" s="169">
        <v>2096</v>
      </c>
      <c r="N29" s="151">
        <v>3821</v>
      </c>
      <c r="O29" s="151">
        <v>7</v>
      </c>
      <c r="P29" s="151" t="s">
        <v>199</v>
      </c>
      <c r="Q29" s="151">
        <v>140</v>
      </c>
      <c r="R29" s="151" t="s">
        <v>199</v>
      </c>
      <c r="S29" s="151">
        <v>591</v>
      </c>
      <c r="T29" s="151" t="s">
        <v>199</v>
      </c>
      <c r="U29" s="151" t="s">
        <v>199</v>
      </c>
      <c r="V29" s="151" t="s">
        <v>199</v>
      </c>
      <c r="W29" s="169">
        <v>6655</v>
      </c>
      <c r="X29" s="944"/>
    </row>
    <row r="30" spans="1:28">
      <c r="A30" s="149"/>
      <c r="B30" s="166" t="s">
        <v>222</v>
      </c>
      <c r="C30" s="151">
        <v>31</v>
      </c>
      <c r="D30" s="151">
        <v>19</v>
      </c>
      <c r="E30" s="151" t="s">
        <v>199</v>
      </c>
      <c r="F30" s="151" t="s">
        <v>199</v>
      </c>
      <c r="G30" s="151">
        <v>0</v>
      </c>
      <c r="H30" s="151">
        <v>315</v>
      </c>
      <c r="I30" s="151" t="s">
        <v>199</v>
      </c>
      <c r="J30" s="151" t="s">
        <v>199</v>
      </c>
      <c r="K30" s="151" t="s">
        <v>199</v>
      </c>
      <c r="L30" s="151" t="s">
        <v>199</v>
      </c>
      <c r="M30" s="169">
        <v>365</v>
      </c>
      <c r="N30" s="151">
        <v>1180</v>
      </c>
      <c r="O30" s="151">
        <v>0</v>
      </c>
      <c r="P30" s="151"/>
      <c r="Q30" s="151">
        <v>0</v>
      </c>
      <c r="R30" s="151"/>
      <c r="S30" s="151">
        <v>182</v>
      </c>
      <c r="T30" s="151"/>
      <c r="U30" s="151"/>
      <c r="V30" s="151">
        <v>0</v>
      </c>
      <c r="W30" s="169">
        <v>1727</v>
      </c>
      <c r="X30" s="944"/>
    </row>
    <row r="31" spans="1:28">
      <c r="A31" s="149"/>
      <c r="B31" s="166" t="s">
        <v>223</v>
      </c>
      <c r="C31" s="151">
        <v>113</v>
      </c>
      <c r="D31" s="151">
        <v>1</v>
      </c>
      <c r="E31" s="151" t="s">
        <v>199</v>
      </c>
      <c r="F31" s="151" t="s">
        <v>199</v>
      </c>
      <c r="G31" s="151">
        <v>947</v>
      </c>
      <c r="H31" s="151">
        <v>8088</v>
      </c>
      <c r="I31" s="151" t="s">
        <v>199</v>
      </c>
      <c r="J31" s="151" t="s">
        <v>199</v>
      </c>
      <c r="K31" s="151" t="s">
        <v>199</v>
      </c>
      <c r="L31" s="151" t="s">
        <v>199</v>
      </c>
      <c r="M31" s="169">
        <v>9149</v>
      </c>
      <c r="N31" s="151">
        <v>6312</v>
      </c>
      <c r="O31" s="151">
        <v>0</v>
      </c>
      <c r="P31" s="151"/>
      <c r="Q31" s="151">
        <v>189</v>
      </c>
      <c r="R31" s="151"/>
      <c r="S31" s="151">
        <v>3367</v>
      </c>
      <c r="T31" s="151"/>
      <c r="U31" s="151"/>
      <c r="V31" s="151">
        <v>28773</v>
      </c>
      <c r="W31" s="169">
        <v>47790</v>
      </c>
      <c r="X31" s="944"/>
    </row>
    <row r="32" spans="1:28">
      <c r="A32" s="166"/>
      <c r="B32" s="166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944"/>
    </row>
    <row r="33" spans="1:37">
      <c r="A33" s="166" t="s">
        <v>224</v>
      </c>
      <c r="B33" s="166"/>
      <c r="C33" s="171">
        <v>360</v>
      </c>
      <c r="D33" s="171">
        <v>20</v>
      </c>
      <c r="E33" s="171">
        <v>0</v>
      </c>
      <c r="F33" s="171">
        <v>0</v>
      </c>
      <c r="G33" s="171">
        <v>965</v>
      </c>
      <c r="H33" s="171">
        <v>10265</v>
      </c>
      <c r="I33" s="171">
        <v>0</v>
      </c>
      <c r="J33" s="171">
        <v>0</v>
      </c>
      <c r="K33" s="171">
        <v>0</v>
      </c>
      <c r="L33" s="171">
        <v>0</v>
      </c>
      <c r="M33" s="171">
        <v>11610</v>
      </c>
      <c r="N33" s="171">
        <v>11313</v>
      </c>
      <c r="O33" s="171">
        <v>7</v>
      </c>
      <c r="P33" s="171">
        <v>0</v>
      </c>
      <c r="Q33" s="171">
        <v>329</v>
      </c>
      <c r="R33" s="171">
        <v>0</v>
      </c>
      <c r="S33" s="171">
        <v>4140</v>
      </c>
      <c r="T33" s="171">
        <v>0</v>
      </c>
      <c r="U33" s="171">
        <v>0</v>
      </c>
      <c r="V33" s="171">
        <v>28773</v>
      </c>
      <c r="W33" s="171">
        <v>56172</v>
      </c>
      <c r="X33" s="944"/>
    </row>
    <row r="34" spans="1:37">
      <c r="A34" s="166"/>
      <c r="B34" s="166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</row>
    <row r="35" spans="1:37">
      <c r="A35" s="149" t="s">
        <v>225</v>
      </c>
      <c r="B35" s="166"/>
      <c r="C35" s="171">
        <v>45494</v>
      </c>
      <c r="D35" s="171">
        <v>15686</v>
      </c>
      <c r="E35" s="171">
        <v>23541</v>
      </c>
      <c r="F35" s="171">
        <v>0</v>
      </c>
      <c r="G35" s="171">
        <v>1335</v>
      </c>
      <c r="H35" s="171">
        <v>11744</v>
      </c>
      <c r="I35" s="171">
        <v>40</v>
      </c>
      <c r="J35" s="171">
        <v>5814</v>
      </c>
      <c r="K35" s="171">
        <v>33</v>
      </c>
      <c r="L35" s="171">
        <v>6</v>
      </c>
      <c r="M35" s="171">
        <v>103693</v>
      </c>
      <c r="N35" s="171">
        <v>38115</v>
      </c>
      <c r="O35" s="171">
        <v>4595</v>
      </c>
      <c r="P35" s="171">
        <v>2984</v>
      </c>
      <c r="Q35" s="171">
        <v>1336</v>
      </c>
      <c r="R35" s="171">
        <v>715</v>
      </c>
      <c r="S35" s="171">
        <v>14232</v>
      </c>
      <c r="T35" s="171">
        <v>0</v>
      </c>
      <c r="U35" s="171">
        <v>0</v>
      </c>
      <c r="V35" s="171">
        <v>36451</v>
      </c>
      <c r="W35" s="171">
        <v>202121</v>
      </c>
      <c r="X35" s="944"/>
    </row>
    <row r="36" spans="1:37">
      <c r="A36" s="150"/>
      <c r="B36" s="166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</row>
    <row r="37" spans="1:37">
      <c r="A37" s="149" t="s">
        <v>226</v>
      </c>
      <c r="B37" s="166" t="s">
        <v>227</v>
      </c>
      <c r="C37" s="151">
        <v>233</v>
      </c>
      <c r="D37" s="151">
        <v>735</v>
      </c>
      <c r="E37" s="151" t="s">
        <v>199</v>
      </c>
      <c r="F37" s="151" t="s">
        <v>199</v>
      </c>
      <c r="G37" s="151" t="s">
        <v>199</v>
      </c>
      <c r="H37" s="151">
        <v>3</v>
      </c>
      <c r="I37" s="151" t="s">
        <v>199</v>
      </c>
      <c r="J37" s="151" t="s">
        <v>199</v>
      </c>
      <c r="K37" s="151" t="s">
        <v>199</v>
      </c>
      <c r="L37" s="151">
        <v>150</v>
      </c>
      <c r="M37" s="169">
        <v>1121</v>
      </c>
      <c r="N37" s="151">
        <v>65</v>
      </c>
      <c r="O37" s="151">
        <v>68</v>
      </c>
      <c r="P37" s="151" t="s">
        <v>199</v>
      </c>
      <c r="Q37" s="151">
        <v>0</v>
      </c>
      <c r="R37" s="151" t="s">
        <v>199</v>
      </c>
      <c r="S37" s="151">
        <v>615</v>
      </c>
      <c r="T37" s="151" t="s">
        <v>199</v>
      </c>
      <c r="U37" s="151" t="s">
        <v>199</v>
      </c>
      <c r="V37" s="151">
        <v>4068</v>
      </c>
      <c r="W37" s="169">
        <v>5937</v>
      </c>
      <c r="X37" s="173"/>
    </row>
    <row r="38" spans="1:37">
      <c r="A38" s="149" t="s">
        <v>228</v>
      </c>
      <c r="B38" s="166" t="s">
        <v>229</v>
      </c>
      <c r="C38" s="151">
        <v>261</v>
      </c>
      <c r="D38" s="151">
        <v>66</v>
      </c>
      <c r="E38" s="151" t="s">
        <v>199</v>
      </c>
      <c r="F38" s="151" t="s">
        <v>199</v>
      </c>
      <c r="G38" s="151" t="s">
        <v>199</v>
      </c>
      <c r="H38" s="151">
        <v>0</v>
      </c>
      <c r="I38" s="151" t="s">
        <v>199</v>
      </c>
      <c r="J38" s="151" t="s">
        <v>199</v>
      </c>
      <c r="K38" s="151" t="s">
        <v>199</v>
      </c>
      <c r="L38" s="151">
        <v>0</v>
      </c>
      <c r="M38" s="169">
        <v>327</v>
      </c>
      <c r="N38" s="151">
        <v>840</v>
      </c>
      <c r="O38" s="151">
        <v>14592</v>
      </c>
      <c r="P38" s="151">
        <v>3686</v>
      </c>
      <c r="Q38" s="151" t="s">
        <v>199</v>
      </c>
      <c r="R38" s="151" t="s">
        <v>199</v>
      </c>
      <c r="S38" s="151">
        <v>27836</v>
      </c>
      <c r="T38" s="151" t="s">
        <v>199</v>
      </c>
      <c r="U38" s="151" t="s">
        <v>199</v>
      </c>
      <c r="V38" s="151">
        <v>235</v>
      </c>
      <c r="W38" s="169">
        <v>47516</v>
      </c>
      <c r="X38" s="173"/>
    </row>
    <row r="39" spans="1:37">
      <c r="A39" s="166"/>
      <c r="B39" s="166" t="s">
        <v>230</v>
      </c>
      <c r="C39" s="151" t="s">
        <v>199</v>
      </c>
      <c r="D39" s="151" t="s">
        <v>199</v>
      </c>
      <c r="E39" s="151" t="s">
        <v>199</v>
      </c>
      <c r="F39" s="151" t="s">
        <v>199</v>
      </c>
      <c r="G39" s="151" t="s">
        <v>199</v>
      </c>
      <c r="H39" s="151">
        <v>246</v>
      </c>
      <c r="I39" s="151" t="s">
        <v>199</v>
      </c>
      <c r="J39" s="151" t="s">
        <v>199</v>
      </c>
      <c r="K39" s="151">
        <v>0</v>
      </c>
      <c r="L39" s="151" t="s">
        <v>199</v>
      </c>
      <c r="M39" s="169">
        <v>246</v>
      </c>
      <c r="N39" s="151">
        <v>10</v>
      </c>
      <c r="O39" s="151">
        <v>0</v>
      </c>
      <c r="P39" s="151">
        <v>1582</v>
      </c>
      <c r="Q39" s="151">
        <v>1</v>
      </c>
      <c r="R39" s="151">
        <v>24</v>
      </c>
      <c r="S39" s="151">
        <v>327</v>
      </c>
      <c r="T39" s="151" t="s">
        <v>199</v>
      </c>
      <c r="U39" s="151">
        <v>0</v>
      </c>
      <c r="V39" s="151" t="s">
        <v>199</v>
      </c>
      <c r="W39" s="169">
        <v>2190</v>
      </c>
      <c r="X39" s="173"/>
    </row>
    <row r="40" spans="1:37">
      <c r="A40" s="166"/>
      <c r="B40" s="166" t="s">
        <v>231</v>
      </c>
      <c r="C40" s="151" t="s">
        <v>199</v>
      </c>
      <c r="D40" s="151" t="s">
        <v>199</v>
      </c>
      <c r="E40" s="151" t="s">
        <v>199</v>
      </c>
      <c r="F40" s="151" t="s">
        <v>199</v>
      </c>
      <c r="G40" s="151" t="s">
        <v>199</v>
      </c>
      <c r="H40" s="151" t="s">
        <v>199</v>
      </c>
      <c r="I40" s="151" t="s">
        <v>199</v>
      </c>
      <c r="J40" s="151" t="s">
        <v>199</v>
      </c>
      <c r="K40" s="151" t="s">
        <v>199</v>
      </c>
      <c r="L40" s="151" t="s">
        <v>199</v>
      </c>
      <c r="M40" s="169">
        <v>0</v>
      </c>
      <c r="N40" s="151">
        <v>0</v>
      </c>
      <c r="O40" s="151">
        <v>5036</v>
      </c>
      <c r="P40" s="151" t="s">
        <v>199</v>
      </c>
      <c r="Q40" s="151">
        <v>81</v>
      </c>
      <c r="R40" s="151">
        <v>386</v>
      </c>
      <c r="S40" s="151">
        <v>0</v>
      </c>
      <c r="T40" s="151" t="s">
        <v>199</v>
      </c>
      <c r="U40" s="151" t="s">
        <v>199</v>
      </c>
      <c r="V40" s="151" t="s">
        <v>199</v>
      </c>
      <c r="W40" s="169">
        <v>5503</v>
      </c>
      <c r="X40" s="173"/>
    </row>
    <row r="41" spans="1:37">
      <c r="A41" s="166"/>
      <c r="B41" s="166" t="s">
        <v>232</v>
      </c>
      <c r="C41" s="151">
        <v>65</v>
      </c>
      <c r="D41" s="151">
        <v>196</v>
      </c>
      <c r="E41" s="151" t="s">
        <v>199</v>
      </c>
      <c r="F41" s="151" t="s">
        <v>199</v>
      </c>
      <c r="G41" s="151" t="s">
        <v>199</v>
      </c>
      <c r="H41" s="151">
        <v>0</v>
      </c>
      <c r="I41" s="151" t="s">
        <v>199</v>
      </c>
      <c r="J41" s="151" t="s">
        <v>199</v>
      </c>
      <c r="K41" s="151">
        <v>1331</v>
      </c>
      <c r="L41" s="151">
        <v>2396</v>
      </c>
      <c r="M41" s="169">
        <v>3988</v>
      </c>
      <c r="N41" s="151">
        <v>352</v>
      </c>
      <c r="O41" s="151" t="s">
        <v>199</v>
      </c>
      <c r="P41" s="151" t="s">
        <v>199</v>
      </c>
      <c r="Q41" s="151" t="s">
        <v>199</v>
      </c>
      <c r="R41" s="151" t="s">
        <v>199</v>
      </c>
      <c r="S41" s="151">
        <v>6270</v>
      </c>
      <c r="T41" s="151" t="s">
        <v>199</v>
      </c>
      <c r="U41" s="151" t="s">
        <v>199</v>
      </c>
      <c r="V41" s="151" t="s">
        <v>199</v>
      </c>
      <c r="W41" s="169">
        <v>10610</v>
      </c>
      <c r="X41" s="173"/>
    </row>
    <row r="42" spans="1:37">
      <c r="A42" s="166"/>
      <c r="B42" s="166" t="s">
        <v>233</v>
      </c>
      <c r="C42" s="151" t="s">
        <v>199</v>
      </c>
      <c r="D42" s="151" t="s">
        <v>199</v>
      </c>
      <c r="E42" s="151" t="s">
        <v>199</v>
      </c>
      <c r="F42" s="151" t="s">
        <v>199</v>
      </c>
      <c r="G42" s="151" t="s">
        <v>199</v>
      </c>
      <c r="H42" s="151" t="s">
        <v>199</v>
      </c>
      <c r="I42" s="151" t="s">
        <v>199</v>
      </c>
      <c r="J42" s="151" t="s">
        <v>199</v>
      </c>
      <c r="K42" s="151" t="s">
        <v>199</v>
      </c>
      <c r="L42" s="151" t="s">
        <v>199</v>
      </c>
      <c r="M42" s="169">
        <v>0</v>
      </c>
      <c r="N42" s="151">
        <v>3</v>
      </c>
      <c r="O42" s="151" t="s">
        <v>199</v>
      </c>
      <c r="P42" s="151" t="s">
        <v>199</v>
      </c>
      <c r="Q42" s="151" t="s">
        <v>199</v>
      </c>
      <c r="R42" s="151" t="s">
        <v>199</v>
      </c>
      <c r="S42" s="151" t="s">
        <v>199</v>
      </c>
      <c r="T42" s="151" t="s">
        <v>199</v>
      </c>
      <c r="U42" s="151" t="s">
        <v>199</v>
      </c>
      <c r="V42" s="151" t="s">
        <v>199</v>
      </c>
      <c r="W42" s="169">
        <v>3</v>
      </c>
      <c r="X42" s="173"/>
    </row>
    <row r="43" spans="1:37">
      <c r="A43" s="166"/>
      <c r="B43" s="166" t="s">
        <v>234</v>
      </c>
      <c r="C43" s="151" t="s">
        <v>199</v>
      </c>
      <c r="D43" s="151" t="s">
        <v>199</v>
      </c>
      <c r="E43" s="151" t="s">
        <v>199</v>
      </c>
      <c r="F43" s="151" t="s">
        <v>199</v>
      </c>
      <c r="G43" s="151" t="s">
        <v>199</v>
      </c>
      <c r="H43" s="151" t="s">
        <v>199</v>
      </c>
      <c r="I43" s="151" t="s">
        <v>199</v>
      </c>
      <c r="J43" s="151" t="s">
        <v>199</v>
      </c>
      <c r="K43" s="151" t="s">
        <v>199</v>
      </c>
      <c r="L43" s="151" t="s">
        <v>199</v>
      </c>
      <c r="M43" s="169">
        <v>0</v>
      </c>
      <c r="N43" s="151">
        <v>115</v>
      </c>
      <c r="O43" s="151" t="s">
        <v>199</v>
      </c>
      <c r="P43" s="151" t="s">
        <v>199</v>
      </c>
      <c r="Q43" s="151" t="s">
        <v>199</v>
      </c>
      <c r="R43" s="151" t="s">
        <v>199</v>
      </c>
      <c r="S43" s="151">
        <v>24571</v>
      </c>
      <c r="T43" s="151" t="s">
        <v>199</v>
      </c>
      <c r="U43" s="151" t="s">
        <v>199</v>
      </c>
      <c r="V43" s="151" t="s">
        <v>199</v>
      </c>
      <c r="W43" s="169">
        <v>24686</v>
      </c>
      <c r="X43" s="173"/>
    </row>
    <row r="44" spans="1:37">
      <c r="A44" s="166"/>
      <c r="B44" s="166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73"/>
    </row>
    <row r="45" spans="1:37">
      <c r="A45" s="166" t="s">
        <v>235</v>
      </c>
      <c r="B45" s="166"/>
      <c r="C45" s="171">
        <v>559</v>
      </c>
      <c r="D45" s="171">
        <v>997</v>
      </c>
      <c r="E45" s="171">
        <v>0</v>
      </c>
      <c r="F45" s="171">
        <v>0</v>
      </c>
      <c r="G45" s="171">
        <v>0</v>
      </c>
      <c r="H45" s="171">
        <v>249</v>
      </c>
      <c r="I45" s="171">
        <v>0</v>
      </c>
      <c r="J45" s="171">
        <v>0</v>
      </c>
      <c r="K45" s="171">
        <v>1331</v>
      </c>
      <c r="L45" s="171">
        <v>2546</v>
      </c>
      <c r="M45" s="171">
        <v>5682</v>
      </c>
      <c r="N45" s="171">
        <v>1385</v>
      </c>
      <c r="O45" s="171">
        <v>19696</v>
      </c>
      <c r="P45" s="171">
        <v>5268</v>
      </c>
      <c r="Q45" s="171">
        <v>82</v>
      </c>
      <c r="R45" s="171">
        <v>410</v>
      </c>
      <c r="S45" s="171">
        <v>59619</v>
      </c>
      <c r="T45" s="171">
        <v>0</v>
      </c>
      <c r="U45" s="171">
        <v>0</v>
      </c>
      <c r="V45" s="171">
        <v>4303</v>
      </c>
      <c r="W45" s="171">
        <v>96445</v>
      </c>
      <c r="X45" s="173"/>
    </row>
    <row r="46" spans="1:37">
      <c r="A46" s="166"/>
      <c r="B46" s="166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</row>
    <row r="47" spans="1:37">
      <c r="A47" s="166"/>
      <c r="B47" s="166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</row>
    <row r="48" spans="1:37">
      <c r="A48" s="149" t="s">
        <v>236</v>
      </c>
      <c r="B48" s="149"/>
      <c r="C48" s="171">
        <v>46053</v>
      </c>
      <c r="D48" s="171">
        <v>16683</v>
      </c>
      <c r="E48" s="171">
        <v>23541</v>
      </c>
      <c r="F48" s="171">
        <v>0</v>
      </c>
      <c r="G48" s="171">
        <v>1335</v>
      </c>
      <c r="H48" s="171">
        <v>11993</v>
      </c>
      <c r="I48" s="171">
        <v>40</v>
      </c>
      <c r="J48" s="171">
        <v>5814</v>
      </c>
      <c r="K48" s="171">
        <v>1364</v>
      </c>
      <c r="L48" s="171">
        <v>2552</v>
      </c>
      <c r="M48" s="171">
        <v>109375</v>
      </c>
      <c r="N48" s="171">
        <v>39500</v>
      </c>
      <c r="O48" s="171">
        <v>24291</v>
      </c>
      <c r="P48" s="171">
        <v>8252</v>
      </c>
      <c r="Q48" s="171">
        <v>1418</v>
      </c>
      <c r="R48" s="171">
        <v>1125</v>
      </c>
      <c r="S48" s="171">
        <v>73851</v>
      </c>
      <c r="T48" s="171">
        <v>0</v>
      </c>
      <c r="U48" s="171">
        <v>0</v>
      </c>
      <c r="V48" s="171">
        <v>40754</v>
      </c>
      <c r="W48" s="171">
        <v>298566</v>
      </c>
      <c r="X48" s="944"/>
    </row>
    <row r="49" spans="1:45"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>
        <f t="shared" ref="Y49:AS49" si="0">Y35+Y48</f>
        <v>0</v>
      </c>
      <c r="Z49" s="174">
        <f t="shared" si="0"/>
        <v>0</v>
      </c>
      <c r="AA49" s="174">
        <f t="shared" si="0"/>
        <v>0</v>
      </c>
      <c r="AB49" s="174">
        <f t="shared" si="0"/>
        <v>0</v>
      </c>
      <c r="AC49" s="174">
        <f t="shared" si="0"/>
        <v>0</v>
      </c>
      <c r="AD49" s="174">
        <f t="shared" si="0"/>
        <v>0</v>
      </c>
      <c r="AE49" s="174">
        <f t="shared" si="0"/>
        <v>0</v>
      </c>
      <c r="AF49" s="174">
        <f t="shared" si="0"/>
        <v>0</v>
      </c>
      <c r="AG49" s="174">
        <f t="shared" si="0"/>
        <v>0</v>
      </c>
      <c r="AH49" s="174">
        <f t="shared" si="0"/>
        <v>0</v>
      </c>
      <c r="AI49" s="174">
        <f t="shared" si="0"/>
        <v>0</v>
      </c>
      <c r="AJ49" s="174">
        <f t="shared" si="0"/>
        <v>0</v>
      </c>
      <c r="AK49" s="174">
        <f t="shared" si="0"/>
        <v>0</v>
      </c>
      <c r="AL49" s="174">
        <f t="shared" si="0"/>
        <v>0</v>
      </c>
      <c r="AM49" s="174">
        <f t="shared" si="0"/>
        <v>0</v>
      </c>
      <c r="AN49" s="174">
        <f t="shared" si="0"/>
        <v>0</v>
      </c>
      <c r="AO49" s="174">
        <f t="shared" si="0"/>
        <v>0</v>
      </c>
      <c r="AP49" s="174">
        <f t="shared" si="0"/>
        <v>0</v>
      </c>
      <c r="AQ49" s="174">
        <f t="shared" si="0"/>
        <v>0</v>
      </c>
      <c r="AR49" s="174">
        <f t="shared" si="0"/>
        <v>0</v>
      </c>
      <c r="AS49" s="174">
        <f t="shared" si="0"/>
        <v>0</v>
      </c>
    </row>
    <row r="50" spans="1:45"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</row>
    <row r="51" spans="1:45"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</row>
    <row r="52" spans="1:45" s="154" customFormat="1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74"/>
      <c r="W52" s="174"/>
    </row>
    <row r="53" spans="1:45" customFormat="1"/>
    <row r="54" spans="1:45" customFormat="1"/>
    <row r="55" spans="1:45" customFormat="1"/>
    <row r="56" spans="1:45" customFormat="1"/>
    <row r="57" spans="1:45" customFormat="1"/>
    <row r="58" spans="1:45" customFormat="1"/>
    <row r="59" spans="1:45" customFormat="1"/>
    <row r="97" spans="1:23">
      <c r="V97" s="174"/>
      <c r="W97" s="174"/>
    </row>
    <row r="100" spans="1:23" s="154" customFormat="1">
      <c r="A100" s="155"/>
      <c r="C100" s="174"/>
      <c r="D100" s="174"/>
      <c r="E100" s="174"/>
      <c r="F100" s="174"/>
      <c r="G100" s="174"/>
      <c r="H100" s="175"/>
      <c r="I100" s="175"/>
      <c r="J100" s="175"/>
      <c r="K100" s="175"/>
      <c r="L100" s="175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</row>
    <row r="101" spans="1:23" s="154" customFormat="1"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</row>
    <row r="102" spans="1:23" s="159" customFormat="1"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</row>
    <row r="103" spans="1:23" s="154" customFormat="1"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</row>
    <row r="104" spans="1:23" s="165" customFormat="1"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</row>
    <row r="105" spans="1:23"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</row>
    <row r="106" spans="1:23"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</row>
    <row r="107" spans="1:23"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</row>
    <row r="108" spans="1:23"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</row>
    <row r="109" spans="1:23"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</row>
    <row r="110" spans="1:23"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</row>
    <row r="111" spans="1:23"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</row>
    <row r="112" spans="1:23"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</row>
    <row r="113" spans="3:23"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</row>
    <row r="114" spans="3:23"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</row>
    <row r="115" spans="3:23"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</row>
    <row r="116" spans="3:23"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</row>
    <row r="117" spans="3:23"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</row>
    <row r="118" spans="3:23"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</row>
    <row r="119" spans="3:23"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</row>
    <row r="120" spans="3:23"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</row>
    <row r="121" spans="3:23"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</row>
    <row r="122" spans="3:23"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</row>
    <row r="123" spans="3:23"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</row>
    <row r="124" spans="3:23"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</row>
    <row r="125" spans="3:23"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</row>
    <row r="126" spans="3:23"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</row>
    <row r="127" spans="3:23"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</row>
    <row r="128" spans="3:23"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</row>
    <row r="129" spans="1:23">
      <c r="A129" s="15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</row>
    <row r="130" spans="1:23"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</row>
    <row r="131" spans="1:23"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</row>
    <row r="132" spans="1:23"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</row>
    <row r="133" spans="1:23"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</row>
    <row r="134" spans="1:23"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</row>
    <row r="135" spans="1:23"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</row>
    <row r="136" spans="1:23"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</row>
    <row r="137" spans="1:23"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</row>
    <row r="138" spans="1:23"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</row>
    <row r="139" spans="1:23"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</row>
    <row r="140" spans="1:23"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</row>
  </sheetData>
  <phoneticPr fontId="0" type="noConversion"/>
  <pageMargins left="0.31496062992125984" right="0.75" top="1.1811023622047245" bottom="0.59055118110236227" header="0.511811024" footer="0.511811024"/>
  <pageSetup scale="52" orientation="landscape" horizontalDpi="300" verticalDpi="4294967292" r:id="rId1"/>
  <headerFooter alignWithMargins="0">
    <oddHeader>&amp;C&amp;"Arial,Negrita"&amp;12MATRIZ DE CONSUMO SECTORIAL
 (Metodología Internacional)&amp;RAnexo A1-1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6"/>
  <sheetViews>
    <sheetView workbookViewId="0">
      <selection activeCell="B1" sqref="B1"/>
    </sheetView>
  </sheetViews>
  <sheetFormatPr baseColWidth="10" defaultRowHeight="12.75"/>
  <cols>
    <col min="1" max="1" width="2" customWidth="1"/>
    <col min="2" max="2" width="26.42578125" customWidth="1"/>
  </cols>
  <sheetData>
    <row r="1" spans="1:25">
      <c r="A1" s="821"/>
      <c r="B1" s="822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3"/>
      <c r="N1" s="823"/>
      <c r="O1" s="823"/>
      <c r="P1" s="823"/>
      <c r="Q1" s="823"/>
      <c r="R1" s="824" t="s">
        <v>365</v>
      </c>
      <c r="S1" s="823"/>
      <c r="T1" s="823"/>
      <c r="U1" s="823"/>
      <c r="V1" s="823"/>
      <c r="W1" s="823"/>
      <c r="X1" s="823"/>
      <c r="Y1" s="825"/>
    </row>
    <row r="2" spans="1:25">
      <c r="A2" s="826"/>
      <c r="B2" s="827" t="s">
        <v>377</v>
      </c>
      <c r="C2" s="885">
        <v>2003</v>
      </c>
      <c r="D2" s="828"/>
      <c r="E2" s="828"/>
      <c r="F2" s="828"/>
      <c r="G2" s="828"/>
      <c r="H2" s="828"/>
      <c r="I2" s="828"/>
      <c r="J2" s="827" t="s">
        <v>568</v>
      </c>
      <c r="K2" s="1094" t="s">
        <v>367</v>
      </c>
      <c r="L2" s="1094"/>
      <c r="M2" s="828"/>
      <c r="N2" s="828"/>
      <c r="O2" s="828"/>
      <c r="P2" s="828"/>
      <c r="Q2" s="828"/>
      <c r="R2" s="829" t="s">
        <v>365</v>
      </c>
      <c r="S2" s="828"/>
      <c r="T2" s="828"/>
      <c r="U2" s="829" t="s">
        <v>368</v>
      </c>
      <c r="V2" s="828"/>
      <c r="W2" s="828"/>
      <c r="X2" s="830"/>
      <c r="Y2" s="831"/>
    </row>
    <row r="3" spans="1:25">
      <c r="A3" s="826"/>
      <c r="B3" s="828"/>
      <c r="C3" s="828"/>
      <c r="D3" s="828"/>
      <c r="E3" s="828"/>
      <c r="F3" s="828"/>
      <c r="G3" s="828"/>
      <c r="H3" s="940" t="s">
        <v>660</v>
      </c>
      <c r="I3" s="828"/>
      <c r="J3" s="828"/>
      <c r="K3" s="828"/>
      <c r="L3" s="828"/>
      <c r="M3" s="828"/>
      <c r="N3" s="828"/>
      <c r="O3" s="828"/>
      <c r="P3" s="828"/>
      <c r="Q3" s="828"/>
      <c r="R3" s="829" t="s">
        <v>365</v>
      </c>
      <c r="S3" s="828"/>
      <c r="T3" s="828"/>
      <c r="U3" s="829" t="s">
        <v>371</v>
      </c>
      <c r="V3" s="828"/>
      <c r="W3" s="886" t="s">
        <v>302</v>
      </c>
      <c r="X3" s="828"/>
      <c r="Y3" s="831"/>
    </row>
    <row r="4" spans="1:25" ht="13.5" thickBot="1">
      <c r="A4" s="832"/>
      <c r="B4" s="833"/>
      <c r="C4" s="834"/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5"/>
    </row>
    <row r="5" spans="1:25">
      <c r="A5" s="836"/>
      <c r="B5" s="837"/>
      <c r="C5" s="838"/>
      <c r="D5" s="838"/>
      <c r="E5" s="838"/>
      <c r="F5" s="838"/>
      <c r="G5" s="839" t="s">
        <v>375</v>
      </c>
      <c r="H5" s="838"/>
      <c r="I5" s="838"/>
      <c r="J5" s="838"/>
      <c r="K5" s="838"/>
      <c r="L5" s="840"/>
      <c r="M5" s="838"/>
      <c r="N5" s="838"/>
      <c r="O5" s="838"/>
      <c r="P5" s="838"/>
      <c r="Q5" s="838"/>
      <c r="R5" s="838"/>
      <c r="S5" s="839" t="s">
        <v>376</v>
      </c>
      <c r="T5" s="838"/>
      <c r="U5" s="838"/>
      <c r="V5" s="838"/>
      <c r="W5" s="838"/>
      <c r="X5" s="840"/>
      <c r="Y5" s="841"/>
    </row>
    <row r="6" spans="1:25">
      <c r="A6" s="842"/>
      <c r="B6" s="843"/>
      <c r="C6" s="844"/>
      <c r="D6" s="845" t="s">
        <v>379</v>
      </c>
      <c r="E6" s="845" t="s">
        <v>8</v>
      </c>
      <c r="F6" s="845" t="s">
        <v>380</v>
      </c>
      <c r="G6" s="844"/>
      <c r="H6" s="844"/>
      <c r="I6" s="844"/>
      <c r="J6" s="845" t="s">
        <v>569</v>
      </c>
      <c r="K6" s="844"/>
      <c r="L6" s="845" t="s">
        <v>386</v>
      </c>
      <c r="M6" s="845" t="s">
        <v>570</v>
      </c>
      <c r="N6" s="845" t="s">
        <v>379</v>
      </c>
      <c r="O6" s="845" t="s">
        <v>388</v>
      </c>
      <c r="P6" s="845" t="s">
        <v>571</v>
      </c>
      <c r="Q6" s="844"/>
      <c r="R6" s="844"/>
      <c r="S6" s="844"/>
      <c r="T6" s="845" t="s">
        <v>8</v>
      </c>
      <c r="U6" s="844"/>
      <c r="V6" s="844"/>
      <c r="W6" s="845" t="s">
        <v>393</v>
      </c>
      <c r="X6" s="845" t="s">
        <v>386</v>
      </c>
      <c r="Y6" s="846"/>
    </row>
    <row r="7" spans="1:25">
      <c r="A7" s="842"/>
      <c r="B7" s="847"/>
      <c r="C7" s="845" t="s">
        <v>378</v>
      </c>
      <c r="D7" s="845" t="s">
        <v>395</v>
      </c>
      <c r="E7" s="845" t="s">
        <v>396</v>
      </c>
      <c r="F7" s="845" t="s">
        <v>397</v>
      </c>
      <c r="G7" s="845" t="s">
        <v>572</v>
      </c>
      <c r="H7" s="845" t="s">
        <v>573</v>
      </c>
      <c r="I7" s="845" t="s">
        <v>383</v>
      </c>
      <c r="J7" s="845" t="s">
        <v>400</v>
      </c>
      <c r="K7" s="845" t="s">
        <v>385</v>
      </c>
      <c r="L7" s="845" t="s">
        <v>574</v>
      </c>
      <c r="M7" s="845" t="s">
        <v>575</v>
      </c>
      <c r="N7" s="845" t="s">
        <v>576</v>
      </c>
      <c r="O7" s="845" t="s">
        <v>577</v>
      </c>
      <c r="P7" s="845" t="s">
        <v>405</v>
      </c>
      <c r="Q7" s="845" t="s">
        <v>36</v>
      </c>
      <c r="R7" s="845" t="s">
        <v>390</v>
      </c>
      <c r="S7" s="845" t="s">
        <v>391</v>
      </c>
      <c r="T7" s="845" t="s">
        <v>578</v>
      </c>
      <c r="U7" s="845" t="s">
        <v>392</v>
      </c>
      <c r="V7" s="845" t="s">
        <v>385</v>
      </c>
      <c r="W7" s="845" t="s">
        <v>579</v>
      </c>
      <c r="X7" s="845" t="s">
        <v>580</v>
      </c>
      <c r="Y7" s="848" t="s">
        <v>12</v>
      </c>
    </row>
    <row r="8" spans="1:25">
      <c r="A8" s="849"/>
      <c r="B8" s="850"/>
      <c r="C8" s="851" t="s">
        <v>394</v>
      </c>
      <c r="D8" s="851" t="s">
        <v>410</v>
      </c>
      <c r="E8" s="851" t="s">
        <v>410</v>
      </c>
      <c r="F8" s="851" t="s">
        <v>411</v>
      </c>
      <c r="G8" s="851" t="s">
        <v>581</v>
      </c>
      <c r="H8" s="851" t="s">
        <v>582</v>
      </c>
      <c r="I8" s="851" t="s">
        <v>365</v>
      </c>
      <c r="J8" s="851" t="s">
        <v>583</v>
      </c>
      <c r="K8" s="851" t="s">
        <v>365</v>
      </c>
      <c r="L8" s="851" t="s">
        <v>414</v>
      </c>
      <c r="M8" s="851" t="s">
        <v>415</v>
      </c>
      <c r="N8" s="851" t="s">
        <v>416</v>
      </c>
      <c r="O8" s="851" t="s">
        <v>417</v>
      </c>
      <c r="P8" s="851" t="s">
        <v>418</v>
      </c>
      <c r="Q8" s="851" t="s">
        <v>406</v>
      </c>
      <c r="R8" s="851" t="s">
        <v>406</v>
      </c>
      <c r="S8" s="852"/>
      <c r="T8" s="851" t="s">
        <v>584</v>
      </c>
      <c r="U8" s="852"/>
      <c r="V8" s="851" t="s">
        <v>365</v>
      </c>
      <c r="W8" s="851" t="s">
        <v>419</v>
      </c>
      <c r="X8" s="851" t="s">
        <v>420</v>
      </c>
      <c r="Y8" s="853"/>
    </row>
    <row r="9" spans="1:25">
      <c r="A9" s="1095"/>
      <c r="B9" s="854" t="s">
        <v>24</v>
      </c>
      <c r="C9" s="855">
        <v>1909</v>
      </c>
      <c r="D9" s="855">
        <v>20325</v>
      </c>
      <c r="E9" s="855">
        <v>4034</v>
      </c>
      <c r="F9" s="855">
        <v>21370</v>
      </c>
      <c r="G9" s="855"/>
      <c r="H9" s="855"/>
      <c r="I9" s="855">
        <v>40754</v>
      </c>
      <c r="J9" s="855"/>
      <c r="K9" s="855">
        <v>0</v>
      </c>
      <c r="L9" s="856">
        <v>88392</v>
      </c>
      <c r="M9" s="856">
        <v>18154.54018</v>
      </c>
      <c r="N9" s="856">
        <v>6448</v>
      </c>
      <c r="O9" s="856">
        <v>25490</v>
      </c>
      <c r="P9" s="856">
        <v>7344</v>
      </c>
      <c r="Q9" s="856">
        <v>42126</v>
      </c>
      <c r="R9" s="856">
        <v>19052</v>
      </c>
      <c r="S9" s="856">
        <v>7086</v>
      </c>
      <c r="T9" s="856">
        <v>0</v>
      </c>
      <c r="U9" s="856">
        <v>5352</v>
      </c>
      <c r="V9" s="856">
        <v>16975</v>
      </c>
      <c r="W9" s="856">
        <v>4451.2</v>
      </c>
      <c r="X9" s="856">
        <v>152478.74018000002</v>
      </c>
      <c r="Y9" s="857">
        <v>240870.56018000003</v>
      </c>
    </row>
    <row r="10" spans="1:25">
      <c r="A10" s="1095"/>
      <c r="B10" s="843"/>
      <c r="C10" s="858"/>
      <c r="D10" s="858"/>
      <c r="E10" s="858"/>
      <c r="F10" s="858"/>
      <c r="G10" s="858"/>
      <c r="H10" s="858"/>
      <c r="I10" s="858"/>
      <c r="J10" s="858"/>
      <c r="K10" s="858"/>
      <c r="L10" s="856"/>
      <c r="M10" s="859"/>
      <c r="N10" s="859"/>
      <c r="O10" s="859"/>
      <c r="P10" s="859"/>
      <c r="Q10" s="859"/>
      <c r="R10" s="859"/>
      <c r="S10" s="859"/>
      <c r="T10" s="859"/>
      <c r="U10" s="859"/>
      <c r="V10" s="859"/>
      <c r="W10" s="859"/>
      <c r="X10" s="856"/>
      <c r="Y10" s="857"/>
    </row>
    <row r="11" spans="1:25">
      <c r="A11" s="1095"/>
      <c r="B11" s="854" t="s">
        <v>25</v>
      </c>
      <c r="C11" s="856">
        <v>108694</v>
      </c>
      <c r="D11" s="856">
        <v>56936</v>
      </c>
      <c r="E11" s="856">
        <v>20332</v>
      </c>
      <c r="F11" s="856">
        <v>0</v>
      </c>
      <c r="G11" s="856">
        <v>0</v>
      </c>
      <c r="H11" s="856">
        <v>0</v>
      </c>
      <c r="I11" s="856">
        <v>0</v>
      </c>
      <c r="J11" s="856">
        <v>0</v>
      </c>
      <c r="K11" s="856">
        <v>0</v>
      </c>
      <c r="L11" s="856">
        <v>185962</v>
      </c>
      <c r="M11" s="856">
        <v>1677</v>
      </c>
      <c r="N11" s="856">
        <v>7166</v>
      </c>
      <c r="O11" s="856">
        <v>5317</v>
      </c>
      <c r="P11" s="856">
        <v>178</v>
      </c>
      <c r="Q11" s="856">
        <v>7276</v>
      </c>
      <c r="R11" s="856">
        <v>788</v>
      </c>
      <c r="S11" s="856">
        <v>2121</v>
      </c>
      <c r="T11" s="856">
        <v>0</v>
      </c>
      <c r="U11" s="856">
        <v>0</v>
      </c>
      <c r="V11" s="856">
        <v>0</v>
      </c>
      <c r="W11" s="856">
        <v>0</v>
      </c>
      <c r="X11" s="856">
        <v>24523</v>
      </c>
      <c r="Y11" s="857">
        <v>210485</v>
      </c>
    </row>
    <row r="12" spans="1:25">
      <c r="A12" s="1095"/>
      <c r="B12" s="854"/>
      <c r="C12" s="855"/>
      <c r="D12" s="855"/>
      <c r="E12" s="855"/>
      <c r="F12" s="855"/>
      <c r="G12" s="855"/>
      <c r="H12" s="855"/>
      <c r="I12" s="855"/>
      <c r="J12" s="855"/>
      <c r="K12" s="855"/>
      <c r="L12" s="856"/>
      <c r="M12" s="855"/>
      <c r="N12" s="855"/>
      <c r="O12" s="855"/>
      <c r="P12" s="855"/>
      <c r="Q12" s="855"/>
      <c r="R12" s="855"/>
      <c r="S12" s="855"/>
      <c r="T12" s="855"/>
      <c r="U12" s="855"/>
      <c r="V12" s="855"/>
      <c r="W12" s="855"/>
      <c r="X12" s="856"/>
      <c r="Y12" s="857"/>
    </row>
    <row r="13" spans="1:25">
      <c r="A13" s="1095"/>
      <c r="B13" s="860" t="s">
        <v>585</v>
      </c>
      <c r="C13" s="855">
        <v>89129.08</v>
      </c>
      <c r="D13" s="855">
        <v>56936</v>
      </c>
      <c r="E13" s="855">
        <v>0</v>
      </c>
      <c r="F13" s="855"/>
      <c r="G13" s="855"/>
      <c r="H13" s="855"/>
      <c r="I13" s="855"/>
      <c r="J13" s="855"/>
      <c r="K13" s="855"/>
      <c r="L13" s="856">
        <v>146065.07999999999</v>
      </c>
      <c r="M13" s="855">
        <v>1677</v>
      </c>
      <c r="N13" s="855">
        <v>6091.1</v>
      </c>
      <c r="O13" s="855">
        <v>4838.47</v>
      </c>
      <c r="P13" s="855">
        <v>0</v>
      </c>
      <c r="Q13" s="855">
        <v>1527.96</v>
      </c>
      <c r="R13" s="855">
        <v>94.56</v>
      </c>
      <c r="S13" s="855">
        <v>2121</v>
      </c>
      <c r="T13" s="855"/>
      <c r="U13" s="855"/>
      <c r="V13" s="855">
        <v>0</v>
      </c>
      <c r="W13" s="855"/>
      <c r="X13" s="856">
        <v>16350.09</v>
      </c>
      <c r="Y13" s="857">
        <v>162415.17000000001</v>
      </c>
    </row>
    <row r="14" spans="1:25">
      <c r="A14" s="1095"/>
      <c r="B14" s="854"/>
      <c r="C14" s="855"/>
      <c r="D14" s="855"/>
      <c r="E14" s="855"/>
      <c r="F14" s="855"/>
      <c r="G14" s="855"/>
      <c r="H14" s="855"/>
      <c r="I14" s="855"/>
      <c r="J14" s="855"/>
      <c r="K14" s="855"/>
      <c r="L14" s="856"/>
      <c r="M14" s="855"/>
      <c r="N14" s="855"/>
      <c r="O14" s="855"/>
      <c r="P14" s="855"/>
      <c r="Q14" s="855"/>
      <c r="R14" s="855"/>
      <c r="S14" s="855"/>
      <c r="T14" s="855"/>
      <c r="U14" s="855"/>
      <c r="V14" s="855"/>
      <c r="W14" s="855"/>
      <c r="X14" s="856"/>
      <c r="Y14" s="857"/>
    </row>
    <row r="15" spans="1:25">
      <c r="A15" s="1095"/>
      <c r="B15" s="860" t="s">
        <v>586</v>
      </c>
      <c r="C15" s="855">
        <v>19564.919999999998</v>
      </c>
      <c r="D15" s="855">
        <v>0</v>
      </c>
      <c r="E15" s="855">
        <v>20332</v>
      </c>
      <c r="F15" s="855"/>
      <c r="G15" s="855"/>
      <c r="H15" s="855"/>
      <c r="I15" s="855"/>
      <c r="J15" s="855"/>
      <c r="K15" s="855"/>
      <c r="L15" s="856">
        <v>39896.92</v>
      </c>
      <c r="M15" s="855">
        <v>0</v>
      </c>
      <c r="N15" s="855">
        <v>1074.9000000000001</v>
      </c>
      <c r="O15" s="855">
        <v>478.53</v>
      </c>
      <c r="P15" s="855">
        <v>178</v>
      </c>
      <c r="Q15" s="855">
        <v>5748.04</v>
      </c>
      <c r="R15" s="855">
        <v>693.44</v>
      </c>
      <c r="S15" s="855">
        <v>0</v>
      </c>
      <c r="T15" s="855"/>
      <c r="U15" s="855"/>
      <c r="V15" s="855">
        <v>0</v>
      </c>
      <c r="W15" s="855"/>
      <c r="X15" s="856">
        <v>8172.91</v>
      </c>
      <c r="Y15" s="857">
        <v>48069.83</v>
      </c>
    </row>
    <row r="16" spans="1:25">
      <c r="A16" s="1095"/>
      <c r="B16" s="843"/>
      <c r="C16" s="858"/>
      <c r="D16" s="858"/>
      <c r="E16" s="858"/>
      <c r="F16" s="858"/>
      <c r="G16" s="858"/>
      <c r="H16" s="858"/>
      <c r="I16" s="858"/>
      <c r="J16" s="858"/>
      <c r="K16" s="858"/>
      <c r="L16" s="856"/>
      <c r="M16" s="858"/>
      <c r="N16" s="858"/>
      <c r="O16" s="858"/>
      <c r="P16" s="858"/>
      <c r="Q16" s="858"/>
      <c r="R16" s="858"/>
      <c r="S16" s="858"/>
      <c r="T16" s="858"/>
      <c r="U16" s="858"/>
      <c r="V16" s="858"/>
      <c r="W16" s="858"/>
      <c r="X16" s="856"/>
      <c r="Y16" s="857"/>
    </row>
    <row r="17" spans="1:25">
      <c r="A17" s="1095"/>
      <c r="B17" s="854" t="s">
        <v>26</v>
      </c>
      <c r="C17" s="856">
        <v>0</v>
      </c>
      <c r="D17" s="856">
        <v>0</v>
      </c>
      <c r="E17" s="856">
        <v>0</v>
      </c>
      <c r="F17" s="856">
        <v>0</v>
      </c>
      <c r="G17" s="856">
        <v>0</v>
      </c>
      <c r="H17" s="856">
        <v>0</v>
      </c>
      <c r="I17" s="856">
        <v>0</v>
      </c>
      <c r="J17" s="856">
        <v>0</v>
      </c>
      <c r="K17" s="856">
        <v>0</v>
      </c>
      <c r="L17" s="856">
        <v>0</v>
      </c>
      <c r="M17" s="856">
        <v>0</v>
      </c>
      <c r="N17" s="856">
        <v>1438</v>
      </c>
      <c r="O17" s="856">
        <v>7606</v>
      </c>
      <c r="P17" s="856">
        <v>63</v>
      </c>
      <c r="Q17" s="856">
        <v>3577</v>
      </c>
      <c r="R17" s="856">
        <v>3944</v>
      </c>
      <c r="S17" s="856">
        <v>492</v>
      </c>
      <c r="T17" s="856">
        <v>0</v>
      </c>
      <c r="U17" s="856">
        <v>0</v>
      </c>
      <c r="V17" s="856">
        <v>15396</v>
      </c>
      <c r="W17" s="856">
        <v>0</v>
      </c>
      <c r="X17" s="856">
        <v>32516</v>
      </c>
      <c r="Y17" s="857">
        <v>32516</v>
      </c>
    </row>
    <row r="18" spans="1:25">
      <c r="A18" s="1095"/>
      <c r="B18" s="854"/>
      <c r="C18" s="855"/>
      <c r="D18" s="855"/>
      <c r="E18" s="855"/>
      <c r="F18" s="855"/>
      <c r="G18" s="855"/>
      <c r="H18" s="855"/>
      <c r="I18" s="855"/>
      <c r="J18" s="855"/>
      <c r="K18" s="855"/>
      <c r="L18" s="856"/>
      <c r="M18" s="855"/>
      <c r="N18" s="855"/>
      <c r="O18" s="855"/>
      <c r="P18" s="855"/>
      <c r="Q18" s="855"/>
      <c r="R18" s="855"/>
      <c r="S18" s="855"/>
      <c r="T18" s="855"/>
      <c r="U18" s="855"/>
      <c r="V18" s="855"/>
      <c r="W18" s="855"/>
      <c r="X18" s="856"/>
      <c r="Y18" s="857"/>
    </row>
    <row r="19" spans="1:25">
      <c r="A19" s="1095"/>
      <c r="B19" s="860" t="s">
        <v>585</v>
      </c>
      <c r="C19" s="855"/>
      <c r="D19" s="855"/>
      <c r="E19" s="855"/>
      <c r="F19" s="855"/>
      <c r="G19" s="855"/>
      <c r="H19" s="855"/>
      <c r="I19" s="855"/>
      <c r="J19" s="855"/>
      <c r="K19" s="855"/>
      <c r="L19" s="856">
        <v>0</v>
      </c>
      <c r="M19" s="855"/>
      <c r="N19" s="855">
        <v>1183.4739999999999</v>
      </c>
      <c r="O19" s="855">
        <v>6830.1880000000001</v>
      </c>
      <c r="P19" s="855">
        <v>7.4087999999999994</v>
      </c>
      <c r="Q19" s="855">
        <v>697.51499999999999</v>
      </c>
      <c r="R19" s="855">
        <v>465.392</v>
      </c>
      <c r="S19" s="855">
        <v>492</v>
      </c>
      <c r="T19" s="855"/>
      <c r="U19" s="855"/>
      <c r="V19" s="855">
        <v>0</v>
      </c>
      <c r="W19" s="855"/>
      <c r="X19" s="856">
        <v>9675.9778000000006</v>
      </c>
      <c r="Y19" s="857">
        <v>9675.9778000000006</v>
      </c>
    </row>
    <row r="20" spans="1:25">
      <c r="A20" s="1095"/>
      <c r="B20" s="854"/>
      <c r="C20" s="855"/>
      <c r="D20" s="855"/>
      <c r="E20" s="855"/>
      <c r="F20" s="855"/>
      <c r="G20" s="855"/>
      <c r="H20" s="855"/>
      <c r="I20" s="855"/>
      <c r="J20" s="855"/>
      <c r="K20" s="855"/>
      <c r="L20" s="856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6"/>
      <c r="Y20" s="857"/>
    </row>
    <row r="21" spans="1:25">
      <c r="A21" s="1095"/>
      <c r="B21" s="860" t="s">
        <v>586</v>
      </c>
      <c r="C21" s="855"/>
      <c r="D21" s="855"/>
      <c r="E21" s="855"/>
      <c r="F21" s="855"/>
      <c r="G21" s="855"/>
      <c r="H21" s="855"/>
      <c r="I21" s="855"/>
      <c r="J21" s="855"/>
      <c r="K21" s="855"/>
      <c r="L21" s="856">
        <v>0</v>
      </c>
      <c r="M21" s="855"/>
      <c r="N21" s="855">
        <v>254.52599999999998</v>
      </c>
      <c r="O21" s="855">
        <v>775.8119999999999</v>
      </c>
      <c r="P21" s="855">
        <v>55.591200000000001</v>
      </c>
      <c r="Q21" s="855">
        <v>2879.4850000000001</v>
      </c>
      <c r="R21" s="855">
        <v>3478.6080000000002</v>
      </c>
      <c r="S21" s="855">
        <v>0</v>
      </c>
      <c r="T21" s="855"/>
      <c r="U21" s="855"/>
      <c r="V21" s="855">
        <v>15396</v>
      </c>
      <c r="W21" s="855"/>
      <c r="X21" s="856">
        <v>22840.022199999999</v>
      </c>
      <c r="Y21" s="857">
        <v>22840.022199999999</v>
      </c>
    </row>
    <row r="22" spans="1:25">
      <c r="A22" s="1095"/>
      <c r="B22" s="843"/>
      <c r="C22" s="858"/>
      <c r="D22" s="858"/>
      <c r="E22" s="858"/>
      <c r="F22" s="858"/>
      <c r="G22" s="858"/>
      <c r="H22" s="858"/>
      <c r="I22" s="858"/>
      <c r="J22" s="858"/>
      <c r="K22" s="858"/>
      <c r="L22" s="856"/>
      <c r="M22" s="858"/>
      <c r="N22" s="858"/>
      <c r="O22" s="858"/>
      <c r="P22" s="858"/>
      <c r="Q22" s="858"/>
      <c r="R22" s="858"/>
      <c r="S22" s="858"/>
      <c r="T22" s="858"/>
      <c r="U22" s="858"/>
      <c r="V22" s="858"/>
      <c r="W22" s="858"/>
      <c r="X22" s="856"/>
      <c r="Y22" s="857"/>
    </row>
    <row r="23" spans="1:25">
      <c r="A23" s="1095"/>
      <c r="B23" s="854" t="s">
        <v>426</v>
      </c>
      <c r="C23" s="855">
        <v>1270</v>
      </c>
      <c r="D23" s="855">
        <v>0</v>
      </c>
      <c r="E23" s="855">
        <v>-75</v>
      </c>
      <c r="F23" s="855">
        <v>0</v>
      </c>
      <c r="G23" s="855"/>
      <c r="H23" s="855"/>
      <c r="I23" s="855">
        <v>0</v>
      </c>
      <c r="J23" s="855"/>
      <c r="K23" s="855">
        <v>0</v>
      </c>
      <c r="L23" s="856">
        <v>1195</v>
      </c>
      <c r="M23" s="855"/>
      <c r="N23" s="855">
        <v>-183</v>
      </c>
      <c r="O23" s="855">
        <v>380</v>
      </c>
      <c r="P23" s="855">
        <v>-310</v>
      </c>
      <c r="Q23" s="855">
        <v>228</v>
      </c>
      <c r="R23" s="855">
        <v>787</v>
      </c>
      <c r="S23" s="855">
        <v>-646</v>
      </c>
      <c r="T23" s="855"/>
      <c r="U23" s="855">
        <v>-257</v>
      </c>
      <c r="V23" s="855">
        <v>-32</v>
      </c>
      <c r="W23" s="855"/>
      <c r="X23" s="856">
        <v>-33</v>
      </c>
      <c r="Y23" s="857">
        <v>1162</v>
      </c>
    </row>
    <row r="24" spans="1:25">
      <c r="A24" s="1095"/>
      <c r="B24" s="843"/>
      <c r="C24" s="858"/>
      <c r="D24" s="858"/>
      <c r="E24" s="858"/>
      <c r="F24" s="858"/>
      <c r="G24" s="858"/>
      <c r="H24" s="858"/>
      <c r="I24" s="858"/>
      <c r="J24" s="858"/>
      <c r="K24" s="858"/>
      <c r="L24" s="856"/>
      <c r="M24" s="858"/>
      <c r="N24" s="858"/>
      <c r="O24" s="858"/>
      <c r="P24" s="858"/>
      <c r="Q24" s="858"/>
      <c r="R24" s="858"/>
      <c r="S24" s="858"/>
      <c r="T24" s="858"/>
      <c r="U24" s="858"/>
      <c r="V24" s="858"/>
      <c r="W24" s="858"/>
      <c r="X24" s="856"/>
      <c r="Y24" s="857"/>
    </row>
    <row r="25" spans="1:25">
      <c r="A25" s="1095"/>
      <c r="B25" s="854" t="s">
        <v>428</v>
      </c>
      <c r="C25" s="855"/>
      <c r="D25" s="855">
        <v>2679</v>
      </c>
      <c r="E25" s="855"/>
      <c r="F25" s="855">
        <v>1931</v>
      </c>
      <c r="G25" s="855"/>
      <c r="H25" s="855"/>
      <c r="I25" s="855"/>
      <c r="J25" s="855"/>
      <c r="K25" s="855"/>
      <c r="L25" s="856">
        <v>4610</v>
      </c>
      <c r="M25" s="855"/>
      <c r="N25" s="855"/>
      <c r="O25" s="855"/>
      <c r="P25" s="855"/>
      <c r="Q25" s="855"/>
      <c r="R25" s="855"/>
      <c r="S25" s="855"/>
      <c r="T25" s="855"/>
      <c r="U25" s="855"/>
      <c r="V25" s="855"/>
      <c r="W25" s="855"/>
      <c r="X25" s="856">
        <v>0</v>
      </c>
      <c r="Y25" s="857">
        <v>4610</v>
      </c>
    </row>
    <row r="26" spans="1:25">
      <c r="A26" s="1096"/>
      <c r="B26" s="854"/>
      <c r="C26" s="855"/>
      <c r="D26" s="855"/>
      <c r="E26" s="855"/>
      <c r="F26" s="855"/>
      <c r="G26" s="855"/>
      <c r="H26" s="855"/>
      <c r="I26" s="855"/>
      <c r="J26" s="855"/>
      <c r="K26" s="855"/>
      <c r="L26" s="856"/>
      <c r="M26" s="855"/>
      <c r="N26" s="855"/>
      <c r="O26" s="855"/>
      <c r="P26" s="855"/>
      <c r="Q26" s="855"/>
      <c r="R26" s="855"/>
      <c r="S26" s="855"/>
      <c r="T26" s="855"/>
      <c r="U26" s="855"/>
      <c r="V26" s="855"/>
      <c r="W26" s="855"/>
      <c r="X26" s="856"/>
      <c r="Y26" s="857"/>
    </row>
    <row r="27" spans="1:25">
      <c r="A27" s="861"/>
      <c r="B27" s="862" t="s">
        <v>429</v>
      </c>
      <c r="C27" s="863">
        <v>111873</v>
      </c>
      <c r="D27" s="863">
        <v>74582</v>
      </c>
      <c r="E27" s="863">
        <v>24291</v>
      </c>
      <c r="F27" s="863">
        <v>19439</v>
      </c>
      <c r="G27" s="863">
        <v>0</v>
      </c>
      <c r="H27" s="863">
        <v>0</v>
      </c>
      <c r="I27" s="863">
        <v>40754</v>
      </c>
      <c r="J27" s="863">
        <v>0</v>
      </c>
      <c r="K27" s="863">
        <v>0</v>
      </c>
      <c r="L27" s="863">
        <v>270939</v>
      </c>
      <c r="M27" s="863">
        <v>19831.54018</v>
      </c>
      <c r="N27" s="863">
        <v>11993</v>
      </c>
      <c r="O27" s="863">
        <v>23581</v>
      </c>
      <c r="P27" s="863">
        <v>7149</v>
      </c>
      <c r="Q27" s="863">
        <v>46053</v>
      </c>
      <c r="R27" s="863">
        <v>16683</v>
      </c>
      <c r="S27" s="863">
        <v>8069</v>
      </c>
      <c r="T27" s="863">
        <v>0</v>
      </c>
      <c r="U27" s="863">
        <v>5095</v>
      </c>
      <c r="V27" s="863">
        <v>1547</v>
      </c>
      <c r="W27" s="863">
        <v>4451.2</v>
      </c>
      <c r="X27" s="863">
        <v>144452.74018000002</v>
      </c>
      <c r="Y27" s="864">
        <v>415391.56018000003</v>
      </c>
    </row>
    <row r="28" spans="1:25">
      <c r="A28" s="1097" t="s">
        <v>587</v>
      </c>
      <c r="B28" s="854"/>
      <c r="C28" s="859"/>
      <c r="D28" s="859"/>
      <c r="E28" s="859"/>
      <c r="F28" s="859"/>
      <c r="G28" s="859"/>
      <c r="H28" s="859"/>
      <c r="I28" s="859"/>
      <c r="J28" s="859"/>
      <c r="K28" s="859"/>
      <c r="L28" s="856"/>
      <c r="M28" s="859"/>
      <c r="N28" s="859"/>
      <c r="O28" s="859"/>
      <c r="P28" s="859"/>
      <c r="Q28" s="859"/>
      <c r="R28" s="859"/>
      <c r="S28" s="859"/>
      <c r="T28" s="859"/>
      <c r="U28" s="859"/>
      <c r="V28" s="859"/>
      <c r="W28" s="859"/>
      <c r="X28" s="856"/>
      <c r="Y28" s="857"/>
    </row>
    <row r="29" spans="1:25">
      <c r="A29" s="1098"/>
      <c r="B29" s="854" t="s">
        <v>430</v>
      </c>
      <c r="C29" s="855">
        <v>-111873</v>
      </c>
      <c r="D29" s="855">
        <v>-6270</v>
      </c>
      <c r="E29" s="865"/>
      <c r="F29" s="865"/>
      <c r="G29" s="865"/>
      <c r="H29" s="865"/>
      <c r="I29" s="865"/>
      <c r="J29" s="865"/>
      <c r="K29" s="855"/>
      <c r="L29" s="856">
        <v>-118143</v>
      </c>
      <c r="M29" s="855">
        <v>-351</v>
      </c>
      <c r="N29" s="855">
        <v>6448</v>
      </c>
      <c r="O29" s="855">
        <v>25490</v>
      </c>
      <c r="P29" s="855">
        <v>7344</v>
      </c>
      <c r="Q29" s="855">
        <v>42126</v>
      </c>
      <c r="R29" s="855">
        <v>19052</v>
      </c>
      <c r="S29" s="855"/>
      <c r="T29" s="855"/>
      <c r="U29" s="855">
        <v>2552</v>
      </c>
      <c r="V29" s="855">
        <v>2129</v>
      </c>
      <c r="W29" s="855">
        <v>4451.2</v>
      </c>
      <c r="X29" s="856">
        <v>109592.2</v>
      </c>
      <c r="Y29" s="857">
        <v>-8901.7999999999993</v>
      </c>
    </row>
    <row r="30" spans="1:25">
      <c r="A30" s="1098"/>
      <c r="B30" s="843"/>
      <c r="C30" s="859"/>
      <c r="D30" s="859"/>
      <c r="E30" s="859"/>
      <c r="F30" s="859"/>
      <c r="G30" s="859"/>
      <c r="H30" s="859"/>
      <c r="I30" s="859"/>
      <c r="J30" s="859"/>
      <c r="K30" s="859"/>
      <c r="L30" s="856"/>
      <c r="M30" s="859"/>
      <c r="N30" s="859"/>
      <c r="O30" s="859"/>
      <c r="P30" s="859"/>
      <c r="Q30" s="859"/>
      <c r="R30" s="859"/>
      <c r="S30" s="859"/>
      <c r="T30" s="859"/>
      <c r="U30" s="859"/>
      <c r="V30" s="859"/>
      <c r="W30" s="859"/>
      <c r="X30" s="856"/>
      <c r="Y30" s="857"/>
    </row>
    <row r="31" spans="1:25">
      <c r="A31" s="1098"/>
      <c r="B31" s="866" t="s">
        <v>431</v>
      </c>
      <c r="C31" s="856">
        <v>0</v>
      </c>
      <c r="D31" s="856">
        <v>-27836</v>
      </c>
      <c r="E31" s="856">
        <v>-14592</v>
      </c>
      <c r="F31" s="856">
        <v>0</v>
      </c>
      <c r="G31" s="856">
        <v>0</v>
      </c>
      <c r="H31" s="856">
        <v>0</v>
      </c>
      <c r="I31" s="856">
        <v>-235</v>
      </c>
      <c r="J31" s="856">
        <v>0</v>
      </c>
      <c r="K31" s="856">
        <v>0</v>
      </c>
      <c r="L31" s="856">
        <v>-42663</v>
      </c>
      <c r="M31" s="856">
        <v>15715</v>
      </c>
      <c r="N31" s="856">
        <v>0</v>
      </c>
      <c r="O31" s="856">
        <v>0</v>
      </c>
      <c r="P31" s="856">
        <v>0</v>
      </c>
      <c r="Q31" s="856">
        <v>-261</v>
      </c>
      <c r="R31" s="856">
        <v>-66</v>
      </c>
      <c r="S31" s="856">
        <v>-3686</v>
      </c>
      <c r="T31" s="856">
        <v>0</v>
      </c>
      <c r="U31" s="856">
        <v>0</v>
      </c>
      <c r="V31" s="856">
        <v>0</v>
      </c>
      <c r="W31" s="856">
        <v>0</v>
      </c>
      <c r="X31" s="856">
        <v>15715</v>
      </c>
      <c r="Y31" s="857">
        <v>-26948</v>
      </c>
    </row>
    <row r="32" spans="1:25">
      <c r="A32" s="1098"/>
      <c r="B32" s="854"/>
      <c r="C32" s="855"/>
      <c r="D32" s="855"/>
      <c r="E32" s="855"/>
      <c r="F32" s="855"/>
      <c r="G32" s="855"/>
      <c r="H32" s="855"/>
      <c r="I32" s="855"/>
      <c r="J32" s="855"/>
      <c r="K32" s="855"/>
      <c r="L32" s="856"/>
      <c r="M32" s="855"/>
      <c r="N32" s="855"/>
      <c r="O32" s="855"/>
      <c r="P32" s="855"/>
      <c r="Q32" s="855"/>
      <c r="R32" s="855"/>
      <c r="S32" s="855"/>
      <c r="T32" s="855"/>
      <c r="U32" s="855"/>
      <c r="V32" s="855"/>
      <c r="W32" s="855"/>
      <c r="X32" s="856"/>
      <c r="Y32" s="857"/>
    </row>
    <row r="33" spans="1:25">
      <c r="A33" s="1098"/>
      <c r="B33" s="860" t="s">
        <v>588</v>
      </c>
      <c r="C33" s="855"/>
      <c r="D33" s="855"/>
      <c r="E33" s="855"/>
      <c r="F33" s="855">
        <v>0</v>
      </c>
      <c r="G33" s="855"/>
      <c r="H33" s="855"/>
      <c r="I33" s="855"/>
      <c r="J33" s="855"/>
      <c r="K33" s="855"/>
      <c r="L33" s="856">
        <v>0</v>
      </c>
      <c r="M33" s="855">
        <v>0</v>
      </c>
      <c r="N33" s="855"/>
      <c r="O33" s="855"/>
      <c r="P33" s="855"/>
      <c r="Q33" s="867"/>
      <c r="R33" s="855"/>
      <c r="S33" s="855"/>
      <c r="T33" s="855"/>
      <c r="U33" s="855"/>
      <c r="V33" s="855"/>
      <c r="W33" s="855"/>
      <c r="X33" s="856">
        <v>0</v>
      </c>
      <c r="Y33" s="857">
        <v>0</v>
      </c>
    </row>
    <row r="34" spans="1:25">
      <c r="A34" s="1098"/>
      <c r="B34" s="860"/>
      <c r="C34" s="855"/>
      <c r="D34" s="855"/>
      <c r="E34" s="855"/>
      <c r="F34" s="855"/>
      <c r="G34" s="855"/>
      <c r="H34" s="855"/>
      <c r="I34" s="855"/>
      <c r="J34" s="855"/>
      <c r="K34" s="855"/>
      <c r="L34" s="856"/>
      <c r="M34" s="855"/>
      <c r="N34" s="855"/>
      <c r="O34" s="855"/>
      <c r="P34" s="855"/>
      <c r="Q34" s="855"/>
      <c r="R34" s="855"/>
      <c r="S34" s="855"/>
      <c r="T34" s="855"/>
      <c r="U34" s="855"/>
      <c r="V34" s="855"/>
      <c r="W34" s="855"/>
      <c r="X34" s="856"/>
      <c r="Y34" s="857"/>
    </row>
    <row r="35" spans="1:25">
      <c r="A35" s="1098"/>
      <c r="B35" s="860" t="s">
        <v>589</v>
      </c>
      <c r="C35" s="855"/>
      <c r="D35" s="855">
        <v>-27836</v>
      </c>
      <c r="E35" s="855">
        <v>-14592</v>
      </c>
      <c r="F35" s="855"/>
      <c r="G35" s="855"/>
      <c r="H35" s="855"/>
      <c r="I35" s="855">
        <v>-235</v>
      </c>
      <c r="J35" s="855"/>
      <c r="K35" s="855"/>
      <c r="L35" s="856">
        <v>-42663</v>
      </c>
      <c r="M35" s="855">
        <v>15715</v>
      </c>
      <c r="N35" s="855"/>
      <c r="O35" s="855"/>
      <c r="P35" s="855"/>
      <c r="Q35" s="855">
        <v>-261</v>
      </c>
      <c r="R35" s="855">
        <v>-66</v>
      </c>
      <c r="S35" s="855">
        <v>-3686</v>
      </c>
      <c r="T35" s="855"/>
      <c r="U35" s="855"/>
      <c r="V35" s="855"/>
      <c r="W35" s="855"/>
      <c r="X35" s="856">
        <v>15715</v>
      </c>
      <c r="Y35" s="857">
        <v>-26948</v>
      </c>
    </row>
    <row r="36" spans="1:25">
      <c r="A36" s="1098"/>
      <c r="B36" s="860"/>
      <c r="C36" s="855"/>
      <c r="D36" s="855"/>
      <c r="E36" s="855"/>
      <c r="F36" s="855"/>
      <c r="G36" s="855"/>
      <c r="H36" s="855"/>
      <c r="I36" s="855"/>
      <c r="J36" s="855"/>
      <c r="K36" s="855"/>
      <c r="L36" s="856"/>
      <c r="M36" s="855"/>
      <c r="N36" s="855"/>
      <c r="O36" s="855"/>
      <c r="P36" s="855"/>
      <c r="Q36" s="855"/>
      <c r="R36" s="855"/>
      <c r="S36" s="855"/>
      <c r="T36" s="855"/>
      <c r="U36" s="855"/>
      <c r="V36" s="855"/>
      <c r="W36" s="855"/>
      <c r="X36" s="856"/>
      <c r="Y36" s="857"/>
    </row>
    <row r="37" spans="1:25">
      <c r="A37" s="1098"/>
      <c r="B37" s="860" t="s">
        <v>590</v>
      </c>
      <c r="C37" s="855"/>
      <c r="D37" s="855"/>
      <c r="E37" s="855"/>
      <c r="F37" s="855"/>
      <c r="G37" s="855"/>
      <c r="H37" s="855"/>
      <c r="I37" s="855"/>
      <c r="J37" s="855"/>
      <c r="K37" s="855"/>
      <c r="L37" s="856">
        <v>0</v>
      </c>
      <c r="M37" s="855"/>
      <c r="N37" s="855"/>
      <c r="O37" s="855"/>
      <c r="P37" s="855"/>
      <c r="Q37" s="855"/>
      <c r="R37" s="855"/>
      <c r="S37" s="855"/>
      <c r="T37" s="855"/>
      <c r="U37" s="855"/>
      <c r="V37" s="855"/>
      <c r="W37" s="855"/>
      <c r="X37" s="856">
        <v>0</v>
      </c>
      <c r="Y37" s="857">
        <v>0</v>
      </c>
    </row>
    <row r="38" spans="1:25">
      <c r="A38" s="1098"/>
      <c r="B38" s="843"/>
      <c r="C38" s="859"/>
      <c r="D38" s="859"/>
      <c r="E38" s="859"/>
      <c r="F38" s="859"/>
      <c r="G38" s="859"/>
      <c r="H38" s="859"/>
      <c r="I38" s="859"/>
      <c r="J38" s="859"/>
      <c r="K38" s="859"/>
      <c r="L38" s="856"/>
      <c r="M38" s="858"/>
      <c r="N38" s="858"/>
      <c r="O38" s="858"/>
      <c r="P38" s="858"/>
      <c r="Q38" s="858"/>
      <c r="R38" s="858"/>
      <c r="S38" s="858"/>
      <c r="T38" s="858"/>
      <c r="U38" s="858"/>
      <c r="V38" s="858"/>
      <c r="W38" s="858"/>
      <c r="X38" s="856"/>
      <c r="Y38" s="857"/>
    </row>
    <row r="39" spans="1:25">
      <c r="A39" s="1098"/>
      <c r="B39" s="854" t="s">
        <v>432</v>
      </c>
      <c r="C39" s="855"/>
      <c r="D39" s="855">
        <v>-615</v>
      </c>
      <c r="E39" s="855">
        <v>-68</v>
      </c>
      <c r="F39" s="855">
        <v>-508.26</v>
      </c>
      <c r="G39" s="865"/>
      <c r="H39" s="865"/>
      <c r="I39" s="855">
        <v>-4068</v>
      </c>
      <c r="J39" s="855"/>
      <c r="K39" s="855"/>
      <c r="L39" s="856">
        <v>-5259.26</v>
      </c>
      <c r="M39" s="855">
        <v>2439.5401800000004</v>
      </c>
      <c r="N39" s="855">
        <v>-3</v>
      </c>
      <c r="O39" s="855"/>
      <c r="P39" s="855"/>
      <c r="Q39" s="855">
        <v>-233</v>
      </c>
      <c r="R39" s="855">
        <v>-735</v>
      </c>
      <c r="S39" s="855">
        <v>0</v>
      </c>
      <c r="T39" s="855"/>
      <c r="U39" s="855">
        <v>-150</v>
      </c>
      <c r="V39" s="855"/>
      <c r="W39" s="855"/>
      <c r="X39" s="856">
        <v>2439.5401800000004</v>
      </c>
      <c r="Y39" s="857">
        <v>-2819.7198199999998</v>
      </c>
    </row>
    <row r="40" spans="1:25">
      <c r="A40" s="1098"/>
      <c r="B40" s="843"/>
      <c r="C40" s="859"/>
      <c r="D40" s="859"/>
      <c r="E40" s="859"/>
      <c r="F40" s="859"/>
      <c r="G40" s="859"/>
      <c r="H40" s="859"/>
      <c r="I40" s="859"/>
      <c r="J40" s="859"/>
      <c r="K40" s="859"/>
      <c r="L40" s="856"/>
      <c r="M40" s="858"/>
      <c r="N40" s="858"/>
      <c r="O40" s="858"/>
      <c r="P40" s="858"/>
      <c r="Q40" s="858"/>
      <c r="R40" s="858"/>
      <c r="S40" s="858"/>
      <c r="T40" s="858"/>
      <c r="U40" s="858"/>
      <c r="V40" s="858"/>
      <c r="W40" s="858"/>
      <c r="X40" s="856"/>
      <c r="Y40" s="857"/>
    </row>
    <row r="41" spans="1:25">
      <c r="A41" s="1098"/>
      <c r="B41" s="854" t="s">
        <v>434</v>
      </c>
      <c r="C41" s="855"/>
      <c r="D41" s="855">
        <v>-327</v>
      </c>
      <c r="E41" s="865"/>
      <c r="F41" s="865"/>
      <c r="G41" s="865"/>
      <c r="H41" s="865"/>
      <c r="I41" s="865"/>
      <c r="J41" s="865"/>
      <c r="K41" s="855">
        <v>0</v>
      </c>
      <c r="L41" s="856">
        <v>-327</v>
      </c>
      <c r="M41" s="855">
        <v>0</v>
      </c>
      <c r="N41" s="855"/>
      <c r="O41" s="855"/>
      <c r="P41" s="855"/>
      <c r="Q41" s="855"/>
      <c r="R41" s="855"/>
      <c r="S41" s="855"/>
      <c r="T41" s="855"/>
      <c r="U41" s="855">
        <v>1392</v>
      </c>
      <c r="V41" s="855">
        <v>0</v>
      </c>
      <c r="W41" s="855"/>
      <c r="X41" s="856">
        <v>1392</v>
      </c>
      <c r="Y41" s="857">
        <v>1065</v>
      </c>
    </row>
    <row r="42" spans="1:25">
      <c r="A42" s="1098"/>
      <c r="B42" s="843"/>
      <c r="C42" s="859"/>
      <c r="D42" s="859"/>
      <c r="E42" s="859"/>
      <c r="F42" s="859"/>
      <c r="G42" s="859"/>
      <c r="H42" s="859"/>
      <c r="I42" s="859"/>
      <c r="J42" s="859"/>
      <c r="K42" s="859"/>
      <c r="L42" s="856"/>
      <c r="M42" s="858"/>
      <c r="N42" s="858"/>
      <c r="O42" s="858"/>
      <c r="P42" s="858"/>
      <c r="Q42" s="858"/>
      <c r="R42" s="858"/>
      <c r="S42" s="858"/>
      <c r="T42" s="858"/>
      <c r="U42" s="858"/>
      <c r="V42" s="858"/>
      <c r="W42" s="858"/>
      <c r="X42" s="856"/>
      <c r="Y42" s="857"/>
    </row>
    <row r="43" spans="1:25">
      <c r="A43" s="1098"/>
      <c r="B43" s="854" t="s">
        <v>436</v>
      </c>
      <c r="C43" s="855"/>
      <c r="D43" s="855"/>
      <c r="E43" s="865"/>
      <c r="F43" s="865"/>
      <c r="G43" s="865"/>
      <c r="H43" s="865"/>
      <c r="I43" s="855"/>
      <c r="J43" s="865"/>
      <c r="K43" s="855"/>
      <c r="L43" s="856">
        <v>0</v>
      </c>
      <c r="M43" s="855">
        <v>-3</v>
      </c>
      <c r="N43" s="855"/>
      <c r="O43" s="855"/>
      <c r="P43" s="855"/>
      <c r="Q43" s="855"/>
      <c r="R43" s="855"/>
      <c r="S43" s="855"/>
      <c r="T43" s="855"/>
      <c r="U43" s="855"/>
      <c r="V43" s="855"/>
      <c r="W43" s="855"/>
      <c r="X43" s="856">
        <v>0</v>
      </c>
      <c r="Y43" s="857">
        <v>0</v>
      </c>
    </row>
    <row r="44" spans="1:25">
      <c r="A44" s="1098"/>
      <c r="B44" s="843"/>
      <c r="C44" s="859"/>
      <c r="D44" s="859"/>
      <c r="E44" s="859"/>
      <c r="F44" s="859"/>
      <c r="G44" s="859"/>
      <c r="H44" s="859"/>
      <c r="I44" s="859"/>
      <c r="J44" s="859"/>
      <c r="K44" s="859"/>
      <c r="L44" s="856"/>
      <c r="M44" s="858"/>
      <c r="N44" s="858"/>
      <c r="O44" s="858"/>
      <c r="P44" s="858"/>
      <c r="Q44" s="858"/>
      <c r="R44" s="858"/>
      <c r="S44" s="858"/>
      <c r="T44" s="858"/>
      <c r="U44" s="858"/>
      <c r="V44" s="858"/>
      <c r="W44" s="858"/>
      <c r="X44" s="856"/>
      <c r="Y44" s="857"/>
    </row>
    <row r="45" spans="1:25">
      <c r="A45" s="1098"/>
      <c r="B45" s="854" t="s">
        <v>437</v>
      </c>
      <c r="C45" s="855"/>
      <c r="D45" s="855"/>
      <c r="E45" s="855">
        <v>-5036</v>
      </c>
      <c r="F45" s="865"/>
      <c r="G45" s="865"/>
      <c r="H45" s="865"/>
      <c r="I45" s="865"/>
      <c r="J45" s="865"/>
      <c r="K45" s="855"/>
      <c r="L45" s="856">
        <v>-5036</v>
      </c>
      <c r="M45" s="855">
        <v>-9</v>
      </c>
      <c r="N45" s="855">
        <v>-246</v>
      </c>
      <c r="O45" s="855"/>
      <c r="P45" s="855"/>
      <c r="Q45" s="855"/>
      <c r="R45" s="855"/>
      <c r="S45" s="855">
        <v>7086</v>
      </c>
      <c r="T45" s="855"/>
      <c r="U45" s="855">
        <v>1408</v>
      </c>
      <c r="V45" s="855">
        <v>215</v>
      </c>
      <c r="W45" s="855"/>
      <c r="X45" s="856">
        <v>8709</v>
      </c>
      <c r="Y45" s="857">
        <v>3673</v>
      </c>
    </row>
    <row r="46" spans="1:25">
      <c r="A46" s="1098"/>
      <c r="B46" s="843"/>
      <c r="C46" s="859"/>
      <c r="D46" s="859"/>
      <c r="E46" s="859"/>
      <c r="F46" s="859"/>
      <c r="G46" s="859"/>
      <c r="H46" s="859"/>
      <c r="I46" s="859"/>
      <c r="J46" s="859"/>
      <c r="K46" s="859"/>
      <c r="L46" s="856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6"/>
      <c r="Y46" s="857"/>
    </row>
    <row r="47" spans="1:25">
      <c r="A47" s="1098"/>
      <c r="B47" s="854" t="s">
        <v>438</v>
      </c>
      <c r="C47" s="855"/>
      <c r="D47" s="855"/>
      <c r="E47" s="865"/>
      <c r="F47" s="865"/>
      <c r="G47" s="865"/>
      <c r="H47" s="865"/>
      <c r="I47" s="865"/>
      <c r="J47" s="855"/>
      <c r="K47" s="855"/>
      <c r="L47" s="856">
        <v>0</v>
      </c>
      <c r="M47" s="855"/>
      <c r="N47" s="855"/>
      <c r="O47" s="855"/>
      <c r="P47" s="855"/>
      <c r="Q47" s="855"/>
      <c r="R47" s="855"/>
      <c r="S47" s="855"/>
      <c r="T47" s="855"/>
      <c r="U47" s="855"/>
      <c r="V47" s="855"/>
      <c r="W47" s="855"/>
      <c r="X47" s="856">
        <v>0</v>
      </c>
      <c r="Y47" s="857">
        <v>0</v>
      </c>
    </row>
    <row r="48" spans="1:25">
      <c r="A48" s="1098"/>
      <c r="B48" s="843"/>
      <c r="C48" s="859"/>
      <c r="D48" s="859"/>
      <c r="E48" s="859"/>
      <c r="F48" s="859"/>
      <c r="G48" s="859"/>
      <c r="H48" s="859"/>
      <c r="I48" s="859"/>
      <c r="J48" s="859"/>
      <c r="K48" s="859"/>
      <c r="L48" s="856"/>
      <c r="M48" s="858"/>
      <c r="N48" s="858"/>
      <c r="O48" s="858"/>
      <c r="P48" s="858"/>
      <c r="Q48" s="858"/>
      <c r="R48" s="858"/>
      <c r="S48" s="858"/>
      <c r="T48" s="858"/>
      <c r="U48" s="858"/>
      <c r="V48" s="858"/>
      <c r="W48" s="858"/>
      <c r="X48" s="856"/>
      <c r="Y48" s="857"/>
    </row>
    <row r="49" spans="1:25">
      <c r="A49" s="1098"/>
      <c r="B49" s="854" t="s">
        <v>441</v>
      </c>
      <c r="C49" s="855"/>
      <c r="D49" s="855">
        <v>-24571</v>
      </c>
      <c r="E49" s="855"/>
      <c r="F49" s="865"/>
      <c r="G49" s="865"/>
      <c r="H49" s="865"/>
      <c r="I49" s="855"/>
      <c r="J49" s="855"/>
      <c r="K49" s="855"/>
      <c r="L49" s="856">
        <v>-24571</v>
      </c>
      <c r="M49" s="855">
        <v>-117</v>
      </c>
      <c r="N49" s="855"/>
      <c r="O49" s="855"/>
      <c r="P49" s="855"/>
      <c r="Q49" s="855"/>
      <c r="R49" s="855"/>
      <c r="S49" s="855"/>
      <c r="T49" s="855"/>
      <c r="U49" s="855"/>
      <c r="V49" s="855">
        <v>14631</v>
      </c>
      <c r="W49" s="855"/>
      <c r="X49" s="856">
        <v>14631</v>
      </c>
      <c r="Y49" s="857">
        <v>-9940</v>
      </c>
    </row>
    <row r="50" spans="1:25">
      <c r="A50" s="1099"/>
      <c r="B50" s="854"/>
      <c r="C50" s="855"/>
      <c r="D50" s="855"/>
      <c r="E50" s="855"/>
      <c r="F50" s="865"/>
      <c r="G50" s="865"/>
      <c r="H50" s="865"/>
      <c r="I50" s="855"/>
      <c r="J50" s="855"/>
      <c r="K50" s="855"/>
      <c r="L50" s="856"/>
      <c r="M50" s="855"/>
      <c r="N50" s="855"/>
      <c r="O50" s="855"/>
      <c r="P50" s="855"/>
      <c r="Q50" s="855"/>
      <c r="R50" s="855"/>
      <c r="S50" s="855"/>
      <c r="T50" s="855"/>
      <c r="U50" s="855"/>
      <c r="V50" s="855"/>
      <c r="W50" s="855"/>
      <c r="X50" s="856"/>
      <c r="Y50" s="857"/>
    </row>
    <row r="51" spans="1:25">
      <c r="A51" s="868"/>
      <c r="B51" s="862" t="s">
        <v>442</v>
      </c>
      <c r="C51" s="863">
        <v>-111873</v>
      </c>
      <c r="D51" s="863">
        <v>-59619</v>
      </c>
      <c r="E51" s="863">
        <v>-19696</v>
      </c>
      <c r="F51" s="863">
        <v>-508.26</v>
      </c>
      <c r="G51" s="863">
        <v>0</v>
      </c>
      <c r="H51" s="863">
        <v>0</v>
      </c>
      <c r="I51" s="863">
        <v>-4303</v>
      </c>
      <c r="J51" s="863">
        <v>0</v>
      </c>
      <c r="K51" s="863">
        <v>0</v>
      </c>
      <c r="L51" s="863">
        <v>-195999.26</v>
      </c>
      <c r="M51" s="863">
        <v>-480</v>
      </c>
      <c r="N51" s="863">
        <v>-249</v>
      </c>
      <c r="O51" s="863">
        <v>0</v>
      </c>
      <c r="P51" s="863">
        <v>0</v>
      </c>
      <c r="Q51" s="863">
        <v>-494</v>
      </c>
      <c r="R51" s="863">
        <v>-801</v>
      </c>
      <c r="S51" s="863">
        <v>-3686</v>
      </c>
      <c r="T51" s="863">
        <v>0</v>
      </c>
      <c r="U51" s="863">
        <v>-150</v>
      </c>
      <c r="V51" s="863">
        <v>0</v>
      </c>
      <c r="W51" s="863">
        <v>0</v>
      </c>
      <c r="X51" s="863">
        <v>-5860</v>
      </c>
      <c r="Y51" s="863">
        <v>-201859.26</v>
      </c>
    </row>
    <row r="52" spans="1:25">
      <c r="A52" s="869"/>
      <c r="B52" s="870"/>
      <c r="C52" s="859"/>
      <c r="D52" s="859"/>
      <c r="E52" s="859"/>
      <c r="F52" s="859"/>
      <c r="G52" s="859"/>
      <c r="H52" s="859"/>
      <c r="I52" s="859"/>
      <c r="J52" s="859"/>
      <c r="K52" s="859"/>
      <c r="L52" s="856"/>
      <c r="M52" s="859"/>
      <c r="N52" s="859"/>
      <c r="O52" s="859"/>
      <c r="P52" s="859"/>
      <c r="Q52" s="859"/>
      <c r="R52" s="859"/>
      <c r="S52" s="859"/>
      <c r="T52" s="859"/>
      <c r="U52" s="859"/>
      <c r="V52" s="859"/>
      <c r="W52" s="859"/>
      <c r="X52" s="856"/>
      <c r="Y52" s="857"/>
    </row>
    <row r="53" spans="1:25">
      <c r="A53" s="871"/>
      <c r="B53" s="872" t="s">
        <v>444</v>
      </c>
      <c r="C53" s="873"/>
      <c r="D53" s="873"/>
      <c r="E53" s="873"/>
      <c r="F53" s="873"/>
      <c r="G53" s="873"/>
      <c r="H53" s="873"/>
      <c r="I53" s="873"/>
      <c r="J53" s="873"/>
      <c r="K53" s="873"/>
      <c r="L53" s="874">
        <v>0</v>
      </c>
      <c r="M53" s="873">
        <v>905</v>
      </c>
      <c r="N53" s="873">
        <v>0</v>
      </c>
      <c r="O53" s="873"/>
      <c r="P53" s="873"/>
      <c r="Q53" s="873">
        <v>65</v>
      </c>
      <c r="R53" s="873">
        <v>196</v>
      </c>
      <c r="S53" s="873">
        <v>1582</v>
      </c>
      <c r="T53" s="873"/>
      <c r="U53" s="873">
        <v>2888</v>
      </c>
      <c r="V53" s="873">
        <v>1331</v>
      </c>
      <c r="W53" s="873"/>
      <c r="X53" s="874">
        <v>6967</v>
      </c>
      <c r="Y53" s="875">
        <v>6967</v>
      </c>
    </row>
    <row r="54" spans="1:25">
      <c r="A54" s="876"/>
      <c r="B54" s="870"/>
      <c r="C54" s="855"/>
      <c r="D54" s="855"/>
      <c r="E54" s="855"/>
      <c r="F54" s="855"/>
      <c r="G54" s="855"/>
      <c r="H54" s="855"/>
      <c r="I54" s="855"/>
      <c r="J54" s="855"/>
      <c r="K54" s="855"/>
      <c r="L54" s="856"/>
      <c r="M54" s="855"/>
      <c r="N54" s="855"/>
      <c r="O54" s="855"/>
      <c r="P54" s="855"/>
      <c r="Q54" s="855"/>
      <c r="R54" s="855"/>
      <c r="S54" s="855"/>
      <c r="T54" s="855"/>
      <c r="U54" s="855"/>
      <c r="V54" s="855"/>
      <c r="W54" s="855"/>
      <c r="X54" s="856"/>
      <c r="Y54" s="857"/>
    </row>
    <row r="55" spans="1:25">
      <c r="A55" s="871"/>
      <c r="B55" s="872" t="s">
        <v>445</v>
      </c>
      <c r="C55" s="873"/>
      <c r="D55" s="873">
        <v>723</v>
      </c>
      <c r="E55" s="873"/>
      <c r="F55" s="873"/>
      <c r="G55" s="873"/>
      <c r="H55" s="873"/>
      <c r="I55" s="873"/>
      <c r="J55" s="873"/>
      <c r="K55" s="873"/>
      <c r="L55" s="874">
        <v>723</v>
      </c>
      <c r="M55" s="873">
        <v>2451</v>
      </c>
      <c r="N55" s="873"/>
      <c r="O55" s="873"/>
      <c r="P55" s="873"/>
      <c r="Q55" s="873"/>
      <c r="R55" s="873"/>
      <c r="S55" s="873"/>
      <c r="T55" s="873"/>
      <c r="U55" s="873"/>
      <c r="V55" s="873"/>
      <c r="W55" s="873"/>
      <c r="X55" s="874">
        <v>2451</v>
      </c>
      <c r="Y55" s="875">
        <v>3174</v>
      </c>
    </row>
    <row r="56" spans="1:25">
      <c r="A56" s="876"/>
      <c r="B56" s="870"/>
      <c r="C56" s="877"/>
      <c r="D56" s="877"/>
      <c r="E56" s="877"/>
      <c r="F56" s="877"/>
      <c r="G56" s="877"/>
      <c r="H56" s="877"/>
      <c r="I56" s="877"/>
      <c r="J56" s="877"/>
      <c r="K56" s="877"/>
      <c r="L56" s="856"/>
      <c r="M56" s="877"/>
      <c r="N56" s="877"/>
      <c r="O56" s="877"/>
      <c r="P56" s="877"/>
      <c r="Q56" s="877"/>
      <c r="R56" s="877"/>
      <c r="S56" s="877"/>
      <c r="T56" s="877"/>
      <c r="U56" s="877"/>
      <c r="V56" s="877"/>
      <c r="W56" s="877"/>
      <c r="X56" s="856"/>
      <c r="Y56" s="857"/>
    </row>
    <row r="57" spans="1:25">
      <c r="A57" s="871"/>
      <c r="B57" s="872" t="s">
        <v>446</v>
      </c>
      <c r="C57" s="874">
        <v>0</v>
      </c>
      <c r="D57" s="874">
        <v>8</v>
      </c>
      <c r="E57" s="874">
        <v>0</v>
      </c>
      <c r="F57" s="874">
        <v>18930.740000000002</v>
      </c>
      <c r="G57" s="874">
        <v>0</v>
      </c>
      <c r="H57" s="874">
        <v>0</v>
      </c>
      <c r="I57" s="874">
        <v>0</v>
      </c>
      <c r="J57" s="874">
        <v>0</v>
      </c>
      <c r="K57" s="874">
        <v>0</v>
      </c>
      <c r="L57" s="874">
        <v>18938.740000000002</v>
      </c>
      <c r="M57" s="874">
        <v>-22119.45982</v>
      </c>
      <c r="N57" s="874">
        <v>0</v>
      </c>
      <c r="O57" s="874">
        <v>0</v>
      </c>
      <c r="P57" s="874">
        <v>0</v>
      </c>
      <c r="Q57" s="874">
        <v>0</v>
      </c>
      <c r="R57" s="874">
        <v>0</v>
      </c>
      <c r="S57" s="874">
        <v>0</v>
      </c>
      <c r="T57" s="874">
        <v>0</v>
      </c>
      <c r="U57" s="874">
        <v>0</v>
      </c>
      <c r="V57" s="874">
        <v>0</v>
      </c>
      <c r="W57" s="874">
        <v>0</v>
      </c>
      <c r="X57" s="874">
        <v>-22119.459819999989</v>
      </c>
      <c r="Y57" s="875">
        <v>-3180.8998199999915</v>
      </c>
    </row>
    <row r="58" spans="1:25">
      <c r="A58" s="1097" t="s">
        <v>591</v>
      </c>
      <c r="B58" s="870"/>
      <c r="C58" s="859"/>
      <c r="D58" s="859"/>
      <c r="E58" s="859"/>
      <c r="F58" s="859"/>
      <c r="G58" s="859"/>
      <c r="H58" s="859"/>
      <c r="I58" s="859"/>
      <c r="J58" s="859"/>
      <c r="K58" s="859"/>
      <c r="L58" s="856"/>
      <c r="M58" s="859"/>
      <c r="N58" s="859"/>
      <c r="O58" s="859"/>
      <c r="P58" s="859"/>
      <c r="Q58" s="859"/>
      <c r="R58" s="859"/>
      <c r="S58" s="859"/>
      <c r="T58" s="859"/>
      <c r="U58" s="859"/>
      <c r="V58" s="859"/>
      <c r="W58" s="859"/>
      <c r="X58" s="856"/>
      <c r="Y58" s="857"/>
    </row>
    <row r="59" spans="1:25">
      <c r="A59" s="1098"/>
      <c r="B59" s="854" t="s">
        <v>447</v>
      </c>
      <c r="C59" s="855"/>
      <c r="D59" s="855">
        <v>257</v>
      </c>
      <c r="E59" s="855"/>
      <c r="F59" s="865"/>
      <c r="G59" s="865"/>
      <c r="H59" s="858"/>
      <c r="I59" s="855"/>
      <c r="J59" s="865"/>
      <c r="K59" s="855"/>
      <c r="L59" s="856">
        <v>257</v>
      </c>
      <c r="M59" s="855">
        <v>189</v>
      </c>
      <c r="N59" s="855"/>
      <c r="O59" s="855">
        <v>23581</v>
      </c>
      <c r="P59" s="855">
        <v>5814</v>
      </c>
      <c r="Q59" s="855">
        <v>31186</v>
      </c>
      <c r="R59" s="855">
        <v>9338</v>
      </c>
      <c r="S59" s="855"/>
      <c r="T59" s="855"/>
      <c r="U59" s="855"/>
      <c r="V59" s="855"/>
      <c r="W59" s="855"/>
      <c r="X59" s="856">
        <v>70108</v>
      </c>
      <c r="Y59" s="857">
        <v>70365</v>
      </c>
    </row>
    <row r="60" spans="1:25">
      <c r="A60" s="1098"/>
      <c r="B60" s="843"/>
      <c r="C60" s="858"/>
      <c r="D60" s="858"/>
      <c r="E60" s="858"/>
      <c r="F60" s="858"/>
      <c r="G60" s="858"/>
      <c r="H60" s="858"/>
      <c r="I60" s="858"/>
      <c r="J60" s="858"/>
      <c r="K60" s="858"/>
      <c r="L60" s="856"/>
      <c r="M60" s="858"/>
      <c r="N60" s="858"/>
      <c r="O60" s="858"/>
      <c r="P60" s="858"/>
      <c r="Q60" s="858"/>
      <c r="R60" s="858"/>
      <c r="S60" s="858"/>
      <c r="T60" s="858"/>
      <c r="U60" s="858"/>
      <c r="V60" s="858"/>
      <c r="W60" s="858"/>
      <c r="X60" s="856"/>
      <c r="Y60" s="857"/>
    </row>
    <row r="61" spans="1:25">
      <c r="A61" s="1098"/>
      <c r="B61" s="854" t="s">
        <v>448</v>
      </c>
      <c r="C61" s="855"/>
      <c r="D61" s="855">
        <v>9835</v>
      </c>
      <c r="E61" s="855">
        <v>4588</v>
      </c>
      <c r="F61" s="855"/>
      <c r="G61" s="865"/>
      <c r="H61" s="858"/>
      <c r="I61" s="855">
        <v>7678</v>
      </c>
      <c r="J61" s="855"/>
      <c r="K61" s="855"/>
      <c r="L61" s="856">
        <v>22101</v>
      </c>
      <c r="M61" s="855">
        <v>26613</v>
      </c>
      <c r="N61" s="855">
        <v>1479</v>
      </c>
      <c r="O61" s="855"/>
      <c r="P61" s="855">
        <v>370</v>
      </c>
      <c r="Q61" s="855">
        <v>13948</v>
      </c>
      <c r="R61" s="855">
        <v>6328</v>
      </c>
      <c r="S61" s="855">
        <v>2801</v>
      </c>
      <c r="T61" s="855"/>
      <c r="U61" s="855">
        <v>1728</v>
      </c>
      <c r="V61" s="855">
        <v>216</v>
      </c>
      <c r="W61" s="855"/>
      <c r="X61" s="856">
        <v>53483</v>
      </c>
      <c r="Y61" s="857">
        <v>75584</v>
      </c>
    </row>
    <row r="62" spans="1:25">
      <c r="A62" s="1098"/>
      <c r="B62" s="843"/>
      <c r="C62" s="858"/>
      <c r="D62" s="858"/>
      <c r="E62" s="858"/>
      <c r="F62" s="858"/>
      <c r="G62" s="858"/>
      <c r="H62" s="858"/>
      <c r="I62" s="858"/>
      <c r="J62" s="858"/>
      <c r="K62" s="858"/>
      <c r="L62" s="856"/>
      <c r="M62" s="858"/>
      <c r="N62" s="858"/>
      <c r="O62" s="858"/>
      <c r="P62" s="858"/>
      <c r="Q62" s="858"/>
      <c r="R62" s="858"/>
      <c r="S62" s="858"/>
      <c r="T62" s="858"/>
      <c r="U62" s="858"/>
      <c r="V62" s="858"/>
      <c r="W62" s="858"/>
      <c r="X62" s="856"/>
      <c r="Y62" s="857"/>
    </row>
    <row r="63" spans="1:25">
      <c r="A63" s="1098"/>
      <c r="B63" s="854" t="s">
        <v>91</v>
      </c>
      <c r="C63" s="855"/>
      <c r="D63" s="855">
        <v>3367</v>
      </c>
      <c r="E63" s="855"/>
      <c r="F63" s="865"/>
      <c r="G63" s="865"/>
      <c r="H63" s="858"/>
      <c r="I63" s="855">
        <v>28773</v>
      </c>
      <c r="J63" s="865"/>
      <c r="K63" s="855"/>
      <c r="L63" s="856">
        <v>32140</v>
      </c>
      <c r="M63" s="855">
        <v>6312</v>
      </c>
      <c r="N63" s="855">
        <v>8088</v>
      </c>
      <c r="O63" s="855"/>
      <c r="P63" s="855">
        <v>947</v>
      </c>
      <c r="Q63" s="855">
        <v>113</v>
      </c>
      <c r="R63" s="855">
        <v>20</v>
      </c>
      <c r="S63" s="855"/>
      <c r="T63" s="855"/>
      <c r="U63" s="855">
        <v>189</v>
      </c>
      <c r="V63" s="855"/>
      <c r="W63" s="855"/>
      <c r="X63" s="856">
        <v>15669</v>
      </c>
      <c r="Y63" s="857">
        <v>47809</v>
      </c>
    </row>
    <row r="64" spans="1:25">
      <c r="A64" s="1098"/>
      <c r="B64" s="854" t="s">
        <v>365</v>
      </c>
      <c r="C64" s="858"/>
      <c r="D64" s="858"/>
      <c r="E64" s="858"/>
      <c r="F64" s="858"/>
      <c r="G64" s="858"/>
      <c r="H64" s="858"/>
      <c r="I64" s="858"/>
      <c r="J64" s="858"/>
      <c r="K64" s="858"/>
      <c r="L64" s="856"/>
      <c r="M64" s="858"/>
      <c r="N64" s="858"/>
      <c r="O64" s="858"/>
      <c r="P64" s="858"/>
      <c r="Q64" s="858"/>
      <c r="R64" s="858"/>
      <c r="S64" s="858"/>
      <c r="T64" s="858"/>
      <c r="U64" s="858"/>
      <c r="V64" s="858"/>
      <c r="W64" s="858"/>
      <c r="X64" s="856"/>
      <c r="Y64" s="857"/>
    </row>
    <row r="65" spans="1:25">
      <c r="A65" s="1098"/>
      <c r="B65" s="854" t="s">
        <v>592</v>
      </c>
      <c r="C65" s="855"/>
      <c r="D65" s="855">
        <v>773</v>
      </c>
      <c r="E65" s="855">
        <v>7</v>
      </c>
      <c r="F65" s="865"/>
      <c r="G65" s="865"/>
      <c r="H65" s="858"/>
      <c r="I65" s="855"/>
      <c r="J65" s="865"/>
      <c r="K65" s="855"/>
      <c r="L65" s="856">
        <v>780</v>
      </c>
      <c r="M65" s="855">
        <v>5001</v>
      </c>
      <c r="N65" s="855">
        <v>2177</v>
      </c>
      <c r="O65" s="855"/>
      <c r="P65" s="855">
        <v>18</v>
      </c>
      <c r="Q65" s="855">
        <v>247</v>
      </c>
      <c r="R65" s="855"/>
      <c r="S65" s="855"/>
      <c r="T65" s="855"/>
      <c r="U65" s="855">
        <v>140</v>
      </c>
      <c r="V65" s="855"/>
      <c r="W65" s="855"/>
      <c r="X65" s="856">
        <v>7583</v>
      </c>
      <c r="Y65" s="857">
        <v>8363</v>
      </c>
    </row>
    <row r="66" spans="1:25">
      <c r="A66" s="1098"/>
      <c r="B66" s="854" t="s">
        <v>365</v>
      </c>
      <c r="C66" s="858"/>
      <c r="D66" s="858"/>
      <c r="E66" s="858"/>
      <c r="F66" s="858"/>
      <c r="G66" s="858"/>
      <c r="H66" s="858"/>
      <c r="I66" s="858"/>
      <c r="J66" s="858"/>
      <c r="K66" s="858"/>
      <c r="L66" s="856"/>
      <c r="M66" s="858"/>
      <c r="N66" s="858"/>
      <c r="O66" s="858"/>
      <c r="P66" s="858"/>
      <c r="Q66" s="858"/>
      <c r="R66" s="858"/>
      <c r="S66" s="858"/>
      <c r="T66" s="858"/>
      <c r="U66" s="858"/>
      <c r="V66" s="858"/>
      <c r="W66" s="858"/>
      <c r="X66" s="856"/>
      <c r="Y66" s="857"/>
    </row>
    <row r="67" spans="1:25">
      <c r="A67" s="1098"/>
      <c r="B67" s="854" t="s">
        <v>451</v>
      </c>
      <c r="C67" s="855"/>
      <c r="D67" s="855"/>
      <c r="E67" s="855"/>
      <c r="F67" s="855"/>
      <c r="G67" s="865"/>
      <c r="H67" s="858"/>
      <c r="I67" s="855"/>
      <c r="J67" s="855"/>
      <c r="K67" s="855"/>
      <c r="L67" s="856">
        <v>0</v>
      </c>
      <c r="M67" s="855"/>
      <c r="N67" s="855"/>
      <c r="O67" s="855"/>
      <c r="P67" s="855"/>
      <c r="Q67" s="855"/>
      <c r="R67" s="855"/>
      <c r="S67" s="855"/>
      <c r="T67" s="855"/>
      <c r="U67" s="855"/>
      <c r="V67" s="855"/>
      <c r="W67" s="855"/>
      <c r="X67" s="856">
        <v>0</v>
      </c>
      <c r="Y67" s="857">
        <v>0</v>
      </c>
    </row>
    <row r="68" spans="1:25">
      <c r="A68" s="1098"/>
      <c r="B68" s="854" t="s">
        <v>365</v>
      </c>
      <c r="C68" s="858"/>
      <c r="D68" s="858"/>
      <c r="E68" s="858"/>
      <c r="F68" s="858"/>
      <c r="G68" s="858"/>
      <c r="H68" s="858"/>
      <c r="I68" s="858"/>
      <c r="J68" s="858"/>
      <c r="K68" s="858"/>
      <c r="L68" s="856"/>
      <c r="M68" s="858"/>
      <c r="N68" s="858"/>
      <c r="O68" s="858"/>
      <c r="P68" s="858"/>
      <c r="Q68" s="858"/>
      <c r="R68" s="858"/>
      <c r="S68" s="858"/>
      <c r="T68" s="858"/>
      <c r="U68" s="858"/>
      <c r="V68" s="858"/>
      <c r="W68" s="858"/>
      <c r="X68" s="856"/>
      <c r="Y68" s="857"/>
    </row>
    <row r="69" spans="1:25">
      <c r="A69" s="1098"/>
      <c r="B69" s="854" t="s">
        <v>452</v>
      </c>
      <c r="C69" s="855"/>
      <c r="D69" s="855"/>
      <c r="E69" s="855"/>
      <c r="F69" s="865"/>
      <c r="G69" s="865"/>
      <c r="H69" s="858"/>
      <c r="I69" s="855"/>
      <c r="J69" s="865"/>
      <c r="K69" s="855"/>
      <c r="L69" s="856">
        <v>0</v>
      </c>
      <c r="M69" s="855"/>
      <c r="N69" s="855"/>
      <c r="O69" s="855"/>
      <c r="P69" s="855"/>
      <c r="Q69" s="855"/>
      <c r="R69" s="855"/>
      <c r="S69" s="858"/>
      <c r="T69" s="855"/>
      <c r="U69" s="858"/>
      <c r="V69" s="855"/>
      <c r="W69" s="855"/>
      <c r="X69" s="856">
        <v>0</v>
      </c>
      <c r="Y69" s="857">
        <v>0</v>
      </c>
    </row>
    <row r="70" spans="1:25">
      <c r="A70" s="1099"/>
      <c r="B70" s="878" t="s">
        <v>365</v>
      </c>
      <c r="C70" s="879"/>
      <c r="D70" s="879"/>
      <c r="E70" s="879"/>
      <c r="F70" s="879"/>
      <c r="G70" s="879"/>
      <c r="H70" s="879"/>
      <c r="I70" s="879"/>
      <c r="J70" s="879"/>
      <c r="K70" s="879"/>
      <c r="L70" s="874"/>
      <c r="M70" s="879"/>
      <c r="N70" s="879"/>
      <c r="O70" s="879"/>
      <c r="P70" s="879"/>
      <c r="Q70" s="879"/>
      <c r="R70" s="879"/>
      <c r="S70" s="879"/>
      <c r="T70" s="879"/>
      <c r="U70" s="879"/>
      <c r="V70" s="879"/>
      <c r="W70" s="879"/>
      <c r="X70" s="874"/>
      <c r="Y70" s="880"/>
    </row>
    <row r="71" spans="1:25">
      <c r="A71" s="869"/>
      <c r="B71" s="870" t="s">
        <v>453</v>
      </c>
      <c r="C71" s="856">
        <v>0</v>
      </c>
      <c r="D71" s="856">
        <v>14232</v>
      </c>
      <c r="E71" s="856">
        <v>4595</v>
      </c>
      <c r="F71" s="856">
        <v>0</v>
      </c>
      <c r="G71" s="856">
        <v>0</v>
      </c>
      <c r="H71" s="856">
        <v>0</v>
      </c>
      <c r="I71" s="856">
        <v>36451</v>
      </c>
      <c r="J71" s="856">
        <v>0</v>
      </c>
      <c r="K71" s="856">
        <v>0</v>
      </c>
      <c r="L71" s="856">
        <v>55278</v>
      </c>
      <c r="M71" s="856">
        <v>38115</v>
      </c>
      <c r="N71" s="856">
        <v>11744</v>
      </c>
      <c r="O71" s="856">
        <v>23581</v>
      </c>
      <c r="P71" s="856">
        <v>7149</v>
      </c>
      <c r="Q71" s="856">
        <v>45494</v>
      </c>
      <c r="R71" s="856">
        <v>15686</v>
      </c>
      <c r="S71" s="856">
        <v>2801</v>
      </c>
      <c r="T71" s="856">
        <v>0</v>
      </c>
      <c r="U71" s="856">
        <v>2057</v>
      </c>
      <c r="V71" s="856">
        <v>216</v>
      </c>
      <c r="W71" s="856">
        <v>0</v>
      </c>
      <c r="X71" s="856">
        <v>146843</v>
      </c>
      <c r="Y71" s="884">
        <v>202121</v>
      </c>
    </row>
    <row r="72" spans="1:25">
      <c r="A72" s="826"/>
      <c r="B72" s="870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6"/>
      <c r="P72" s="856"/>
      <c r="Q72" s="856"/>
      <c r="R72" s="856"/>
      <c r="S72" s="856"/>
      <c r="T72" s="856"/>
      <c r="U72" s="856"/>
      <c r="V72" s="856"/>
      <c r="W72" s="856"/>
      <c r="X72" s="856"/>
      <c r="Y72" s="857"/>
    </row>
    <row r="73" spans="1:25">
      <c r="A73" s="826"/>
      <c r="B73" s="870" t="s">
        <v>593</v>
      </c>
      <c r="C73" s="859"/>
      <c r="D73" s="859"/>
      <c r="E73" s="859"/>
      <c r="F73" s="859"/>
      <c r="G73" s="859"/>
      <c r="H73" s="859"/>
      <c r="I73" s="859"/>
      <c r="J73" s="859"/>
      <c r="K73" s="859"/>
      <c r="L73" s="856">
        <v>0</v>
      </c>
      <c r="M73" s="858"/>
      <c r="N73" s="858"/>
      <c r="O73" s="858"/>
      <c r="P73" s="858"/>
      <c r="Q73" s="858"/>
      <c r="R73" s="858"/>
      <c r="S73" s="858"/>
      <c r="T73" s="858"/>
      <c r="U73" s="858"/>
      <c r="V73" s="858"/>
      <c r="W73" s="858">
        <v>4451.2</v>
      </c>
      <c r="X73" s="856">
        <v>4451.2</v>
      </c>
      <c r="Y73" s="857">
        <v>4451.2</v>
      </c>
    </row>
    <row r="74" spans="1:25">
      <c r="A74" s="881"/>
      <c r="B74" s="882"/>
      <c r="C74" s="879"/>
      <c r="D74" s="879"/>
      <c r="E74" s="879"/>
      <c r="F74" s="879"/>
      <c r="G74" s="879"/>
      <c r="H74" s="879"/>
      <c r="I74" s="879"/>
      <c r="J74" s="879"/>
      <c r="K74" s="879"/>
      <c r="L74" s="874"/>
      <c r="M74" s="879"/>
      <c r="N74" s="879"/>
      <c r="O74" s="879"/>
      <c r="P74" s="879"/>
      <c r="Q74" s="879"/>
      <c r="R74" s="879"/>
      <c r="S74" s="879"/>
      <c r="T74" s="879"/>
      <c r="U74" s="879"/>
      <c r="V74" s="879"/>
      <c r="W74" s="879"/>
      <c r="X74" s="874"/>
      <c r="Y74" s="880"/>
    </row>
    <row r="75" spans="1:25">
      <c r="A75" s="826"/>
      <c r="B75" s="870" t="s">
        <v>456</v>
      </c>
      <c r="C75" s="856">
        <v>0</v>
      </c>
      <c r="D75" s="856">
        <v>14232</v>
      </c>
      <c r="E75" s="856">
        <v>4595</v>
      </c>
      <c r="F75" s="856">
        <v>0</v>
      </c>
      <c r="G75" s="856">
        <v>0</v>
      </c>
      <c r="H75" s="856">
        <v>0</v>
      </c>
      <c r="I75" s="856">
        <v>36451</v>
      </c>
      <c r="J75" s="856">
        <v>0</v>
      </c>
      <c r="K75" s="856">
        <v>0</v>
      </c>
      <c r="L75" s="856">
        <v>55278</v>
      </c>
      <c r="M75" s="856">
        <v>38115</v>
      </c>
      <c r="N75" s="856">
        <v>11744</v>
      </c>
      <c r="O75" s="856">
        <v>23581</v>
      </c>
      <c r="P75" s="856">
        <v>7149</v>
      </c>
      <c r="Q75" s="856">
        <v>45494</v>
      </c>
      <c r="R75" s="856">
        <v>15686</v>
      </c>
      <c r="S75" s="856">
        <v>2801</v>
      </c>
      <c r="T75" s="856">
        <v>0</v>
      </c>
      <c r="U75" s="856">
        <v>2057</v>
      </c>
      <c r="V75" s="856">
        <v>216</v>
      </c>
      <c r="W75" s="856">
        <v>4451.2</v>
      </c>
      <c r="X75" s="856">
        <v>151294.20000000001</v>
      </c>
      <c r="Y75" s="883">
        <v>206572.2</v>
      </c>
    </row>
    <row r="76" spans="1:25" ht="13.5" thickBot="1">
      <c r="A76" s="817"/>
      <c r="B76" s="818"/>
      <c r="C76" s="819"/>
      <c r="D76" s="819"/>
      <c r="E76" s="819"/>
      <c r="F76" s="819"/>
      <c r="G76" s="819"/>
      <c r="H76" s="819"/>
      <c r="I76" s="819"/>
      <c r="J76" s="819"/>
      <c r="K76" s="819"/>
      <c r="L76" s="819"/>
      <c r="M76" s="819"/>
      <c r="N76" s="819"/>
      <c r="O76" s="819"/>
      <c r="P76" s="819"/>
      <c r="Q76" s="819"/>
      <c r="R76" s="819"/>
      <c r="S76" s="819"/>
      <c r="T76" s="819"/>
      <c r="U76" s="819"/>
      <c r="V76" s="819"/>
      <c r="W76" s="819"/>
      <c r="X76" s="819"/>
      <c r="Y76" s="820"/>
    </row>
  </sheetData>
  <mergeCells count="4">
    <mergeCell ref="K2:L2"/>
    <mergeCell ref="A9:A26"/>
    <mergeCell ref="A28:A50"/>
    <mergeCell ref="A58:A70"/>
  </mergeCells>
  <phoneticPr fontId="0" type="noConversion"/>
  <pageMargins left="0.39370078740157483" right="0.75" top="1.1811023622047245" bottom="1" header="0" footer="0"/>
  <pageSetup scale="46" orientation="landscape" r:id="rId1"/>
  <headerFooter alignWithMargins="0">
    <oddHeader>&amp;RE3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65"/>
  <sheetViews>
    <sheetView workbookViewId="0">
      <selection activeCell="B1" sqref="B1"/>
    </sheetView>
  </sheetViews>
  <sheetFormatPr baseColWidth="10" defaultRowHeight="12.75"/>
  <cols>
    <col min="1" max="1" width="3" customWidth="1"/>
    <col min="2" max="2" width="1.28515625" customWidth="1"/>
    <col min="3" max="3" width="24.5703125" customWidth="1"/>
    <col min="4" max="4" width="1.28515625" customWidth="1"/>
    <col min="5" max="5" width="9.5703125" customWidth="1"/>
    <col min="6" max="6" width="1.28515625" customWidth="1"/>
    <col min="7" max="7" width="9.42578125" customWidth="1"/>
    <col min="8" max="8" width="1.7109375" customWidth="1"/>
    <col min="9" max="9" width="8.85546875" customWidth="1"/>
    <col min="10" max="10" width="1.42578125" customWidth="1"/>
    <col min="11" max="11" width="9.5703125" customWidth="1"/>
    <col min="12" max="12" width="1" customWidth="1"/>
    <col min="13" max="13" width="6.28515625" customWidth="1"/>
    <col min="14" max="14" width="1" customWidth="1"/>
    <col min="15" max="15" width="5.85546875" customWidth="1"/>
    <col min="16" max="16" width="1.5703125" customWidth="1"/>
    <col min="17" max="17" width="9" customWidth="1"/>
    <col min="18" max="18" width="1.5703125" customWidth="1"/>
    <col min="19" max="19" width="5.5703125" customWidth="1"/>
    <col min="20" max="20" width="2.140625" customWidth="1"/>
    <col min="21" max="21" width="7.28515625" customWidth="1"/>
    <col min="22" max="22" width="1.28515625" customWidth="1"/>
    <col min="24" max="24" width="1.5703125" customWidth="1"/>
    <col min="25" max="25" width="9.42578125" customWidth="1"/>
    <col min="26" max="26" width="1.140625" customWidth="1"/>
    <col min="27" max="27" width="9" customWidth="1"/>
    <col min="28" max="28" width="1.28515625" customWidth="1"/>
    <col min="29" max="29" width="9.42578125" customWidth="1"/>
    <col min="30" max="30" width="1.5703125" customWidth="1"/>
    <col min="31" max="31" width="9" customWidth="1"/>
    <col min="32" max="32" width="1.7109375" customWidth="1"/>
    <col min="33" max="33" width="9.140625" customWidth="1"/>
    <col min="34" max="34" width="1.42578125" customWidth="1"/>
    <col min="35" max="35" width="8.85546875" customWidth="1"/>
    <col min="36" max="36" width="1.5703125" customWidth="1"/>
    <col min="37" max="37" width="8.7109375" customWidth="1"/>
    <col min="38" max="38" width="1.42578125" customWidth="1"/>
    <col min="39" max="39" width="9.42578125" customWidth="1"/>
    <col min="40" max="40" width="1.42578125" customWidth="1"/>
    <col min="41" max="41" width="9.140625" customWidth="1"/>
    <col min="42" max="42" width="1.28515625" customWidth="1"/>
    <col min="43" max="43" width="9.5703125" customWidth="1"/>
    <col min="44" max="44" width="1.42578125" customWidth="1"/>
    <col min="45" max="45" width="9.140625" customWidth="1"/>
    <col min="46" max="46" width="1.28515625" customWidth="1"/>
    <col min="47" max="47" width="9" customWidth="1"/>
    <col min="48" max="48" width="1.140625" customWidth="1"/>
  </cols>
  <sheetData>
    <row r="1" spans="1:50">
      <c r="A1" s="334"/>
      <c r="B1" s="334"/>
      <c r="C1" s="335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 t="s">
        <v>365</v>
      </c>
      <c r="AJ1" s="334" t="s">
        <v>365</v>
      </c>
      <c r="AK1" s="334"/>
      <c r="AL1" s="334"/>
      <c r="AM1" s="334"/>
      <c r="AN1" s="334"/>
      <c r="AO1" s="334"/>
      <c r="AP1" s="334"/>
      <c r="AQ1" s="334"/>
      <c r="AR1" s="334"/>
      <c r="AS1" s="334"/>
      <c r="AT1" s="334"/>
      <c r="AU1" s="334"/>
      <c r="AV1" s="334"/>
      <c r="AW1" s="334"/>
      <c r="AX1" s="309"/>
    </row>
    <row r="2" spans="1:50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6" t="s">
        <v>366</v>
      </c>
      <c r="O2" s="336"/>
      <c r="P2" s="336"/>
      <c r="Q2" s="336"/>
      <c r="R2" s="336"/>
      <c r="S2" s="336"/>
      <c r="T2" s="334"/>
      <c r="U2" s="334"/>
      <c r="V2" s="334"/>
      <c r="W2" s="334"/>
      <c r="X2" s="334"/>
      <c r="Y2" s="334"/>
      <c r="Z2" s="334" t="s">
        <v>367</v>
      </c>
      <c r="AA2" s="334"/>
      <c r="AB2" s="334"/>
      <c r="AC2" s="334"/>
      <c r="AD2" s="334"/>
      <c r="AE2" s="334"/>
      <c r="AF2" s="334"/>
      <c r="AG2" s="334"/>
      <c r="AH2" s="334"/>
      <c r="AI2" s="334" t="s">
        <v>365</v>
      </c>
      <c r="AJ2" s="334" t="s">
        <v>365</v>
      </c>
      <c r="AK2" s="334"/>
      <c r="AL2" s="334"/>
      <c r="AM2" s="334"/>
      <c r="AN2" s="334"/>
      <c r="AO2" s="334" t="s">
        <v>368</v>
      </c>
      <c r="AP2" s="334"/>
      <c r="AQ2" s="334"/>
      <c r="AR2" s="334"/>
      <c r="AS2" s="334"/>
      <c r="AT2" s="334"/>
      <c r="AU2" s="334" t="s">
        <v>369</v>
      </c>
      <c r="AV2" s="334"/>
      <c r="AW2" s="334"/>
      <c r="AX2" s="309"/>
    </row>
    <row r="3" spans="1:50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6"/>
      <c r="P3" s="336"/>
      <c r="Q3" s="336" t="s">
        <v>370</v>
      </c>
      <c r="R3" s="336"/>
      <c r="S3" s="336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 t="s">
        <v>365</v>
      </c>
      <c r="AJ3" s="334" t="s">
        <v>365</v>
      </c>
      <c r="AK3" s="334"/>
      <c r="AL3" s="334"/>
      <c r="AM3" s="334"/>
      <c r="AN3" s="334"/>
      <c r="AO3" s="334" t="s">
        <v>371</v>
      </c>
      <c r="AP3" s="334"/>
      <c r="AQ3" s="334"/>
      <c r="AR3" s="334"/>
      <c r="AS3" s="334"/>
      <c r="AT3" s="334"/>
      <c r="AU3" s="887" t="s">
        <v>372</v>
      </c>
      <c r="AV3" s="334"/>
      <c r="AW3" s="334"/>
      <c r="AX3" s="309"/>
    </row>
    <row r="4" spans="1:50">
      <c r="A4" s="334"/>
      <c r="B4" s="334"/>
      <c r="C4" s="334"/>
      <c r="D4" s="337" t="s">
        <v>373</v>
      </c>
      <c r="E4" s="337" t="s">
        <v>373</v>
      </c>
      <c r="F4" s="337" t="s">
        <v>373</v>
      </c>
      <c r="G4" s="337" t="s">
        <v>373</v>
      </c>
      <c r="H4" s="337" t="s">
        <v>373</v>
      </c>
      <c r="I4" s="337" t="s">
        <v>373</v>
      </c>
      <c r="J4" s="337" t="s">
        <v>373</v>
      </c>
      <c r="K4" s="337" t="s">
        <v>373</v>
      </c>
      <c r="L4" s="337" t="s">
        <v>373</v>
      </c>
      <c r="M4" s="337" t="s">
        <v>373</v>
      </c>
      <c r="N4" s="337" t="s">
        <v>373</v>
      </c>
      <c r="O4" s="337" t="s">
        <v>373</v>
      </c>
      <c r="P4" s="337" t="s">
        <v>373</v>
      </c>
      <c r="Q4" s="337" t="s">
        <v>373</v>
      </c>
      <c r="R4" s="337" t="s">
        <v>373</v>
      </c>
      <c r="S4" s="337" t="s">
        <v>373</v>
      </c>
      <c r="T4" s="337" t="s">
        <v>373</v>
      </c>
      <c r="U4" s="337" t="s">
        <v>373</v>
      </c>
      <c r="V4" s="337" t="s">
        <v>373</v>
      </c>
      <c r="W4" s="337" t="s">
        <v>373</v>
      </c>
      <c r="X4" s="337" t="s">
        <v>373</v>
      </c>
      <c r="Y4" s="337" t="s">
        <v>373</v>
      </c>
      <c r="Z4" s="337" t="s">
        <v>373</v>
      </c>
      <c r="AA4" s="337" t="s">
        <v>373</v>
      </c>
      <c r="AB4" s="337" t="s">
        <v>373</v>
      </c>
      <c r="AC4" s="337" t="s">
        <v>373</v>
      </c>
      <c r="AD4" s="337" t="s">
        <v>373</v>
      </c>
      <c r="AE4" s="337" t="s">
        <v>373</v>
      </c>
      <c r="AF4" s="337" t="s">
        <v>373</v>
      </c>
      <c r="AG4" s="337" t="s">
        <v>373</v>
      </c>
      <c r="AH4" s="337" t="s">
        <v>373</v>
      </c>
      <c r="AI4" s="337" t="s">
        <v>373</v>
      </c>
      <c r="AJ4" s="337" t="s">
        <v>373</v>
      </c>
      <c r="AK4" s="337" t="s">
        <v>373</v>
      </c>
      <c r="AL4" s="337" t="s">
        <v>373</v>
      </c>
      <c r="AM4" s="337" t="s">
        <v>373</v>
      </c>
      <c r="AN4" s="337" t="s">
        <v>373</v>
      </c>
      <c r="AO4" s="337" t="s">
        <v>373</v>
      </c>
      <c r="AP4" s="337" t="s">
        <v>373</v>
      </c>
      <c r="AQ4" s="337" t="s">
        <v>373</v>
      </c>
      <c r="AR4" s="337" t="s">
        <v>373</v>
      </c>
      <c r="AS4" s="337" t="s">
        <v>373</v>
      </c>
      <c r="AT4" s="337" t="s">
        <v>373</v>
      </c>
      <c r="AU4" s="337" t="s">
        <v>373</v>
      </c>
      <c r="AV4" s="337" t="s">
        <v>373</v>
      </c>
      <c r="AW4" s="334"/>
      <c r="AX4" s="309"/>
    </row>
    <row r="5" spans="1:50">
      <c r="A5" s="334"/>
      <c r="B5" s="334"/>
      <c r="C5" s="334"/>
      <c r="D5" s="334" t="s">
        <v>374</v>
      </c>
      <c r="E5" s="334"/>
      <c r="F5" s="334"/>
      <c r="G5" s="334"/>
      <c r="H5" s="334"/>
      <c r="I5" s="334"/>
      <c r="J5" s="334"/>
      <c r="K5" s="334"/>
      <c r="L5" s="334"/>
      <c r="M5" s="334"/>
      <c r="N5" s="334" t="s">
        <v>375</v>
      </c>
      <c r="O5" s="334"/>
      <c r="P5" s="334"/>
      <c r="Q5" s="334"/>
      <c r="R5" s="334"/>
      <c r="S5" s="334"/>
      <c r="T5" s="334"/>
      <c r="U5" s="334"/>
      <c r="V5" s="334"/>
      <c r="W5" s="334"/>
      <c r="X5" s="334" t="s">
        <v>374</v>
      </c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 t="s">
        <v>376</v>
      </c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 t="s">
        <v>374</v>
      </c>
      <c r="AW5" s="334"/>
      <c r="AX5" s="309"/>
    </row>
    <row r="6" spans="1:50">
      <c r="A6" s="337" t="s">
        <v>199</v>
      </c>
      <c r="B6" s="337" t="s">
        <v>199</v>
      </c>
      <c r="C6" s="337" t="s">
        <v>199</v>
      </c>
      <c r="D6" s="337" t="s">
        <v>199</v>
      </c>
      <c r="E6" s="337" t="s">
        <v>199</v>
      </c>
      <c r="F6" s="337" t="s">
        <v>199</v>
      </c>
      <c r="G6" s="337" t="s">
        <v>199</v>
      </c>
      <c r="H6" s="337" t="s">
        <v>199</v>
      </c>
      <c r="I6" s="337" t="s">
        <v>199</v>
      </c>
      <c r="J6" s="337" t="s">
        <v>199</v>
      </c>
      <c r="K6" s="337" t="s">
        <v>199</v>
      </c>
      <c r="L6" s="337" t="s">
        <v>199</v>
      </c>
      <c r="M6" s="337" t="s">
        <v>199</v>
      </c>
      <c r="N6" s="337" t="s">
        <v>199</v>
      </c>
      <c r="O6" s="337" t="s">
        <v>199</v>
      </c>
      <c r="P6" s="337" t="s">
        <v>199</v>
      </c>
      <c r="Q6" s="337" t="s">
        <v>199</v>
      </c>
      <c r="R6" s="337" t="s">
        <v>199</v>
      </c>
      <c r="S6" s="337" t="s">
        <v>199</v>
      </c>
      <c r="T6" s="337" t="s">
        <v>199</v>
      </c>
      <c r="U6" s="337" t="s">
        <v>199</v>
      </c>
      <c r="V6" s="337" t="s">
        <v>199</v>
      </c>
      <c r="W6" s="337" t="s">
        <v>199</v>
      </c>
      <c r="X6" s="334" t="s">
        <v>199</v>
      </c>
      <c r="Y6" s="337" t="s">
        <v>199</v>
      </c>
      <c r="Z6" s="334" t="s">
        <v>199</v>
      </c>
      <c r="AA6" s="337" t="s">
        <v>199</v>
      </c>
      <c r="AB6" s="337" t="s">
        <v>199</v>
      </c>
      <c r="AC6" s="337" t="s">
        <v>199</v>
      </c>
      <c r="AD6" s="337" t="s">
        <v>199</v>
      </c>
      <c r="AE6" s="337" t="s">
        <v>199</v>
      </c>
      <c r="AF6" s="337" t="s">
        <v>199</v>
      </c>
      <c r="AG6" s="337" t="s">
        <v>199</v>
      </c>
      <c r="AH6" s="337" t="s">
        <v>199</v>
      </c>
      <c r="AI6" s="337" t="s">
        <v>199</v>
      </c>
      <c r="AJ6" s="337" t="s">
        <v>199</v>
      </c>
      <c r="AK6" s="337" t="s">
        <v>199</v>
      </c>
      <c r="AL6" s="337" t="s">
        <v>199</v>
      </c>
      <c r="AM6" s="337" t="s">
        <v>199</v>
      </c>
      <c r="AN6" s="337" t="s">
        <v>199</v>
      </c>
      <c r="AO6" s="337" t="s">
        <v>199</v>
      </c>
      <c r="AP6" s="337" t="s">
        <v>199</v>
      </c>
      <c r="AQ6" s="337" t="s">
        <v>199</v>
      </c>
      <c r="AR6" s="337" t="s">
        <v>199</v>
      </c>
      <c r="AS6" s="337" t="s">
        <v>199</v>
      </c>
      <c r="AT6" s="337" t="s">
        <v>199</v>
      </c>
      <c r="AU6" s="337" t="s">
        <v>199</v>
      </c>
      <c r="AV6" s="337" t="s">
        <v>199</v>
      </c>
      <c r="AW6" s="337" t="s">
        <v>199</v>
      </c>
      <c r="AX6" s="309"/>
    </row>
    <row r="7" spans="1:50">
      <c r="A7" s="334" t="s">
        <v>374</v>
      </c>
      <c r="B7" s="334"/>
      <c r="C7" s="336" t="s">
        <v>377</v>
      </c>
      <c r="D7" s="334" t="s">
        <v>374</v>
      </c>
      <c r="E7" s="336" t="s">
        <v>378</v>
      </c>
      <c r="F7" s="338" t="s">
        <v>374</v>
      </c>
      <c r="G7" s="336" t="s">
        <v>379</v>
      </c>
      <c r="H7" s="338" t="s">
        <v>374</v>
      </c>
      <c r="I7" s="336" t="s">
        <v>8</v>
      </c>
      <c r="J7" s="338" t="s">
        <v>374</v>
      </c>
      <c r="K7" s="336" t="s">
        <v>380</v>
      </c>
      <c r="L7" s="338" t="s">
        <v>374</v>
      </c>
      <c r="M7" s="339" t="s">
        <v>381</v>
      </c>
      <c r="N7" s="338" t="s">
        <v>374</v>
      </c>
      <c r="O7" s="340" t="s">
        <v>382</v>
      </c>
      <c r="P7" s="338" t="s">
        <v>374</v>
      </c>
      <c r="Q7" s="336" t="s">
        <v>383</v>
      </c>
      <c r="R7" s="338" t="s">
        <v>374</v>
      </c>
      <c r="S7" s="339" t="s">
        <v>384</v>
      </c>
      <c r="T7" s="338" t="s">
        <v>374</v>
      </c>
      <c r="U7" s="336" t="s">
        <v>385</v>
      </c>
      <c r="V7" s="338" t="s">
        <v>374</v>
      </c>
      <c r="W7" s="336" t="s">
        <v>386</v>
      </c>
      <c r="X7" s="338" t="s">
        <v>374</v>
      </c>
      <c r="Y7" s="336" t="s">
        <v>387</v>
      </c>
      <c r="Z7" s="338" t="s">
        <v>374</v>
      </c>
      <c r="AA7" s="336" t="s">
        <v>379</v>
      </c>
      <c r="AB7" s="338" t="s">
        <v>374</v>
      </c>
      <c r="AC7" s="336" t="s">
        <v>388</v>
      </c>
      <c r="AD7" s="338" t="s">
        <v>374</v>
      </c>
      <c r="AE7" s="336" t="s">
        <v>389</v>
      </c>
      <c r="AF7" s="338" t="s">
        <v>374</v>
      </c>
      <c r="AG7" s="336" t="s">
        <v>36</v>
      </c>
      <c r="AH7" s="338" t="s">
        <v>374</v>
      </c>
      <c r="AI7" s="336" t="s">
        <v>390</v>
      </c>
      <c r="AJ7" s="338" t="s">
        <v>374</v>
      </c>
      <c r="AK7" s="338" t="s">
        <v>391</v>
      </c>
      <c r="AL7" s="338" t="s">
        <v>374</v>
      </c>
      <c r="AM7" s="336" t="s">
        <v>8</v>
      </c>
      <c r="AN7" s="338" t="s">
        <v>374</v>
      </c>
      <c r="AO7" s="336" t="s">
        <v>392</v>
      </c>
      <c r="AP7" s="338" t="s">
        <v>374</v>
      </c>
      <c r="AQ7" s="336" t="s">
        <v>385</v>
      </c>
      <c r="AR7" s="338" t="s">
        <v>374</v>
      </c>
      <c r="AS7" s="336" t="s">
        <v>393</v>
      </c>
      <c r="AT7" s="338" t="s">
        <v>374</v>
      </c>
      <c r="AU7" s="336" t="s">
        <v>386</v>
      </c>
      <c r="AV7" s="338" t="s">
        <v>374</v>
      </c>
      <c r="AW7" s="338" t="s">
        <v>12</v>
      </c>
      <c r="AX7" s="309"/>
    </row>
    <row r="8" spans="1:50">
      <c r="A8" s="334" t="s">
        <v>374</v>
      </c>
      <c r="B8" s="334"/>
      <c r="C8" s="336">
        <v>2003</v>
      </c>
      <c r="D8" s="334" t="s">
        <v>374</v>
      </c>
      <c r="E8" s="336" t="s">
        <v>394</v>
      </c>
      <c r="F8" s="338" t="s">
        <v>374</v>
      </c>
      <c r="G8" s="336" t="s">
        <v>395</v>
      </c>
      <c r="H8" s="338" t="s">
        <v>374</v>
      </c>
      <c r="I8" s="336" t="s">
        <v>396</v>
      </c>
      <c r="J8" s="338" t="s">
        <v>374</v>
      </c>
      <c r="K8" s="336" t="s">
        <v>397</v>
      </c>
      <c r="L8" s="338" t="s">
        <v>374</v>
      </c>
      <c r="M8" s="341" t="s">
        <v>398</v>
      </c>
      <c r="N8" s="338" t="s">
        <v>374</v>
      </c>
      <c r="O8" s="340" t="s">
        <v>399</v>
      </c>
      <c r="P8" s="338" t="s">
        <v>374</v>
      </c>
      <c r="Q8" s="336" t="s">
        <v>365</v>
      </c>
      <c r="R8" s="338" t="s">
        <v>374</v>
      </c>
      <c r="S8" s="339" t="s">
        <v>400</v>
      </c>
      <c r="T8" s="338" t="s">
        <v>374</v>
      </c>
      <c r="U8" s="336" t="s">
        <v>365</v>
      </c>
      <c r="V8" s="338" t="s">
        <v>374</v>
      </c>
      <c r="W8" s="336" t="s">
        <v>401</v>
      </c>
      <c r="X8" s="338" t="s">
        <v>374</v>
      </c>
      <c r="Y8" s="336" t="s">
        <v>402</v>
      </c>
      <c r="Z8" s="338" t="s">
        <v>374</v>
      </c>
      <c r="AA8" s="336" t="s">
        <v>403</v>
      </c>
      <c r="AB8" s="338" t="s">
        <v>374</v>
      </c>
      <c r="AC8" s="336" t="s">
        <v>404</v>
      </c>
      <c r="AD8" s="338" t="s">
        <v>374</v>
      </c>
      <c r="AE8" s="336" t="s">
        <v>405</v>
      </c>
      <c r="AF8" s="338" t="s">
        <v>374</v>
      </c>
      <c r="AG8" s="336" t="s">
        <v>406</v>
      </c>
      <c r="AH8" s="338" t="s">
        <v>374</v>
      </c>
      <c r="AI8" s="336" t="s">
        <v>406</v>
      </c>
      <c r="AJ8" s="338" t="s">
        <v>374</v>
      </c>
      <c r="AK8" s="336"/>
      <c r="AL8" s="338" t="s">
        <v>374</v>
      </c>
      <c r="AM8" s="336" t="s">
        <v>407</v>
      </c>
      <c r="AN8" s="338" t="s">
        <v>374</v>
      </c>
      <c r="AO8" s="336"/>
      <c r="AP8" s="338" t="s">
        <v>374</v>
      </c>
      <c r="AQ8" s="336" t="s">
        <v>365</v>
      </c>
      <c r="AR8" s="338" t="s">
        <v>374</v>
      </c>
      <c r="AS8" s="336" t="s">
        <v>408</v>
      </c>
      <c r="AT8" s="338" t="s">
        <v>374</v>
      </c>
      <c r="AU8" s="336" t="s">
        <v>409</v>
      </c>
      <c r="AV8" s="338" t="s">
        <v>374</v>
      </c>
      <c r="AW8" s="336"/>
      <c r="AX8" s="309"/>
    </row>
    <row r="9" spans="1:50">
      <c r="A9" s="334" t="s">
        <v>374</v>
      </c>
      <c r="B9" s="334"/>
      <c r="C9" s="334"/>
      <c r="D9" s="334" t="s">
        <v>374</v>
      </c>
      <c r="E9" s="336"/>
      <c r="F9" s="336" t="s">
        <v>374</v>
      </c>
      <c r="G9" s="336" t="s">
        <v>410</v>
      </c>
      <c r="H9" s="338" t="s">
        <v>374</v>
      </c>
      <c r="I9" s="336" t="s">
        <v>410</v>
      </c>
      <c r="J9" s="338" t="s">
        <v>374</v>
      </c>
      <c r="K9" s="336" t="s">
        <v>411</v>
      </c>
      <c r="L9" s="336" t="s">
        <v>374</v>
      </c>
      <c r="M9" s="339" t="s">
        <v>412</v>
      </c>
      <c r="N9" s="336" t="s">
        <v>374</v>
      </c>
      <c r="O9" s="336" t="s">
        <v>365</v>
      </c>
      <c r="P9" s="336" t="s">
        <v>374</v>
      </c>
      <c r="Q9" s="336"/>
      <c r="R9" s="336" t="s">
        <v>374</v>
      </c>
      <c r="S9" s="340" t="s">
        <v>413</v>
      </c>
      <c r="T9" s="338" t="s">
        <v>374</v>
      </c>
      <c r="U9" s="336" t="s">
        <v>365</v>
      </c>
      <c r="V9" s="336" t="s">
        <v>374</v>
      </c>
      <c r="W9" s="336" t="s">
        <v>414</v>
      </c>
      <c r="X9" s="336" t="s">
        <v>374</v>
      </c>
      <c r="Y9" s="336" t="s">
        <v>415</v>
      </c>
      <c r="Z9" s="336" t="s">
        <v>374</v>
      </c>
      <c r="AA9" s="336" t="s">
        <v>416</v>
      </c>
      <c r="AB9" s="336" t="s">
        <v>374</v>
      </c>
      <c r="AC9" s="336" t="s">
        <v>417</v>
      </c>
      <c r="AD9" s="336" t="s">
        <v>374</v>
      </c>
      <c r="AE9" s="336" t="s">
        <v>418</v>
      </c>
      <c r="AF9" s="336" t="s">
        <v>374</v>
      </c>
      <c r="AG9" s="336"/>
      <c r="AH9" s="336" t="s">
        <v>374</v>
      </c>
      <c r="AI9" s="336" t="s">
        <v>365</v>
      </c>
      <c r="AJ9" s="336" t="s">
        <v>374</v>
      </c>
      <c r="AK9" s="336"/>
      <c r="AL9" s="336" t="s">
        <v>374</v>
      </c>
      <c r="AM9" s="309"/>
      <c r="AN9" s="336" t="s">
        <v>374</v>
      </c>
      <c r="AO9" s="336"/>
      <c r="AP9" s="336" t="s">
        <v>374</v>
      </c>
      <c r="AQ9" s="336" t="s">
        <v>365</v>
      </c>
      <c r="AR9" s="336" t="s">
        <v>374</v>
      </c>
      <c r="AS9" s="336" t="s">
        <v>419</v>
      </c>
      <c r="AT9" s="336" t="s">
        <v>374</v>
      </c>
      <c r="AU9" s="336" t="s">
        <v>420</v>
      </c>
      <c r="AV9" s="336" t="s">
        <v>374</v>
      </c>
      <c r="AW9" s="336"/>
      <c r="AX9" s="309"/>
    </row>
    <row r="10" spans="1:50">
      <c r="A10" s="334" t="s">
        <v>421</v>
      </c>
      <c r="B10" s="337" t="s">
        <v>421</v>
      </c>
      <c r="C10" s="337" t="s">
        <v>421</v>
      </c>
      <c r="D10" s="337" t="s">
        <v>421</v>
      </c>
      <c r="E10" s="337" t="s">
        <v>421</v>
      </c>
      <c r="F10" s="337" t="s">
        <v>421</v>
      </c>
      <c r="G10" s="337" t="s">
        <v>421</v>
      </c>
      <c r="H10" s="337" t="s">
        <v>421</v>
      </c>
      <c r="I10" s="337" t="s">
        <v>421</v>
      </c>
      <c r="J10" s="337" t="s">
        <v>421</v>
      </c>
      <c r="K10" s="337" t="s">
        <v>421</v>
      </c>
      <c r="L10" s="337" t="s">
        <v>421</v>
      </c>
      <c r="M10" s="337" t="s">
        <v>421</v>
      </c>
      <c r="N10" s="337" t="s">
        <v>421</v>
      </c>
      <c r="O10" s="337" t="s">
        <v>421</v>
      </c>
      <c r="P10" s="337" t="s">
        <v>421</v>
      </c>
      <c r="Q10" s="337" t="s">
        <v>421</v>
      </c>
      <c r="R10" s="337" t="s">
        <v>421</v>
      </c>
      <c r="S10" s="337" t="s">
        <v>421</v>
      </c>
      <c r="T10" s="337" t="s">
        <v>421</v>
      </c>
      <c r="U10" s="337" t="s">
        <v>421</v>
      </c>
      <c r="V10" s="337" t="s">
        <v>421</v>
      </c>
      <c r="W10" s="337" t="s">
        <v>421</v>
      </c>
      <c r="X10" s="334" t="s">
        <v>421</v>
      </c>
      <c r="Y10" s="337" t="s">
        <v>421</v>
      </c>
      <c r="Z10" s="337" t="s">
        <v>421</v>
      </c>
      <c r="AA10" s="337" t="s">
        <v>421</v>
      </c>
      <c r="AB10" s="337" t="s">
        <v>421</v>
      </c>
      <c r="AC10" s="337" t="s">
        <v>421</v>
      </c>
      <c r="AD10" s="337" t="s">
        <v>421</v>
      </c>
      <c r="AE10" s="337" t="s">
        <v>421</v>
      </c>
      <c r="AF10" s="337" t="s">
        <v>421</v>
      </c>
      <c r="AG10" s="337" t="s">
        <v>421</v>
      </c>
      <c r="AH10" s="337" t="s">
        <v>421</v>
      </c>
      <c r="AI10" s="337" t="s">
        <v>421</v>
      </c>
      <c r="AJ10" s="337" t="s">
        <v>421</v>
      </c>
      <c r="AK10" s="337" t="s">
        <v>421</v>
      </c>
      <c r="AL10" s="337" t="s">
        <v>421</v>
      </c>
      <c r="AM10" s="337" t="s">
        <v>421</v>
      </c>
      <c r="AN10" s="337" t="s">
        <v>421</v>
      </c>
      <c r="AO10" s="337" t="s">
        <v>421</v>
      </c>
      <c r="AP10" s="337" t="s">
        <v>421</v>
      </c>
      <c r="AQ10" s="337" t="s">
        <v>421</v>
      </c>
      <c r="AR10" s="337" t="s">
        <v>421</v>
      </c>
      <c r="AS10" s="337" t="s">
        <v>421</v>
      </c>
      <c r="AT10" s="337" t="s">
        <v>421</v>
      </c>
      <c r="AU10" s="337" t="s">
        <v>421</v>
      </c>
      <c r="AV10" s="337" t="s">
        <v>421</v>
      </c>
      <c r="AW10" s="337" t="s">
        <v>421</v>
      </c>
      <c r="AX10" s="309"/>
    </row>
    <row r="11" spans="1:50">
      <c r="A11" s="334" t="s">
        <v>374</v>
      </c>
      <c r="B11" s="334"/>
      <c r="C11" s="336" t="s">
        <v>24</v>
      </c>
      <c r="D11" s="334" t="s">
        <v>374</v>
      </c>
      <c r="E11" s="353">
        <v>1909</v>
      </c>
      <c r="F11" s="353" t="s">
        <v>374</v>
      </c>
      <c r="G11" s="353">
        <v>20325</v>
      </c>
      <c r="H11" s="353" t="s">
        <v>374</v>
      </c>
      <c r="I11" s="353">
        <v>4034</v>
      </c>
      <c r="J11" s="353" t="s">
        <v>374</v>
      </c>
      <c r="K11" s="353">
        <v>21370</v>
      </c>
      <c r="L11" s="353" t="s">
        <v>374</v>
      </c>
      <c r="M11" s="353">
        <v>0</v>
      </c>
      <c r="N11" s="353" t="s">
        <v>374</v>
      </c>
      <c r="O11" s="353">
        <v>0</v>
      </c>
      <c r="P11" s="353" t="s">
        <v>374</v>
      </c>
      <c r="Q11" s="353">
        <v>40754</v>
      </c>
      <c r="R11" s="353" t="s">
        <v>374</v>
      </c>
      <c r="S11" s="353">
        <v>0</v>
      </c>
      <c r="T11" s="353" t="s">
        <v>374</v>
      </c>
      <c r="U11" s="353">
        <v>0</v>
      </c>
      <c r="V11" s="353" t="s">
        <v>374</v>
      </c>
      <c r="W11" s="353">
        <v>88392</v>
      </c>
      <c r="X11" s="353" t="s">
        <v>374</v>
      </c>
      <c r="Y11" s="353">
        <v>40274</v>
      </c>
      <c r="Z11" s="353" t="s">
        <v>374</v>
      </c>
      <c r="AA11" s="353">
        <v>6448</v>
      </c>
      <c r="AB11" s="353" t="s">
        <v>374</v>
      </c>
      <c r="AC11" s="353">
        <v>25490</v>
      </c>
      <c r="AD11" s="353" t="s">
        <v>374</v>
      </c>
      <c r="AE11" s="353">
        <v>7344</v>
      </c>
      <c r="AF11" s="353" t="s">
        <v>374</v>
      </c>
      <c r="AG11" s="353">
        <v>42126</v>
      </c>
      <c r="AH11" s="353" t="s">
        <v>374</v>
      </c>
      <c r="AI11" s="353">
        <v>19052</v>
      </c>
      <c r="AJ11" s="353" t="s">
        <v>374</v>
      </c>
      <c r="AK11" s="353">
        <v>7086</v>
      </c>
      <c r="AL11" s="353" t="s">
        <v>374</v>
      </c>
      <c r="AM11" s="353">
        <v>0</v>
      </c>
      <c r="AN11" s="353" t="s">
        <v>374</v>
      </c>
      <c r="AO11" s="353">
        <v>5352</v>
      </c>
      <c r="AP11" s="353" t="s">
        <v>374</v>
      </c>
      <c r="AQ11" s="353">
        <v>16975</v>
      </c>
      <c r="AR11" s="353" t="s">
        <v>374</v>
      </c>
      <c r="AS11" s="353">
        <v>4451.2</v>
      </c>
      <c r="AT11" s="353" t="s">
        <v>374</v>
      </c>
      <c r="AU11" s="353">
        <v>174598.2</v>
      </c>
      <c r="AV11" s="353" t="s">
        <v>374</v>
      </c>
      <c r="AW11" s="353">
        <v>262990.2</v>
      </c>
      <c r="AX11" s="309" t="s">
        <v>374</v>
      </c>
    </row>
    <row r="12" spans="1:50">
      <c r="A12" s="334" t="s">
        <v>374</v>
      </c>
      <c r="B12" s="334"/>
      <c r="C12" s="336"/>
      <c r="D12" s="334" t="s">
        <v>374</v>
      </c>
      <c r="E12" s="353"/>
      <c r="F12" s="353" t="s">
        <v>374</v>
      </c>
      <c r="G12" s="353"/>
      <c r="H12" s="353" t="s">
        <v>374</v>
      </c>
      <c r="I12" s="353"/>
      <c r="J12" s="353" t="s">
        <v>374</v>
      </c>
      <c r="K12" s="353"/>
      <c r="L12" s="353" t="s">
        <v>374</v>
      </c>
      <c r="M12" s="353"/>
      <c r="N12" s="353" t="s">
        <v>374</v>
      </c>
      <c r="O12" s="353"/>
      <c r="P12" s="353" t="s">
        <v>374</v>
      </c>
      <c r="Q12" s="353"/>
      <c r="R12" s="353" t="s">
        <v>374</v>
      </c>
      <c r="S12" s="353"/>
      <c r="T12" s="353" t="s">
        <v>374</v>
      </c>
      <c r="U12" s="353"/>
      <c r="V12" s="353" t="s">
        <v>374</v>
      </c>
      <c r="W12" s="353"/>
      <c r="X12" s="353" t="s">
        <v>374</v>
      </c>
      <c r="Y12" s="353"/>
      <c r="Z12" s="353" t="s">
        <v>374</v>
      </c>
      <c r="AA12" s="353"/>
      <c r="AB12" s="353" t="s">
        <v>374</v>
      </c>
      <c r="AC12" s="353"/>
      <c r="AD12" s="353" t="s">
        <v>374</v>
      </c>
      <c r="AE12" s="353"/>
      <c r="AF12" s="353" t="s">
        <v>374</v>
      </c>
      <c r="AG12" s="353"/>
      <c r="AH12" s="353" t="s">
        <v>374</v>
      </c>
      <c r="AI12" s="353"/>
      <c r="AJ12" s="353" t="s">
        <v>374</v>
      </c>
      <c r="AK12" s="353"/>
      <c r="AL12" s="353" t="s">
        <v>374</v>
      </c>
      <c r="AM12" s="353"/>
      <c r="AN12" s="353" t="s">
        <v>374</v>
      </c>
      <c r="AO12" s="353"/>
      <c r="AP12" s="353" t="s">
        <v>374</v>
      </c>
      <c r="AQ12" s="353"/>
      <c r="AR12" s="353" t="s">
        <v>374</v>
      </c>
      <c r="AS12" s="353"/>
      <c r="AT12" s="353" t="s">
        <v>374</v>
      </c>
      <c r="AU12" s="353"/>
      <c r="AV12" s="353" t="s">
        <v>374</v>
      </c>
      <c r="AW12" s="353"/>
      <c r="AX12" s="309" t="s">
        <v>374</v>
      </c>
    </row>
    <row r="13" spans="1:50">
      <c r="A13" s="334" t="s">
        <v>422</v>
      </c>
      <c r="B13" s="334"/>
      <c r="C13" s="336" t="s">
        <v>25</v>
      </c>
      <c r="D13" s="334" t="s">
        <v>374</v>
      </c>
      <c r="E13" s="353">
        <v>108694</v>
      </c>
      <c r="F13" s="353" t="s">
        <v>374</v>
      </c>
      <c r="G13" s="353">
        <v>56936</v>
      </c>
      <c r="H13" s="353" t="s">
        <v>374</v>
      </c>
      <c r="I13" s="353">
        <v>20332</v>
      </c>
      <c r="J13" s="353" t="s">
        <v>374</v>
      </c>
      <c r="K13" s="353">
        <v>0</v>
      </c>
      <c r="L13" s="353" t="s">
        <v>374</v>
      </c>
      <c r="M13" s="353">
        <v>0</v>
      </c>
      <c r="N13" s="353" t="s">
        <v>374</v>
      </c>
      <c r="O13" s="353">
        <v>0</v>
      </c>
      <c r="P13" s="353" t="s">
        <v>374</v>
      </c>
      <c r="Q13" s="353">
        <v>0</v>
      </c>
      <c r="R13" s="353" t="s">
        <v>374</v>
      </c>
      <c r="S13" s="353">
        <v>0</v>
      </c>
      <c r="T13" s="353" t="s">
        <v>374</v>
      </c>
      <c r="U13" s="353">
        <v>0</v>
      </c>
      <c r="V13" s="353" t="s">
        <v>374</v>
      </c>
      <c r="W13" s="353">
        <v>185962</v>
      </c>
      <c r="X13" s="353" t="s">
        <v>374</v>
      </c>
      <c r="Y13" s="353">
        <v>1677</v>
      </c>
      <c r="Z13" s="353" t="s">
        <v>374</v>
      </c>
      <c r="AA13" s="353">
        <v>7166</v>
      </c>
      <c r="AB13" s="353" t="s">
        <v>374</v>
      </c>
      <c r="AC13" s="353">
        <v>5317</v>
      </c>
      <c r="AD13" s="353" t="s">
        <v>374</v>
      </c>
      <c r="AE13" s="353">
        <v>178</v>
      </c>
      <c r="AF13" s="353" t="s">
        <v>374</v>
      </c>
      <c r="AG13" s="353">
        <v>7276</v>
      </c>
      <c r="AH13" s="353" t="s">
        <v>374</v>
      </c>
      <c r="AI13" s="353">
        <v>788</v>
      </c>
      <c r="AJ13" s="353" t="s">
        <v>374</v>
      </c>
      <c r="AK13" s="353">
        <v>2121</v>
      </c>
      <c r="AL13" s="353" t="s">
        <v>374</v>
      </c>
      <c r="AM13" s="353">
        <v>0</v>
      </c>
      <c r="AN13" s="353" t="s">
        <v>374</v>
      </c>
      <c r="AO13" s="353">
        <v>0</v>
      </c>
      <c r="AP13" s="353" t="s">
        <v>374</v>
      </c>
      <c r="AQ13" s="353">
        <v>0</v>
      </c>
      <c r="AR13" s="353" t="s">
        <v>374</v>
      </c>
      <c r="AS13" s="353">
        <v>0</v>
      </c>
      <c r="AT13" s="353" t="s">
        <v>374</v>
      </c>
      <c r="AU13" s="353">
        <v>24523</v>
      </c>
      <c r="AV13" s="353" t="s">
        <v>374</v>
      </c>
      <c r="AW13" s="353">
        <v>210485</v>
      </c>
      <c r="AX13" s="309" t="s">
        <v>374</v>
      </c>
    </row>
    <row r="14" spans="1:50">
      <c r="A14" s="334" t="s">
        <v>423</v>
      </c>
      <c r="B14" s="334"/>
      <c r="C14" s="336"/>
      <c r="D14" s="334" t="s">
        <v>374</v>
      </c>
      <c r="E14" s="353"/>
      <c r="F14" s="353" t="s">
        <v>374</v>
      </c>
      <c r="G14" s="353"/>
      <c r="H14" s="353" t="s">
        <v>374</v>
      </c>
      <c r="I14" s="353"/>
      <c r="J14" s="353" t="s">
        <v>374</v>
      </c>
      <c r="K14" s="353"/>
      <c r="L14" s="353" t="s">
        <v>374</v>
      </c>
      <c r="M14" s="353"/>
      <c r="N14" s="353" t="s">
        <v>374</v>
      </c>
      <c r="O14" s="353"/>
      <c r="P14" s="353" t="s">
        <v>374</v>
      </c>
      <c r="Q14" s="353"/>
      <c r="R14" s="353" t="s">
        <v>374</v>
      </c>
      <c r="S14" s="353"/>
      <c r="T14" s="353" t="s">
        <v>374</v>
      </c>
      <c r="U14" s="353"/>
      <c r="V14" s="353" t="s">
        <v>374</v>
      </c>
      <c r="W14" s="353"/>
      <c r="X14" s="353" t="s">
        <v>374</v>
      </c>
      <c r="Y14" s="353"/>
      <c r="Z14" s="353" t="s">
        <v>374</v>
      </c>
      <c r="AA14" s="353"/>
      <c r="AB14" s="353" t="s">
        <v>374</v>
      </c>
      <c r="AC14" s="353"/>
      <c r="AD14" s="353" t="s">
        <v>374</v>
      </c>
      <c r="AE14" s="353"/>
      <c r="AF14" s="353" t="s">
        <v>374</v>
      </c>
      <c r="AG14" s="353"/>
      <c r="AH14" s="353" t="s">
        <v>374</v>
      </c>
      <c r="AI14" s="353"/>
      <c r="AJ14" s="353" t="s">
        <v>374</v>
      </c>
      <c r="AK14" s="353"/>
      <c r="AL14" s="353" t="s">
        <v>374</v>
      </c>
      <c r="AM14" s="353"/>
      <c r="AN14" s="353" t="s">
        <v>374</v>
      </c>
      <c r="AO14" s="353"/>
      <c r="AP14" s="353" t="s">
        <v>374</v>
      </c>
      <c r="AQ14" s="353"/>
      <c r="AR14" s="353" t="s">
        <v>374</v>
      </c>
      <c r="AS14" s="353"/>
      <c r="AT14" s="353" t="s">
        <v>374</v>
      </c>
      <c r="AU14" s="353"/>
      <c r="AV14" s="353" t="s">
        <v>374</v>
      </c>
      <c r="AW14" s="353"/>
      <c r="AX14" s="309" t="s">
        <v>374</v>
      </c>
    </row>
    <row r="15" spans="1:50">
      <c r="A15" s="334" t="s">
        <v>424</v>
      </c>
      <c r="B15" s="334"/>
      <c r="C15" s="336" t="s">
        <v>26</v>
      </c>
      <c r="D15" s="334" t="s">
        <v>374</v>
      </c>
      <c r="E15" s="353">
        <v>0</v>
      </c>
      <c r="F15" s="353" t="s">
        <v>374</v>
      </c>
      <c r="G15" s="353">
        <v>0</v>
      </c>
      <c r="H15" s="353" t="s">
        <v>374</v>
      </c>
      <c r="I15" s="353">
        <v>0</v>
      </c>
      <c r="J15" s="353" t="s">
        <v>374</v>
      </c>
      <c r="K15" s="353">
        <v>0</v>
      </c>
      <c r="L15" s="353" t="s">
        <v>374</v>
      </c>
      <c r="M15" s="353">
        <v>0</v>
      </c>
      <c r="N15" s="353" t="s">
        <v>374</v>
      </c>
      <c r="O15" s="353">
        <v>0</v>
      </c>
      <c r="P15" s="353" t="s">
        <v>374</v>
      </c>
      <c r="Q15" s="353">
        <v>0</v>
      </c>
      <c r="R15" s="353" t="s">
        <v>374</v>
      </c>
      <c r="S15" s="353">
        <v>0</v>
      </c>
      <c r="T15" s="353" t="s">
        <v>374</v>
      </c>
      <c r="U15" s="353">
        <v>0</v>
      </c>
      <c r="V15" s="353" t="s">
        <v>374</v>
      </c>
      <c r="W15" s="353">
        <v>0</v>
      </c>
      <c r="X15" s="353" t="s">
        <v>374</v>
      </c>
      <c r="Y15" s="353">
        <v>0</v>
      </c>
      <c r="Z15" s="353" t="s">
        <v>374</v>
      </c>
      <c r="AA15" s="353">
        <v>1438</v>
      </c>
      <c r="AB15" s="353" t="s">
        <v>374</v>
      </c>
      <c r="AC15" s="353">
        <v>7606</v>
      </c>
      <c r="AD15" s="353" t="s">
        <v>374</v>
      </c>
      <c r="AE15" s="353">
        <v>63</v>
      </c>
      <c r="AF15" s="353" t="s">
        <v>374</v>
      </c>
      <c r="AG15" s="353">
        <v>3577</v>
      </c>
      <c r="AH15" s="353" t="s">
        <v>374</v>
      </c>
      <c r="AI15" s="353">
        <v>3944</v>
      </c>
      <c r="AJ15" s="353" t="s">
        <v>374</v>
      </c>
      <c r="AK15" s="353">
        <v>492</v>
      </c>
      <c r="AL15" s="353" t="s">
        <v>374</v>
      </c>
      <c r="AM15" s="353">
        <v>0</v>
      </c>
      <c r="AN15" s="353" t="s">
        <v>374</v>
      </c>
      <c r="AO15" s="353">
        <v>0</v>
      </c>
      <c r="AP15" s="353" t="s">
        <v>374</v>
      </c>
      <c r="AQ15" s="353">
        <v>15396</v>
      </c>
      <c r="AR15" s="353" t="s">
        <v>374</v>
      </c>
      <c r="AS15" s="353">
        <v>0</v>
      </c>
      <c r="AT15" s="353" t="s">
        <v>374</v>
      </c>
      <c r="AU15" s="353">
        <v>32516</v>
      </c>
      <c r="AV15" s="353" t="s">
        <v>374</v>
      </c>
      <c r="AW15" s="353">
        <v>32516</v>
      </c>
      <c r="AX15" s="309" t="s">
        <v>374</v>
      </c>
    </row>
    <row r="16" spans="1:50">
      <c r="A16" s="334" t="s">
        <v>425</v>
      </c>
      <c r="B16" s="334"/>
      <c r="C16" s="336"/>
      <c r="D16" s="334" t="s">
        <v>374</v>
      </c>
      <c r="E16" s="353"/>
      <c r="F16" s="353" t="s">
        <v>374</v>
      </c>
      <c r="G16" s="353"/>
      <c r="H16" s="353" t="s">
        <v>374</v>
      </c>
      <c r="I16" s="353"/>
      <c r="J16" s="353" t="s">
        <v>374</v>
      </c>
      <c r="K16" s="353"/>
      <c r="L16" s="353" t="s">
        <v>374</v>
      </c>
      <c r="M16" s="353"/>
      <c r="N16" s="353" t="s">
        <v>374</v>
      </c>
      <c r="O16" s="353"/>
      <c r="P16" s="353" t="s">
        <v>374</v>
      </c>
      <c r="Q16" s="353"/>
      <c r="R16" s="353" t="s">
        <v>374</v>
      </c>
      <c r="S16" s="353"/>
      <c r="T16" s="353" t="s">
        <v>374</v>
      </c>
      <c r="U16" s="353"/>
      <c r="V16" s="353" t="s">
        <v>374</v>
      </c>
      <c r="W16" s="353"/>
      <c r="X16" s="353" t="s">
        <v>374</v>
      </c>
      <c r="Y16" s="353"/>
      <c r="Z16" s="353" t="s">
        <v>374</v>
      </c>
      <c r="AA16" s="353"/>
      <c r="AB16" s="353" t="s">
        <v>374</v>
      </c>
      <c r="AC16" s="353"/>
      <c r="AD16" s="353" t="s">
        <v>374</v>
      </c>
      <c r="AE16" s="353"/>
      <c r="AF16" s="353" t="s">
        <v>374</v>
      </c>
      <c r="AG16" s="353"/>
      <c r="AH16" s="353" t="s">
        <v>374</v>
      </c>
      <c r="AI16" s="353"/>
      <c r="AJ16" s="353" t="s">
        <v>374</v>
      </c>
      <c r="AK16" s="353"/>
      <c r="AL16" s="353" t="s">
        <v>374</v>
      </c>
      <c r="AM16" s="353"/>
      <c r="AN16" s="353" t="s">
        <v>374</v>
      </c>
      <c r="AO16" s="353"/>
      <c r="AP16" s="353" t="s">
        <v>374</v>
      </c>
      <c r="AQ16" s="353"/>
      <c r="AR16" s="353" t="s">
        <v>374</v>
      </c>
      <c r="AS16" s="353"/>
      <c r="AT16" s="353" t="s">
        <v>374</v>
      </c>
      <c r="AU16" s="353"/>
      <c r="AV16" s="353" t="s">
        <v>374</v>
      </c>
      <c r="AW16" s="353"/>
      <c r="AX16" s="309" t="s">
        <v>374</v>
      </c>
    </row>
    <row r="17" spans="1:50">
      <c r="A17" s="334" t="s">
        <v>354</v>
      </c>
      <c r="B17" s="334"/>
      <c r="C17" s="336" t="s">
        <v>426</v>
      </c>
      <c r="D17" s="334" t="s">
        <v>374</v>
      </c>
      <c r="E17" s="353">
        <v>1270</v>
      </c>
      <c r="F17" s="353" t="s">
        <v>374</v>
      </c>
      <c r="G17" s="353">
        <v>0</v>
      </c>
      <c r="H17" s="353" t="s">
        <v>374</v>
      </c>
      <c r="I17" s="353">
        <v>-75</v>
      </c>
      <c r="J17" s="353" t="s">
        <v>374</v>
      </c>
      <c r="K17" s="353">
        <v>0</v>
      </c>
      <c r="L17" s="353" t="s">
        <v>374</v>
      </c>
      <c r="M17" s="353">
        <v>0</v>
      </c>
      <c r="N17" s="353" t="s">
        <v>374</v>
      </c>
      <c r="O17" s="353">
        <v>0</v>
      </c>
      <c r="P17" s="353" t="s">
        <v>374</v>
      </c>
      <c r="Q17" s="353">
        <v>0</v>
      </c>
      <c r="R17" s="353" t="s">
        <v>374</v>
      </c>
      <c r="S17" s="353">
        <v>0</v>
      </c>
      <c r="T17" s="353" t="s">
        <v>374</v>
      </c>
      <c r="U17" s="353">
        <v>0</v>
      </c>
      <c r="V17" s="353" t="s">
        <v>374</v>
      </c>
      <c r="W17" s="353">
        <v>1195</v>
      </c>
      <c r="X17" s="353" t="s">
        <v>374</v>
      </c>
      <c r="Y17" s="353">
        <v>0</v>
      </c>
      <c r="Z17" s="353" t="s">
        <v>374</v>
      </c>
      <c r="AA17" s="353">
        <v>-183</v>
      </c>
      <c r="AB17" s="353" t="s">
        <v>374</v>
      </c>
      <c r="AC17" s="353">
        <v>380</v>
      </c>
      <c r="AD17" s="353" t="s">
        <v>374</v>
      </c>
      <c r="AE17" s="353">
        <v>-310</v>
      </c>
      <c r="AF17" s="353" t="s">
        <v>374</v>
      </c>
      <c r="AG17" s="353">
        <v>228</v>
      </c>
      <c r="AH17" s="353" t="s">
        <v>374</v>
      </c>
      <c r="AI17" s="353">
        <v>787</v>
      </c>
      <c r="AJ17" s="353" t="s">
        <v>374</v>
      </c>
      <c r="AK17" s="353">
        <v>-646</v>
      </c>
      <c r="AL17" s="353" t="s">
        <v>374</v>
      </c>
      <c r="AM17" s="353">
        <v>0</v>
      </c>
      <c r="AN17" s="353" t="s">
        <v>374</v>
      </c>
      <c r="AO17" s="353">
        <v>-257</v>
      </c>
      <c r="AP17" s="353" t="s">
        <v>374</v>
      </c>
      <c r="AQ17" s="353">
        <v>-32</v>
      </c>
      <c r="AR17" s="353" t="s">
        <v>374</v>
      </c>
      <c r="AS17" s="353">
        <v>0</v>
      </c>
      <c r="AT17" s="353" t="s">
        <v>374</v>
      </c>
      <c r="AU17" s="353">
        <v>-33</v>
      </c>
      <c r="AV17" s="353" t="s">
        <v>374</v>
      </c>
      <c r="AW17" s="353">
        <v>1162</v>
      </c>
      <c r="AX17" s="309" t="s">
        <v>374</v>
      </c>
    </row>
    <row r="18" spans="1:50">
      <c r="A18" s="334" t="s">
        <v>427</v>
      </c>
      <c r="B18" s="334"/>
      <c r="C18" s="336"/>
      <c r="D18" s="334" t="s">
        <v>374</v>
      </c>
      <c r="E18" s="353"/>
      <c r="F18" s="353" t="s">
        <v>374</v>
      </c>
      <c r="G18" s="353"/>
      <c r="H18" s="353" t="s">
        <v>374</v>
      </c>
      <c r="I18" s="353"/>
      <c r="J18" s="353" t="s">
        <v>374</v>
      </c>
      <c r="K18" s="353"/>
      <c r="L18" s="353" t="s">
        <v>374</v>
      </c>
      <c r="M18" s="353"/>
      <c r="N18" s="353" t="s">
        <v>374</v>
      </c>
      <c r="O18" s="353"/>
      <c r="P18" s="353" t="s">
        <v>374</v>
      </c>
      <c r="Q18" s="353"/>
      <c r="R18" s="353" t="s">
        <v>374</v>
      </c>
      <c r="S18" s="353"/>
      <c r="T18" s="353" t="s">
        <v>374</v>
      </c>
      <c r="U18" s="353"/>
      <c r="V18" s="353" t="s">
        <v>374</v>
      </c>
      <c r="W18" s="353"/>
      <c r="X18" s="353" t="s">
        <v>374</v>
      </c>
      <c r="Y18" s="353"/>
      <c r="Z18" s="353" t="s">
        <v>374</v>
      </c>
      <c r="AA18" s="353"/>
      <c r="AB18" s="353" t="s">
        <v>374</v>
      </c>
      <c r="AC18" s="353"/>
      <c r="AD18" s="353" t="s">
        <v>374</v>
      </c>
      <c r="AE18" s="353"/>
      <c r="AF18" s="353" t="s">
        <v>374</v>
      </c>
      <c r="AG18" s="353"/>
      <c r="AH18" s="353" t="s">
        <v>374</v>
      </c>
      <c r="AI18" s="353"/>
      <c r="AJ18" s="353" t="s">
        <v>374</v>
      </c>
      <c r="AK18" s="353"/>
      <c r="AL18" s="353" t="s">
        <v>374</v>
      </c>
      <c r="AM18" s="353"/>
      <c r="AN18" s="353" t="s">
        <v>374</v>
      </c>
      <c r="AO18" s="353"/>
      <c r="AP18" s="353" t="s">
        <v>374</v>
      </c>
      <c r="AQ18" s="353"/>
      <c r="AR18" s="353" t="s">
        <v>374</v>
      </c>
      <c r="AS18" s="353"/>
      <c r="AT18" s="353" t="s">
        <v>374</v>
      </c>
      <c r="AU18" s="353"/>
      <c r="AV18" s="353" t="s">
        <v>374</v>
      </c>
      <c r="AW18" s="353"/>
      <c r="AX18" s="309" t="s">
        <v>374</v>
      </c>
    </row>
    <row r="19" spans="1:50">
      <c r="A19" s="334" t="s">
        <v>374</v>
      </c>
      <c r="B19" s="334"/>
      <c r="C19" s="336" t="s">
        <v>428</v>
      </c>
      <c r="D19" s="334" t="s">
        <v>374</v>
      </c>
      <c r="E19" s="353">
        <v>0</v>
      </c>
      <c r="F19" s="353" t="s">
        <v>374</v>
      </c>
      <c r="G19" s="353">
        <v>2679</v>
      </c>
      <c r="H19" s="353" t="s">
        <v>374</v>
      </c>
      <c r="I19" s="353">
        <v>0</v>
      </c>
      <c r="J19" s="353" t="s">
        <v>374</v>
      </c>
      <c r="K19" s="353">
        <v>1931</v>
      </c>
      <c r="L19" s="353" t="s">
        <v>374</v>
      </c>
      <c r="M19" s="353">
        <v>0</v>
      </c>
      <c r="N19" s="353" t="s">
        <v>374</v>
      </c>
      <c r="O19" s="353">
        <v>0</v>
      </c>
      <c r="P19" s="353" t="s">
        <v>374</v>
      </c>
      <c r="Q19" s="353">
        <v>0</v>
      </c>
      <c r="R19" s="353" t="s">
        <v>374</v>
      </c>
      <c r="S19" s="353">
        <v>0</v>
      </c>
      <c r="T19" s="353" t="s">
        <v>374</v>
      </c>
      <c r="U19" s="353">
        <v>0</v>
      </c>
      <c r="V19" s="353" t="s">
        <v>374</v>
      </c>
      <c r="W19" s="353">
        <v>4610</v>
      </c>
      <c r="X19" s="353" t="s">
        <v>374</v>
      </c>
      <c r="Y19" s="353">
        <v>0</v>
      </c>
      <c r="Z19" s="353" t="s">
        <v>374</v>
      </c>
      <c r="AA19" s="353">
        <v>0</v>
      </c>
      <c r="AB19" s="353" t="s">
        <v>374</v>
      </c>
      <c r="AC19" s="353">
        <v>0</v>
      </c>
      <c r="AD19" s="353" t="s">
        <v>374</v>
      </c>
      <c r="AE19" s="353">
        <v>0</v>
      </c>
      <c r="AF19" s="353" t="s">
        <v>374</v>
      </c>
      <c r="AG19" s="353">
        <v>0</v>
      </c>
      <c r="AH19" s="353" t="s">
        <v>374</v>
      </c>
      <c r="AI19" s="353">
        <v>0</v>
      </c>
      <c r="AJ19" s="353" t="s">
        <v>374</v>
      </c>
      <c r="AK19" s="353">
        <v>0</v>
      </c>
      <c r="AL19" s="353" t="s">
        <v>374</v>
      </c>
      <c r="AM19" s="353">
        <v>0</v>
      </c>
      <c r="AN19" s="353" t="s">
        <v>374</v>
      </c>
      <c r="AO19" s="353">
        <v>0</v>
      </c>
      <c r="AP19" s="353" t="s">
        <v>374</v>
      </c>
      <c r="AQ19" s="353">
        <v>0</v>
      </c>
      <c r="AR19" s="353" t="s">
        <v>374</v>
      </c>
      <c r="AS19" s="353">
        <v>0</v>
      </c>
      <c r="AT19" s="353" t="s">
        <v>374</v>
      </c>
      <c r="AU19" s="353">
        <v>0</v>
      </c>
      <c r="AV19" s="353" t="s">
        <v>374</v>
      </c>
      <c r="AW19" s="353">
        <v>4610</v>
      </c>
      <c r="AX19" s="309" t="s">
        <v>374</v>
      </c>
    </row>
    <row r="20" spans="1:50">
      <c r="A20" s="334" t="s">
        <v>374</v>
      </c>
      <c r="B20" s="337" t="s">
        <v>199</v>
      </c>
      <c r="C20" s="342" t="s">
        <v>199</v>
      </c>
      <c r="D20" s="337" t="s">
        <v>199</v>
      </c>
      <c r="E20" s="888" t="s">
        <v>199</v>
      </c>
      <c r="F20" s="888" t="s">
        <v>199</v>
      </c>
      <c r="G20" s="888" t="s">
        <v>199</v>
      </c>
      <c r="H20" s="888" t="s">
        <v>199</v>
      </c>
      <c r="I20" s="888" t="s">
        <v>199</v>
      </c>
      <c r="J20" s="888" t="s">
        <v>199</v>
      </c>
      <c r="K20" s="888" t="s">
        <v>199</v>
      </c>
      <c r="L20" s="888" t="s">
        <v>199</v>
      </c>
      <c r="M20" s="888" t="s">
        <v>199</v>
      </c>
      <c r="N20" s="888" t="s">
        <v>199</v>
      </c>
      <c r="O20" s="888" t="s">
        <v>199</v>
      </c>
      <c r="P20" s="888" t="s">
        <v>199</v>
      </c>
      <c r="Q20" s="888" t="s">
        <v>199</v>
      </c>
      <c r="R20" s="888" t="s">
        <v>199</v>
      </c>
      <c r="S20" s="888" t="s">
        <v>199</v>
      </c>
      <c r="T20" s="888" t="s">
        <v>199</v>
      </c>
      <c r="U20" s="888" t="s">
        <v>199</v>
      </c>
      <c r="V20" s="888" t="s">
        <v>199</v>
      </c>
      <c r="W20" s="888" t="s">
        <v>199</v>
      </c>
      <c r="X20" s="888" t="s">
        <v>199</v>
      </c>
      <c r="Y20" s="888" t="s">
        <v>199</v>
      </c>
      <c r="Z20" s="888" t="s">
        <v>199</v>
      </c>
      <c r="AA20" s="888" t="s">
        <v>199</v>
      </c>
      <c r="AB20" s="888" t="s">
        <v>199</v>
      </c>
      <c r="AC20" s="888" t="s">
        <v>199</v>
      </c>
      <c r="AD20" s="888" t="s">
        <v>199</v>
      </c>
      <c r="AE20" s="888" t="s">
        <v>199</v>
      </c>
      <c r="AF20" s="888" t="s">
        <v>199</v>
      </c>
      <c r="AG20" s="888" t="s">
        <v>199</v>
      </c>
      <c r="AH20" s="888" t="s">
        <v>199</v>
      </c>
      <c r="AI20" s="888" t="s">
        <v>199</v>
      </c>
      <c r="AJ20" s="888" t="s">
        <v>199</v>
      </c>
      <c r="AK20" s="888" t="s">
        <v>199</v>
      </c>
      <c r="AL20" s="888" t="s">
        <v>199</v>
      </c>
      <c r="AM20" s="888" t="s">
        <v>199</v>
      </c>
      <c r="AN20" s="888" t="s">
        <v>199</v>
      </c>
      <c r="AO20" s="888" t="s">
        <v>199</v>
      </c>
      <c r="AP20" s="888" t="s">
        <v>199</v>
      </c>
      <c r="AQ20" s="888" t="s">
        <v>199</v>
      </c>
      <c r="AR20" s="888" t="s">
        <v>199</v>
      </c>
      <c r="AS20" s="888" t="s">
        <v>199</v>
      </c>
      <c r="AT20" s="888" t="s">
        <v>199</v>
      </c>
      <c r="AU20" s="888" t="s">
        <v>199</v>
      </c>
      <c r="AV20" s="888" t="s">
        <v>199</v>
      </c>
      <c r="AW20" s="888" t="s">
        <v>199</v>
      </c>
      <c r="AX20" s="309" t="s">
        <v>374</v>
      </c>
    </row>
    <row r="21" spans="1:50">
      <c r="A21" s="334" t="s">
        <v>374</v>
      </c>
      <c r="B21" s="334"/>
      <c r="C21" s="336" t="s">
        <v>429</v>
      </c>
      <c r="D21" s="334" t="s">
        <v>374</v>
      </c>
      <c r="E21" s="353">
        <v>111873</v>
      </c>
      <c r="F21" s="353" t="s">
        <v>374</v>
      </c>
      <c r="G21" s="353">
        <v>74582</v>
      </c>
      <c r="H21" s="353" t="s">
        <v>374</v>
      </c>
      <c r="I21" s="353">
        <v>24291</v>
      </c>
      <c r="J21" s="353" t="s">
        <v>374</v>
      </c>
      <c r="K21" s="353">
        <v>19439</v>
      </c>
      <c r="L21" s="353" t="s">
        <v>374</v>
      </c>
      <c r="M21" s="353">
        <v>0</v>
      </c>
      <c r="N21" s="353" t="s">
        <v>374</v>
      </c>
      <c r="O21" s="353">
        <v>0</v>
      </c>
      <c r="P21" s="353" t="s">
        <v>374</v>
      </c>
      <c r="Q21" s="353">
        <v>40754</v>
      </c>
      <c r="R21" s="353" t="s">
        <v>374</v>
      </c>
      <c r="S21" s="353">
        <v>0</v>
      </c>
      <c r="T21" s="353" t="s">
        <v>374</v>
      </c>
      <c r="U21" s="353">
        <v>0</v>
      </c>
      <c r="V21" s="353" t="s">
        <v>374</v>
      </c>
      <c r="W21" s="353">
        <v>270939</v>
      </c>
      <c r="X21" s="353" t="s">
        <v>374</v>
      </c>
      <c r="Y21" s="353">
        <v>41951</v>
      </c>
      <c r="Z21" s="353" t="s">
        <v>374</v>
      </c>
      <c r="AA21" s="353">
        <v>11993</v>
      </c>
      <c r="AB21" s="353" t="s">
        <v>374</v>
      </c>
      <c r="AC21" s="353">
        <v>23581</v>
      </c>
      <c r="AD21" s="353" t="s">
        <v>374</v>
      </c>
      <c r="AE21" s="353">
        <v>7149</v>
      </c>
      <c r="AF21" s="353" t="s">
        <v>374</v>
      </c>
      <c r="AG21" s="353">
        <v>46053</v>
      </c>
      <c r="AH21" s="353" t="s">
        <v>374</v>
      </c>
      <c r="AI21" s="353">
        <v>16683</v>
      </c>
      <c r="AJ21" s="353" t="s">
        <v>374</v>
      </c>
      <c r="AK21" s="353">
        <v>8069</v>
      </c>
      <c r="AL21" s="353" t="s">
        <v>374</v>
      </c>
      <c r="AM21" s="353">
        <v>0</v>
      </c>
      <c r="AN21" s="353" t="s">
        <v>374</v>
      </c>
      <c r="AO21" s="353">
        <v>5095</v>
      </c>
      <c r="AP21" s="353" t="s">
        <v>374</v>
      </c>
      <c r="AQ21" s="353">
        <v>1547</v>
      </c>
      <c r="AR21" s="353" t="s">
        <v>374</v>
      </c>
      <c r="AS21" s="353">
        <v>4451.2</v>
      </c>
      <c r="AT21" s="353" t="s">
        <v>374</v>
      </c>
      <c r="AU21" s="353">
        <v>166572.20000000001</v>
      </c>
      <c r="AV21" s="353" t="s">
        <v>374</v>
      </c>
      <c r="AW21" s="353">
        <v>437511.2</v>
      </c>
      <c r="AX21" s="309" t="s">
        <v>374</v>
      </c>
    </row>
    <row r="22" spans="1:50">
      <c r="A22" s="334" t="s">
        <v>421</v>
      </c>
      <c r="B22" s="337" t="s">
        <v>421</v>
      </c>
      <c r="C22" s="342" t="s">
        <v>421</v>
      </c>
      <c r="D22" s="337" t="s">
        <v>421</v>
      </c>
      <c r="E22" s="888" t="s">
        <v>421</v>
      </c>
      <c r="F22" s="888" t="s">
        <v>421</v>
      </c>
      <c r="G22" s="888" t="s">
        <v>421</v>
      </c>
      <c r="H22" s="888" t="s">
        <v>421</v>
      </c>
      <c r="I22" s="888" t="s">
        <v>421</v>
      </c>
      <c r="J22" s="888" t="s">
        <v>421</v>
      </c>
      <c r="K22" s="888" t="s">
        <v>421</v>
      </c>
      <c r="L22" s="888" t="s">
        <v>421</v>
      </c>
      <c r="M22" s="888" t="s">
        <v>421</v>
      </c>
      <c r="N22" s="888" t="s">
        <v>421</v>
      </c>
      <c r="O22" s="888" t="s">
        <v>421</v>
      </c>
      <c r="P22" s="888" t="s">
        <v>421</v>
      </c>
      <c r="Q22" s="888" t="s">
        <v>421</v>
      </c>
      <c r="R22" s="888" t="s">
        <v>421</v>
      </c>
      <c r="S22" s="888" t="s">
        <v>421</v>
      </c>
      <c r="T22" s="888" t="s">
        <v>421</v>
      </c>
      <c r="U22" s="888" t="s">
        <v>421</v>
      </c>
      <c r="V22" s="888" t="s">
        <v>421</v>
      </c>
      <c r="W22" s="888" t="s">
        <v>421</v>
      </c>
      <c r="X22" s="888" t="s">
        <v>421</v>
      </c>
      <c r="Y22" s="888" t="s">
        <v>421</v>
      </c>
      <c r="Z22" s="888" t="s">
        <v>421</v>
      </c>
      <c r="AA22" s="888" t="s">
        <v>421</v>
      </c>
      <c r="AB22" s="888" t="s">
        <v>421</v>
      </c>
      <c r="AC22" s="888" t="s">
        <v>421</v>
      </c>
      <c r="AD22" s="888" t="s">
        <v>421</v>
      </c>
      <c r="AE22" s="888" t="s">
        <v>421</v>
      </c>
      <c r="AF22" s="888" t="s">
        <v>421</v>
      </c>
      <c r="AG22" s="888" t="s">
        <v>421</v>
      </c>
      <c r="AH22" s="888" t="s">
        <v>421</v>
      </c>
      <c r="AI22" s="888" t="s">
        <v>421</v>
      </c>
      <c r="AJ22" s="888" t="s">
        <v>421</v>
      </c>
      <c r="AK22" s="888" t="s">
        <v>421</v>
      </c>
      <c r="AL22" s="888" t="s">
        <v>421</v>
      </c>
      <c r="AM22" s="888" t="s">
        <v>421</v>
      </c>
      <c r="AN22" s="888" t="s">
        <v>421</v>
      </c>
      <c r="AO22" s="888" t="s">
        <v>421</v>
      </c>
      <c r="AP22" s="888" t="s">
        <v>421</v>
      </c>
      <c r="AQ22" s="888" t="s">
        <v>421</v>
      </c>
      <c r="AR22" s="888" t="s">
        <v>421</v>
      </c>
      <c r="AS22" s="888" t="s">
        <v>421</v>
      </c>
      <c r="AT22" s="888" t="s">
        <v>421</v>
      </c>
      <c r="AU22" s="888" t="s">
        <v>421</v>
      </c>
      <c r="AV22" s="888" t="s">
        <v>421</v>
      </c>
      <c r="AW22" s="888" t="s">
        <v>421</v>
      </c>
      <c r="AX22" s="309" t="s">
        <v>374</v>
      </c>
    </row>
    <row r="23" spans="1:50">
      <c r="A23" s="334" t="s">
        <v>374</v>
      </c>
      <c r="B23" s="334"/>
      <c r="C23" s="336" t="s">
        <v>430</v>
      </c>
      <c r="D23" s="334" t="s">
        <v>374</v>
      </c>
      <c r="E23" s="353">
        <v>-111873</v>
      </c>
      <c r="F23" s="353" t="s">
        <v>374</v>
      </c>
      <c r="G23" s="353">
        <v>-6270</v>
      </c>
      <c r="H23" s="353" t="s">
        <v>374</v>
      </c>
      <c r="I23" s="353">
        <v>0</v>
      </c>
      <c r="J23" s="353" t="s">
        <v>374</v>
      </c>
      <c r="K23" s="353">
        <v>0</v>
      </c>
      <c r="L23" s="353" t="s">
        <v>374</v>
      </c>
      <c r="M23" s="353">
        <v>0</v>
      </c>
      <c r="N23" s="353" t="s">
        <v>374</v>
      </c>
      <c r="O23" s="353">
        <v>0</v>
      </c>
      <c r="P23" s="353" t="s">
        <v>374</v>
      </c>
      <c r="Q23" s="353">
        <v>0</v>
      </c>
      <c r="R23" s="353" t="s">
        <v>374</v>
      </c>
      <c r="S23" s="353" t="s">
        <v>365</v>
      </c>
      <c r="T23" s="353" t="s">
        <v>374</v>
      </c>
      <c r="U23" s="353">
        <v>0</v>
      </c>
      <c r="V23" s="353" t="s">
        <v>374</v>
      </c>
      <c r="W23" s="353">
        <v>-118143</v>
      </c>
      <c r="X23" s="353" t="s">
        <v>374</v>
      </c>
      <c r="Y23" s="353">
        <v>-351</v>
      </c>
      <c r="Z23" s="353" t="s">
        <v>374</v>
      </c>
      <c r="AA23" s="353">
        <v>6448</v>
      </c>
      <c r="AB23" s="353" t="s">
        <v>374</v>
      </c>
      <c r="AC23" s="353">
        <v>25490</v>
      </c>
      <c r="AD23" s="353" t="s">
        <v>374</v>
      </c>
      <c r="AE23" s="353">
        <v>7344</v>
      </c>
      <c r="AF23" s="353" t="s">
        <v>374</v>
      </c>
      <c r="AG23" s="353">
        <v>42126</v>
      </c>
      <c r="AH23" s="353" t="s">
        <v>374</v>
      </c>
      <c r="AI23" s="353">
        <v>19052</v>
      </c>
      <c r="AJ23" s="353" t="s">
        <v>374</v>
      </c>
      <c r="AK23" s="353">
        <v>0</v>
      </c>
      <c r="AL23" s="353" t="s">
        <v>374</v>
      </c>
      <c r="AM23" s="353">
        <v>0</v>
      </c>
      <c r="AN23" s="353" t="s">
        <v>374</v>
      </c>
      <c r="AO23" s="353">
        <v>2552</v>
      </c>
      <c r="AP23" s="353" t="s">
        <v>374</v>
      </c>
      <c r="AQ23" s="353">
        <v>2129</v>
      </c>
      <c r="AR23" s="353" t="s">
        <v>374</v>
      </c>
      <c r="AS23" s="353">
        <v>4451.2</v>
      </c>
      <c r="AT23" s="353" t="s">
        <v>374</v>
      </c>
      <c r="AU23" s="353">
        <v>109241.2</v>
      </c>
      <c r="AV23" s="353" t="s">
        <v>374</v>
      </c>
      <c r="AW23" s="353">
        <v>-8901.7999999999993</v>
      </c>
      <c r="AX23" s="309" t="s">
        <v>374</v>
      </c>
    </row>
    <row r="24" spans="1:50">
      <c r="A24" s="334" t="s">
        <v>374</v>
      </c>
      <c r="B24" s="334"/>
      <c r="C24" s="336"/>
      <c r="D24" s="334" t="s">
        <v>374</v>
      </c>
      <c r="E24" s="353"/>
      <c r="F24" s="353" t="s">
        <v>374</v>
      </c>
      <c r="G24" s="353"/>
      <c r="H24" s="353" t="s">
        <v>374</v>
      </c>
      <c r="I24" s="353"/>
      <c r="J24" s="353" t="s">
        <v>374</v>
      </c>
      <c r="K24" s="353"/>
      <c r="L24" s="353" t="s">
        <v>374</v>
      </c>
      <c r="M24" s="353"/>
      <c r="N24" s="353" t="s">
        <v>374</v>
      </c>
      <c r="O24" s="353"/>
      <c r="P24" s="353" t="s">
        <v>374</v>
      </c>
      <c r="Q24" s="353"/>
      <c r="R24" s="353" t="s">
        <v>374</v>
      </c>
      <c r="S24" s="353"/>
      <c r="T24" s="353" t="s">
        <v>374</v>
      </c>
      <c r="U24" s="353"/>
      <c r="V24" s="353" t="s">
        <v>374</v>
      </c>
      <c r="W24" s="353"/>
      <c r="X24" s="353" t="s">
        <v>374</v>
      </c>
      <c r="Y24" s="353"/>
      <c r="Z24" s="353" t="s">
        <v>374</v>
      </c>
      <c r="AA24" s="353"/>
      <c r="AB24" s="353" t="s">
        <v>374</v>
      </c>
      <c r="AC24" s="353"/>
      <c r="AD24" s="353" t="s">
        <v>374</v>
      </c>
      <c r="AE24" s="353"/>
      <c r="AF24" s="353" t="s">
        <v>374</v>
      </c>
      <c r="AG24" s="353"/>
      <c r="AH24" s="353" t="s">
        <v>374</v>
      </c>
      <c r="AI24" s="353"/>
      <c r="AJ24" s="353" t="s">
        <v>374</v>
      </c>
      <c r="AK24" s="353"/>
      <c r="AL24" s="353" t="s">
        <v>374</v>
      </c>
      <c r="AM24" s="353"/>
      <c r="AN24" s="353" t="s">
        <v>374</v>
      </c>
      <c r="AO24" s="353"/>
      <c r="AP24" s="353" t="s">
        <v>374</v>
      </c>
      <c r="AQ24" s="353"/>
      <c r="AR24" s="353" t="s">
        <v>374</v>
      </c>
      <c r="AS24" s="353"/>
      <c r="AT24" s="353" t="s">
        <v>374</v>
      </c>
      <c r="AU24" s="353"/>
      <c r="AV24" s="353" t="s">
        <v>374</v>
      </c>
      <c r="AW24" s="353"/>
      <c r="AX24" s="309" t="s">
        <v>374</v>
      </c>
    </row>
    <row r="25" spans="1:50">
      <c r="A25" s="334" t="s">
        <v>374</v>
      </c>
      <c r="B25" s="334"/>
      <c r="C25" s="336" t="s">
        <v>431</v>
      </c>
      <c r="D25" s="334" t="s">
        <v>374</v>
      </c>
      <c r="E25" s="353">
        <v>0</v>
      </c>
      <c r="F25" s="353" t="s">
        <v>374</v>
      </c>
      <c r="G25" s="353">
        <v>-27836</v>
      </c>
      <c r="H25" s="353" t="s">
        <v>374</v>
      </c>
      <c r="I25" s="353">
        <v>-14592</v>
      </c>
      <c r="J25" s="353" t="s">
        <v>374</v>
      </c>
      <c r="K25" s="353">
        <v>0</v>
      </c>
      <c r="L25" s="353" t="s">
        <v>374</v>
      </c>
      <c r="M25" s="353">
        <v>0</v>
      </c>
      <c r="N25" s="353" t="s">
        <v>374</v>
      </c>
      <c r="O25" s="353">
        <v>0</v>
      </c>
      <c r="P25" s="353" t="s">
        <v>374</v>
      </c>
      <c r="Q25" s="353">
        <v>-235</v>
      </c>
      <c r="R25" s="353" t="s">
        <v>374</v>
      </c>
      <c r="S25" s="353">
        <v>0</v>
      </c>
      <c r="T25" s="353" t="s">
        <v>374</v>
      </c>
      <c r="U25" s="353">
        <v>0</v>
      </c>
      <c r="V25" s="353" t="s">
        <v>374</v>
      </c>
      <c r="W25" s="353">
        <v>-42663</v>
      </c>
      <c r="X25" s="353" t="s">
        <v>374</v>
      </c>
      <c r="Y25" s="353">
        <v>-1677</v>
      </c>
      <c r="Z25" s="353" t="s">
        <v>374</v>
      </c>
      <c r="AA25" s="353">
        <v>0</v>
      </c>
      <c r="AB25" s="353" t="s">
        <v>374</v>
      </c>
      <c r="AC25" s="353">
        <v>0</v>
      </c>
      <c r="AD25" s="353" t="s">
        <v>374</v>
      </c>
      <c r="AE25" s="353">
        <v>0</v>
      </c>
      <c r="AF25" s="353" t="s">
        <v>374</v>
      </c>
      <c r="AG25" s="353">
        <v>-261</v>
      </c>
      <c r="AH25" s="353" t="s">
        <v>374</v>
      </c>
      <c r="AI25" s="353">
        <v>-66</v>
      </c>
      <c r="AJ25" s="353" t="s">
        <v>374</v>
      </c>
      <c r="AK25" s="353">
        <v>-3686</v>
      </c>
      <c r="AL25" s="353" t="s">
        <v>374</v>
      </c>
      <c r="AM25" s="353">
        <v>0</v>
      </c>
      <c r="AN25" s="353" t="s">
        <v>374</v>
      </c>
      <c r="AO25" s="353">
        <v>0</v>
      </c>
      <c r="AP25" s="353" t="s">
        <v>374</v>
      </c>
      <c r="AQ25" s="353">
        <v>0</v>
      </c>
      <c r="AR25" s="353" t="s">
        <v>374</v>
      </c>
      <c r="AS25" s="353">
        <v>0</v>
      </c>
      <c r="AT25" s="353" t="s">
        <v>374</v>
      </c>
      <c r="AU25" s="353">
        <v>-1677</v>
      </c>
      <c r="AV25" s="353" t="s">
        <v>374</v>
      </c>
      <c r="AW25" s="353">
        <v>-44340</v>
      </c>
      <c r="AX25" s="309" t="s">
        <v>374</v>
      </c>
    </row>
    <row r="26" spans="1:50">
      <c r="A26" s="334" t="s">
        <v>354</v>
      </c>
      <c r="B26" s="334"/>
      <c r="C26" s="336"/>
      <c r="D26" s="334" t="s">
        <v>374</v>
      </c>
      <c r="E26" s="353"/>
      <c r="F26" s="353" t="s">
        <v>374</v>
      </c>
      <c r="G26" s="353"/>
      <c r="H26" s="353" t="s">
        <v>374</v>
      </c>
      <c r="I26" s="353"/>
      <c r="J26" s="353" t="s">
        <v>374</v>
      </c>
      <c r="K26" s="353"/>
      <c r="L26" s="353" t="s">
        <v>374</v>
      </c>
      <c r="M26" s="353"/>
      <c r="N26" s="353" t="s">
        <v>374</v>
      </c>
      <c r="O26" s="353"/>
      <c r="P26" s="353" t="s">
        <v>374</v>
      </c>
      <c r="Q26" s="353"/>
      <c r="R26" s="353" t="s">
        <v>374</v>
      </c>
      <c r="S26" s="353"/>
      <c r="T26" s="353" t="s">
        <v>374</v>
      </c>
      <c r="U26" s="353"/>
      <c r="V26" s="353" t="s">
        <v>374</v>
      </c>
      <c r="W26" s="353"/>
      <c r="X26" s="353" t="s">
        <v>374</v>
      </c>
      <c r="Y26" s="353"/>
      <c r="Z26" s="353" t="s">
        <v>374</v>
      </c>
      <c r="AA26" s="353"/>
      <c r="AB26" s="353" t="s">
        <v>374</v>
      </c>
      <c r="AC26" s="353"/>
      <c r="AD26" s="353" t="s">
        <v>374</v>
      </c>
      <c r="AE26" s="353"/>
      <c r="AF26" s="353" t="s">
        <v>374</v>
      </c>
      <c r="AG26" s="353"/>
      <c r="AH26" s="353" t="s">
        <v>374</v>
      </c>
      <c r="AI26" s="353"/>
      <c r="AJ26" s="353" t="s">
        <v>374</v>
      </c>
      <c r="AK26" s="353"/>
      <c r="AL26" s="353" t="s">
        <v>374</v>
      </c>
      <c r="AM26" s="353"/>
      <c r="AN26" s="353" t="s">
        <v>374</v>
      </c>
      <c r="AO26" s="353"/>
      <c r="AP26" s="353" t="s">
        <v>374</v>
      </c>
      <c r="AQ26" s="353"/>
      <c r="AR26" s="353" t="s">
        <v>374</v>
      </c>
      <c r="AS26" s="353"/>
      <c r="AT26" s="353" t="s">
        <v>374</v>
      </c>
      <c r="AU26" s="353"/>
      <c r="AV26" s="353" t="s">
        <v>374</v>
      </c>
      <c r="AW26" s="353"/>
      <c r="AX26" s="309" t="s">
        <v>374</v>
      </c>
    </row>
    <row r="27" spans="1:50">
      <c r="A27" s="334" t="s">
        <v>425</v>
      </c>
      <c r="B27" s="334"/>
      <c r="C27" s="336" t="s">
        <v>432</v>
      </c>
      <c r="D27" s="334" t="s">
        <v>374</v>
      </c>
      <c r="E27" s="353">
        <v>0</v>
      </c>
      <c r="F27" s="353" t="s">
        <v>374</v>
      </c>
      <c r="G27" s="353">
        <v>-615</v>
      </c>
      <c r="H27" s="353" t="s">
        <v>374</v>
      </c>
      <c r="I27" s="353">
        <v>-68</v>
      </c>
      <c r="J27" s="353" t="s">
        <v>374</v>
      </c>
      <c r="K27" s="353">
        <v>-508.26</v>
      </c>
      <c r="L27" s="353" t="s">
        <v>374</v>
      </c>
      <c r="M27" s="353">
        <v>0</v>
      </c>
      <c r="N27" s="353" t="s">
        <v>374</v>
      </c>
      <c r="O27" s="353">
        <v>0</v>
      </c>
      <c r="P27" s="353" t="s">
        <v>374</v>
      </c>
      <c r="Q27" s="353">
        <v>-4068</v>
      </c>
      <c r="R27" s="353" t="s">
        <v>374</v>
      </c>
      <c r="S27" s="353">
        <v>0</v>
      </c>
      <c r="T27" s="353" t="s">
        <v>374</v>
      </c>
      <c r="U27" s="353">
        <v>0</v>
      </c>
      <c r="V27" s="353" t="s">
        <v>374</v>
      </c>
      <c r="W27" s="353">
        <v>-5259.26</v>
      </c>
      <c r="X27" s="353" t="s">
        <v>374</v>
      </c>
      <c r="Y27" s="353">
        <v>2887.88</v>
      </c>
      <c r="Z27" s="353" t="s">
        <v>374</v>
      </c>
      <c r="AA27" s="353">
        <v>-3</v>
      </c>
      <c r="AB27" s="353" t="s">
        <v>374</v>
      </c>
      <c r="AC27" s="353">
        <v>0</v>
      </c>
      <c r="AD27" s="353" t="s">
        <v>374</v>
      </c>
      <c r="AE27" s="353">
        <v>0</v>
      </c>
      <c r="AF27" s="353" t="s">
        <v>374</v>
      </c>
      <c r="AG27" s="353">
        <v>-233</v>
      </c>
      <c r="AH27" s="353" t="s">
        <v>374</v>
      </c>
      <c r="AI27" s="353">
        <v>-735</v>
      </c>
      <c r="AJ27" s="353" t="s">
        <v>374</v>
      </c>
      <c r="AK27" s="353">
        <v>0</v>
      </c>
      <c r="AL27" s="353" t="s">
        <v>374</v>
      </c>
      <c r="AM27" s="353">
        <v>0</v>
      </c>
      <c r="AN27" s="353" t="s">
        <v>374</v>
      </c>
      <c r="AO27" s="353">
        <v>-150</v>
      </c>
      <c r="AP27" s="353" t="s">
        <v>374</v>
      </c>
      <c r="AQ27" s="353">
        <v>0</v>
      </c>
      <c r="AR27" s="353" t="s">
        <v>374</v>
      </c>
      <c r="AS27" s="353">
        <v>0</v>
      </c>
      <c r="AT27" s="353" t="s">
        <v>374</v>
      </c>
      <c r="AU27" s="353">
        <v>2887.88</v>
      </c>
      <c r="AV27" s="353" t="s">
        <v>374</v>
      </c>
      <c r="AW27" s="353">
        <v>-2371.38</v>
      </c>
      <c r="AX27" s="309" t="s">
        <v>374</v>
      </c>
    </row>
    <row r="28" spans="1:50">
      <c r="A28" s="334" t="s">
        <v>427</v>
      </c>
      <c r="B28" s="334"/>
      <c r="C28" s="336"/>
      <c r="D28" s="334" t="s">
        <v>374</v>
      </c>
      <c r="E28" s="353"/>
      <c r="F28" s="353" t="s">
        <v>374</v>
      </c>
      <c r="G28" s="353"/>
      <c r="H28" s="353" t="s">
        <v>374</v>
      </c>
      <c r="I28" s="353"/>
      <c r="J28" s="353" t="s">
        <v>374</v>
      </c>
      <c r="K28" s="353"/>
      <c r="L28" s="353" t="s">
        <v>374</v>
      </c>
      <c r="M28" s="353"/>
      <c r="N28" s="353" t="s">
        <v>374</v>
      </c>
      <c r="O28" s="353"/>
      <c r="P28" s="353" t="s">
        <v>374</v>
      </c>
      <c r="Q28" s="353"/>
      <c r="R28" s="353" t="s">
        <v>374</v>
      </c>
      <c r="S28" s="353"/>
      <c r="T28" s="353" t="s">
        <v>374</v>
      </c>
      <c r="U28" s="353"/>
      <c r="V28" s="353" t="s">
        <v>374</v>
      </c>
      <c r="W28" s="353"/>
      <c r="X28" s="353" t="s">
        <v>374</v>
      </c>
      <c r="Y28" s="353"/>
      <c r="Z28" s="353" t="s">
        <v>374</v>
      </c>
      <c r="AA28" s="353"/>
      <c r="AB28" s="353" t="s">
        <v>374</v>
      </c>
      <c r="AC28" s="353"/>
      <c r="AD28" s="353" t="s">
        <v>374</v>
      </c>
      <c r="AE28" s="353"/>
      <c r="AF28" s="353" t="s">
        <v>374</v>
      </c>
      <c r="AG28" s="353"/>
      <c r="AH28" s="353" t="s">
        <v>374</v>
      </c>
      <c r="AI28" s="353"/>
      <c r="AJ28" s="353" t="s">
        <v>374</v>
      </c>
      <c r="AK28" s="353"/>
      <c r="AL28" s="353" t="s">
        <v>374</v>
      </c>
      <c r="AM28" s="353"/>
      <c r="AN28" s="353" t="s">
        <v>374</v>
      </c>
      <c r="AO28" s="353"/>
      <c r="AP28" s="353" t="s">
        <v>374</v>
      </c>
      <c r="AQ28" s="353"/>
      <c r="AR28" s="353" t="s">
        <v>374</v>
      </c>
      <c r="AS28" s="353"/>
      <c r="AT28" s="353" t="s">
        <v>374</v>
      </c>
      <c r="AU28" s="353"/>
      <c r="AV28" s="353" t="s">
        <v>374</v>
      </c>
      <c r="AW28" s="353"/>
      <c r="AX28" s="309" t="s">
        <v>374</v>
      </c>
    </row>
    <row r="29" spans="1:50">
      <c r="A29" s="334" t="s">
        <v>433</v>
      </c>
      <c r="B29" s="334"/>
      <c r="C29" s="336" t="s">
        <v>434</v>
      </c>
      <c r="D29" s="334" t="s">
        <v>374</v>
      </c>
      <c r="E29" s="353">
        <v>0</v>
      </c>
      <c r="F29" s="353" t="s">
        <v>374</v>
      </c>
      <c r="G29" s="353">
        <v>-327</v>
      </c>
      <c r="H29" s="353" t="s">
        <v>374</v>
      </c>
      <c r="I29" s="308">
        <v>0</v>
      </c>
      <c r="J29" s="353" t="s">
        <v>374</v>
      </c>
      <c r="K29" s="353">
        <v>0</v>
      </c>
      <c r="L29" s="353" t="s">
        <v>374</v>
      </c>
      <c r="M29" s="353">
        <v>0</v>
      </c>
      <c r="N29" s="353" t="s">
        <v>374</v>
      </c>
      <c r="O29" s="353">
        <v>0</v>
      </c>
      <c r="P29" s="353" t="s">
        <v>374</v>
      </c>
      <c r="Q29" s="353">
        <v>0</v>
      </c>
      <c r="R29" s="353" t="s">
        <v>374</v>
      </c>
      <c r="S29" s="353" t="s">
        <v>365</v>
      </c>
      <c r="T29" s="353" t="s">
        <v>374</v>
      </c>
      <c r="U29" s="353">
        <v>0</v>
      </c>
      <c r="V29" s="353" t="s">
        <v>374</v>
      </c>
      <c r="W29" s="353">
        <v>-327</v>
      </c>
      <c r="X29" s="353" t="s">
        <v>374</v>
      </c>
      <c r="Y29" s="353">
        <v>0</v>
      </c>
      <c r="Z29" s="353" t="s">
        <v>374</v>
      </c>
      <c r="AA29" s="353">
        <v>0</v>
      </c>
      <c r="AB29" s="353" t="s">
        <v>374</v>
      </c>
      <c r="AC29" s="353">
        <v>0</v>
      </c>
      <c r="AD29" s="353" t="s">
        <v>374</v>
      </c>
      <c r="AE29" s="353">
        <v>0</v>
      </c>
      <c r="AF29" s="353" t="s">
        <v>374</v>
      </c>
      <c r="AG29" s="353">
        <v>0</v>
      </c>
      <c r="AH29" s="353" t="s">
        <v>374</v>
      </c>
      <c r="AI29" s="353"/>
      <c r="AJ29" s="353" t="s">
        <v>374</v>
      </c>
      <c r="AK29" s="308">
        <v>0</v>
      </c>
      <c r="AL29" s="353" t="s">
        <v>374</v>
      </c>
      <c r="AM29" s="353">
        <v>0</v>
      </c>
      <c r="AN29" s="353" t="s">
        <v>374</v>
      </c>
      <c r="AO29" s="353">
        <v>1392</v>
      </c>
      <c r="AP29" s="353" t="s">
        <v>374</v>
      </c>
      <c r="AQ29" s="353">
        <v>0</v>
      </c>
      <c r="AR29" s="353" t="s">
        <v>374</v>
      </c>
      <c r="AS29" s="353">
        <v>0</v>
      </c>
      <c r="AT29" s="353" t="s">
        <v>374</v>
      </c>
      <c r="AU29" s="353">
        <v>1392</v>
      </c>
      <c r="AV29" s="353" t="s">
        <v>374</v>
      </c>
      <c r="AW29" s="353">
        <v>1065</v>
      </c>
      <c r="AX29" s="309" t="s">
        <v>374</v>
      </c>
    </row>
    <row r="30" spans="1:50">
      <c r="A30" s="334" t="s">
        <v>435</v>
      </c>
      <c r="B30" s="334"/>
      <c r="C30" s="336"/>
      <c r="D30" s="334" t="s">
        <v>374</v>
      </c>
      <c r="E30" s="353"/>
      <c r="F30" s="353" t="s">
        <v>374</v>
      </c>
      <c r="G30" s="353"/>
      <c r="H30" s="353" t="s">
        <v>374</v>
      </c>
      <c r="I30" s="353"/>
      <c r="J30" s="353" t="s">
        <v>374</v>
      </c>
      <c r="K30" s="353"/>
      <c r="L30" s="353" t="s">
        <v>374</v>
      </c>
      <c r="M30" s="353"/>
      <c r="N30" s="353" t="s">
        <v>374</v>
      </c>
      <c r="O30" s="353"/>
      <c r="P30" s="353" t="s">
        <v>374</v>
      </c>
      <c r="Q30" s="353"/>
      <c r="R30" s="353" t="s">
        <v>374</v>
      </c>
      <c r="S30" s="353"/>
      <c r="T30" s="353" t="s">
        <v>374</v>
      </c>
      <c r="U30" s="353"/>
      <c r="V30" s="353" t="s">
        <v>374</v>
      </c>
      <c r="W30" s="353"/>
      <c r="X30" s="353" t="s">
        <v>374</v>
      </c>
      <c r="Y30" s="353"/>
      <c r="Z30" s="353" t="s">
        <v>374</v>
      </c>
      <c r="AA30" s="353"/>
      <c r="AB30" s="353" t="s">
        <v>374</v>
      </c>
      <c r="AC30" s="353"/>
      <c r="AD30" s="353" t="s">
        <v>374</v>
      </c>
      <c r="AE30" s="353"/>
      <c r="AF30" s="353" t="s">
        <v>374</v>
      </c>
      <c r="AG30" s="353"/>
      <c r="AH30" s="353" t="s">
        <v>374</v>
      </c>
      <c r="AI30" s="353"/>
      <c r="AJ30" s="353" t="s">
        <v>374</v>
      </c>
      <c r="AK30" s="353"/>
      <c r="AL30" s="353" t="s">
        <v>374</v>
      </c>
      <c r="AM30" s="353"/>
      <c r="AN30" s="353" t="s">
        <v>374</v>
      </c>
      <c r="AO30" s="353"/>
      <c r="AP30" s="353" t="s">
        <v>374</v>
      </c>
      <c r="AQ30" s="353"/>
      <c r="AR30" s="353" t="s">
        <v>374</v>
      </c>
      <c r="AS30" s="353"/>
      <c r="AT30" s="353" t="s">
        <v>374</v>
      </c>
      <c r="AU30" s="353"/>
      <c r="AV30" s="353" t="s">
        <v>374</v>
      </c>
      <c r="AW30" s="353"/>
      <c r="AX30" s="309" t="s">
        <v>374</v>
      </c>
    </row>
    <row r="31" spans="1:50">
      <c r="A31" s="334" t="s">
        <v>423</v>
      </c>
      <c r="B31" s="334"/>
      <c r="C31" s="336" t="s">
        <v>436</v>
      </c>
      <c r="D31" s="334" t="s">
        <v>374</v>
      </c>
      <c r="E31" s="353">
        <v>0</v>
      </c>
      <c r="F31" s="353" t="s">
        <v>374</v>
      </c>
      <c r="G31" s="353">
        <v>0</v>
      </c>
      <c r="H31" s="353" t="s">
        <v>374</v>
      </c>
      <c r="I31" s="353">
        <v>0</v>
      </c>
      <c r="J31" s="353" t="s">
        <v>374</v>
      </c>
      <c r="K31" s="353">
        <v>0</v>
      </c>
      <c r="L31" s="353" t="s">
        <v>374</v>
      </c>
      <c r="M31" s="353">
        <v>0</v>
      </c>
      <c r="N31" s="353" t="s">
        <v>374</v>
      </c>
      <c r="O31" s="353">
        <v>0</v>
      </c>
      <c r="P31" s="353" t="s">
        <v>374</v>
      </c>
      <c r="Q31" s="353">
        <v>0</v>
      </c>
      <c r="R31" s="353" t="s">
        <v>374</v>
      </c>
      <c r="S31" s="353" t="s">
        <v>365</v>
      </c>
      <c r="T31" s="353" t="s">
        <v>374</v>
      </c>
      <c r="U31" s="353">
        <v>0</v>
      </c>
      <c r="V31" s="353" t="s">
        <v>374</v>
      </c>
      <c r="W31" s="353">
        <v>0</v>
      </c>
      <c r="X31" s="353" t="s">
        <v>374</v>
      </c>
      <c r="Y31" s="353">
        <v>-3</v>
      </c>
      <c r="Z31" s="353" t="s">
        <v>374</v>
      </c>
      <c r="AA31" s="353">
        <v>0</v>
      </c>
      <c r="AB31" s="353" t="s">
        <v>374</v>
      </c>
      <c r="AC31" s="353">
        <v>0</v>
      </c>
      <c r="AD31" s="353" t="s">
        <v>374</v>
      </c>
      <c r="AE31" s="353">
        <v>0</v>
      </c>
      <c r="AF31" s="353" t="s">
        <v>374</v>
      </c>
      <c r="AG31" s="353">
        <v>0</v>
      </c>
      <c r="AH31" s="353" t="s">
        <v>374</v>
      </c>
      <c r="AI31" s="353"/>
      <c r="AJ31" s="353" t="s">
        <v>374</v>
      </c>
      <c r="AK31" s="353">
        <v>0</v>
      </c>
      <c r="AL31" s="353" t="s">
        <v>374</v>
      </c>
      <c r="AM31" s="353">
        <v>0</v>
      </c>
      <c r="AN31" s="353" t="s">
        <v>374</v>
      </c>
      <c r="AO31" s="353">
        <v>0</v>
      </c>
      <c r="AP31" s="353" t="s">
        <v>374</v>
      </c>
      <c r="AQ31" s="353">
        <v>0</v>
      </c>
      <c r="AR31" s="353" t="s">
        <v>374</v>
      </c>
      <c r="AS31" s="353">
        <v>0</v>
      </c>
      <c r="AT31" s="353" t="s">
        <v>374</v>
      </c>
      <c r="AU31" s="353">
        <v>0</v>
      </c>
      <c r="AV31" s="353" t="s">
        <v>374</v>
      </c>
      <c r="AW31" s="353">
        <v>0</v>
      </c>
      <c r="AX31" s="309" t="s">
        <v>374</v>
      </c>
    </row>
    <row r="32" spans="1:50">
      <c r="A32" s="334" t="s">
        <v>422</v>
      </c>
      <c r="B32" s="334"/>
      <c r="C32" s="336"/>
      <c r="D32" s="334" t="s">
        <v>374</v>
      </c>
      <c r="E32" s="353"/>
      <c r="F32" s="353" t="s">
        <v>374</v>
      </c>
      <c r="G32" s="353"/>
      <c r="H32" s="353" t="s">
        <v>374</v>
      </c>
      <c r="I32" s="353"/>
      <c r="J32" s="353" t="s">
        <v>374</v>
      </c>
      <c r="K32" s="353"/>
      <c r="L32" s="353" t="s">
        <v>374</v>
      </c>
      <c r="M32" s="353"/>
      <c r="N32" s="353" t="s">
        <v>374</v>
      </c>
      <c r="O32" s="353"/>
      <c r="P32" s="353" t="s">
        <v>374</v>
      </c>
      <c r="Q32" s="353"/>
      <c r="R32" s="353" t="s">
        <v>374</v>
      </c>
      <c r="S32" s="353"/>
      <c r="T32" s="353" t="s">
        <v>374</v>
      </c>
      <c r="U32" s="353"/>
      <c r="V32" s="353" t="s">
        <v>374</v>
      </c>
      <c r="W32" s="353"/>
      <c r="X32" s="353" t="s">
        <v>374</v>
      </c>
      <c r="Y32" s="353"/>
      <c r="Z32" s="353" t="s">
        <v>374</v>
      </c>
      <c r="AA32" s="353"/>
      <c r="AB32" s="353" t="s">
        <v>374</v>
      </c>
      <c r="AC32" s="353"/>
      <c r="AD32" s="353" t="s">
        <v>374</v>
      </c>
      <c r="AE32" s="353"/>
      <c r="AF32" s="353" t="s">
        <v>374</v>
      </c>
      <c r="AG32" s="353"/>
      <c r="AH32" s="353" t="s">
        <v>374</v>
      </c>
      <c r="AI32" s="353"/>
      <c r="AJ32" s="353" t="s">
        <v>374</v>
      </c>
      <c r="AK32" s="353"/>
      <c r="AL32" s="353" t="s">
        <v>374</v>
      </c>
      <c r="AM32" s="353"/>
      <c r="AN32" s="353" t="s">
        <v>374</v>
      </c>
      <c r="AO32" s="353"/>
      <c r="AP32" s="353" t="s">
        <v>374</v>
      </c>
      <c r="AQ32" s="353"/>
      <c r="AR32" s="353" t="s">
        <v>374</v>
      </c>
      <c r="AS32" s="353"/>
      <c r="AT32" s="353" t="s">
        <v>374</v>
      </c>
      <c r="AU32" s="353"/>
      <c r="AV32" s="353" t="s">
        <v>374</v>
      </c>
      <c r="AW32" s="353"/>
      <c r="AX32" s="309" t="s">
        <v>374</v>
      </c>
    </row>
    <row r="33" spans="1:50">
      <c r="A33" s="334" t="s">
        <v>425</v>
      </c>
      <c r="B33" s="334"/>
      <c r="C33" s="336" t="s">
        <v>437</v>
      </c>
      <c r="D33" s="334" t="s">
        <v>374</v>
      </c>
      <c r="E33" s="353">
        <v>0</v>
      </c>
      <c r="F33" s="353" t="s">
        <v>374</v>
      </c>
      <c r="G33" s="353">
        <v>0</v>
      </c>
      <c r="H33" s="353" t="s">
        <v>374</v>
      </c>
      <c r="I33" s="353">
        <v>-5036</v>
      </c>
      <c r="J33" s="353" t="s">
        <v>374</v>
      </c>
      <c r="K33" s="353">
        <v>0</v>
      </c>
      <c r="L33" s="353" t="s">
        <v>374</v>
      </c>
      <c r="M33" s="353">
        <v>0</v>
      </c>
      <c r="N33" s="353" t="s">
        <v>374</v>
      </c>
      <c r="O33" s="353">
        <v>0</v>
      </c>
      <c r="P33" s="353" t="s">
        <v>374</v>
      </c>
      <c r="Q33" s="353">
        <v>0</v>
      </c>
      <c r="R33" s="353" t="s">
        <v>374</v>
      </c>
      <c r="S33" s="353" t="s">
        <v>365</v>
      </c>
      <c r="T33" s="353" t="s">
        <v>374</v>
      </c>
      <c r="U33" s="353">
        <v>0</v>
      </c>
      <c r="V33" s="353" t="s">
        <v>374</v>
      </c>
      <c r="W33" s="353">
        <v>-5036</v>
      </c>
      <c r="X33" s="353" t="s">
        <v>374</v>
      </c>
      <c r="Y33" s="353">
        <v>-9</v>
      </c>
      <c r="Z33" s="353" t="s">
        <v>374</v>
      </c>
      <c r="AA33" s="353">
        <v>-246</v>
      </c>
      <c r="AB33" s="353" t="s">
        <v>374</v>
      </c>
      <c r="AC33" s="353">
        <v>0</v>
      </c>
      <c r="AD33" s="353" t="s">
        <v>374</v>
      </c>
      <c r="AE33" s="353">
        <v>0</v>
      </c>
      <c r="AF33" s="353" t="s">
        <v>374</v>
      </c>
      <c r="AG33" s="353">
        <v>0</v>
      </c>
      <c r="AH33" s="353" t="s">
        <v>374</v>
      </c>
      <c r="AI33" s="353"/>
      <c r="AJ33" s="353" t="s">
        <v>374</v>
      </c>
      <c r="AK33" s="353">
        <v>7086</v>
      </c>
      <c r="AL33" s="353" t="s">
        <v>374</v>
      </c>
      <c r="AM33" s="353">
        <v>0</v>
      </c>
      <c r="AN33" s="353" t="s">
        <v>374</v>
      </c>
      <c r="AO33" s="353">
        <v>1408</v>
      </c>
      <c r="AP33" s="353" t="s">
        <v>374</v>
      </c>
      <c r="AQ33" s="353">
        <v>215</v>
      </c>
      <c r="AR33" s="353" t="s">
        <v>374</v>
      </c>
      <c r="AS33" s="353">
        <v>0</v>
      </c>
      <c r="AT33" s="353" t="s">
        <v>374</v>
      </c>
      <c r="AU33" s="353">
        <v>8709</v>
      </c>
      <c r="AV33" s="353" t="s">
        <v>374</v>
      </c>
      <c r="AW33" s="353">
        <v>3673</v>
      </c>
      <c r="AX33" s="309" t="s">
        <v>374</v>
      </c>
    </row>
    <row r="34" spans="1:50">
      <c r="A34" s="334" t="s">
        <v>346</v>
      </c>
      <c r="B34" s="334"/>
      <c r="C34" s="336"/>
      <c r="D34" s="334" t="s">
        <v>374</v>
      </c>
      <c r="E34" s="353"/>
      <c r="F34" s="353" t="s">
        <v>374</v>
      </c>
      <c r="G34" s="353"/>
      <c r="H34" s="353" t="s">
        <v>374</v>
      </c>
      <c r="I34" s="353"/>
      <c r="J34" s="353" t="s">
        <v>374</v>
      </c>
      <c r="K34" s="353"/>
      <c r="L34" s="353" t="s">
        <v>374</v>
      </c>
      <c r="M34" s="353"/>
      <c r="N34" s="353" t="s">
        <v>374</v>
      </c>
      <c r="O34" s="353"/>
      <c r="P34" s="353" t="s">
        <v>374</v>
      </c>
      <c r="Q34" s="353"/>
      <c r="R34" s="353" t="s">
        <v>374</v>
      </c>
      <c r="S34" s="353"/>
      <c r="T34" s="353" t="s">
        <v>374</v>
      </c>
      <c r="U34" s="353"/>
      <c r="V34" s="353" t="s">
        <v>374</v>
      </c>
      <c r="W34" s="353"/>
      <c r="X34" s="353" t="s">
        <v>374</v>
      </c>
      <c r="Y34" s="353"/>
      <c r="Z34" s="353" t="s">
        <v>374</v>
      </c>
      <c r="AA34" s="353"/>
      <c r="AB34" s="353" t="s">
        <v>374</v>
      </c>
      <c r="AC34" s="353"/>
      <c r="AD34" s="353" t="s">
        <v>374</v>
      </c>
      <c r="AE34" s="353"/>
      <c r="AF34" s="353" t="s">
        <v>374</v>
      </c>
      <c r="AG34" s="353"/>
      <c r="AH34" s="353" t="s">
        <v>374</v>
      </c>
      <c r="AI34" s="353"/>
      <c r="AJ34" s="353" t="s">
        <v>374</v>
      </c>
      <c r="AK34" s="353"/>
      <c r="AL34" s="353" t="s">
        <v>374</v>
      </c>
      <c r="AM34" s="353"/>
      <c r="AN34" s="353" t="s">
        <v>374</v>
      </c>
      <c r="AO34" s="353"/>
      <c r="AP34" s="353" t="s">
        <v>374</v>
      </c>
      <c r="AQ34" s="353"/>
      <c r="AR34" s="353" t="s">
        <v>374</v>
      </c>
      <c r="AS34" s="353"/>
      <c r="AT34" s="353" t="s">
        <v>374</v>
      </c>
      <c r="AU34" s="353"/>
      <c r="AV34" s="353" t="s">
        <v>374</v>
      </c>
      <c r="AW34" s="353"/>
      <c r="AX34" s="309" t="s">
        <v>374</v>
      </c>
    </row>
    <row r="35" spans="1:50">
      <c r="A35" s="334" t="s">
        <v>427</v>
      </c>
      <c r="B35" s="334"/>
      <c r="C35" s="336" t="s">
        <v>438</v>
      </c>
      <c r="D35" s="334" t="s">
        <v>374</v>
      </c>
      <c r="E35" s="353">
        <v>0</v>
      </c>
      <c r="F35" s="353" t="s">
        <v>374</v>
      </c>
      <c r="G35" s="353">
        <v>0</v>
      </c>
      <c r="H35" s="353" t="s">
        <v>374</v>
      </c>
      <c r="I35" s="353">
        <v>0</v>
      </c>
      <c r="J35" s="353" t="s">
        <v>374</v>
      </c>
      <c r="K35" s="353">
        <v>0</v>
      </c>
      <c r="L35" s="353" t="s">
        <v>374</v>
      </c>
      <c r="M35" s="353">
        <v>0</v>
      </c>
      <c r="N35" s="353" t="s">
        <v>374</v>
      </c>
      <c r="O35" s="353">
        <v>0</v>
      </c>
      <c r="P35" s="353" t="s">
        <v>374</v>
      </c>
      <c r="Q35" s="353">
        <v>0</v>
      </c>
      <c r="R35" s="353" t="s">
        <v>374</v>
      </c>
      <c r="S35" s="353">
        <v>0</v>
      </c>
      <c r="T35" s="353" t="s">
        <v>374</v>
      </c>
      <c r="U35" s="353">
        <v>0</v>
      </c>
      <c r="V35" s="353" t="s">
        <v>374</v>
      </c>
      <c r="W35" s="353">
        <v>0</v>
      </c>
      <c r="X35" s="353" t="s">
        <v>374</v>
      </c>
      <c r="Y35" s="353">
        <v>0</v>
      </c>
      <c r="Z35" s="353" t="s">
        <v>374</v>
      </c>
      <c r="AA35" s="353"/>
      <c r="AB35" s="353" t="s">
        <v>374</v>
      </c>
      <c r="AC35" s="353">
        <v>0</v>
      </c>
      <c r="AD35" s="353" t="s">
        <v>374</v>
      </c>
      <c r="AE35" s="353">
        <v>0</v>
      </c>
      <c r="AF35" s="353" t="s">
        <v>374</v>
      </c>
      <c r="AG35" s="353">
        <v>0</v>
      </c>
      <c r="AH35" s="353" t="s">
        <v>374</v>
      </c>
      <c r="AI35" s="353"/>
      <c r="AJ35" s="353" t="s">
        <v>374</v>
      </c>
      <c r="AK35" s="353">
        <v>0</v>
      </c>
      <c r="AL35" s="353" t="s">
        <v>374</v>
      </c>
      <c r="AM35" s="353">
        <v>0</v>
      </c>
      <c r="AN35" s="353" t="s">
        <v>374</v>
      </c>
      <c r="AO35" s="353">
        <v>0</v>
      </c>
      <c r="AP35" s="353" t="s">
        <v>374</v>
      </c>
      <c r="AQ35" s="353">
        <v>0</v>
      </c>
      <c r="AR35" s="353" t="s">
        <v>374</v>
      </c>
      <c r="AS35" s="353">
        <v>0</v>
      </c>
      <c r="AT35" s="353" t="s">
        <v>374</v>
      </c>
      <c r="AU35" s="353">
        <v>0</v>
      </c>
      <c r="AV35" s="353" t="s">
        <v>374</v>
      </c>
      <c r="AW35" s="353">
        <v>0</v>
      </c>
      <c r="AX35" s="309" t="s">
        <v>374</v>
      </c>
    </row>
    <row r="36" spans="1:50">
      <c r="A36" s="334" t="s">
        <v>439</v>
      </c>
      <c r="B36" s="334"/>
      <c r="C36" s="336"/>
      <c r="D36" s="334" t="s">
        <v>374</v>
      </c>
      <c r="E36" s="353"/>
      <c r="F36" s="353" t="s">
        <v>374</v>
      </c>
      <c r="G36" s="353"/>
      <c r="H36" s="353" t="s">
        <v>374</v>
      </c>
      <c r="I36" s="353"/>
      <c r="J36" s="353" t="s">
        <v>374</v>
      </c>
      <c r="K36" s="353"/>
      <c r="L36" s="353" t="s">
        <v>374</v>
      </c>
      <c r="M36" s="353"/>
      <c r="N36" s="353" t="s">
        <v>374</v>
      </c>
      <c r="O36" s="353"/>
      <c r="P36" s="353" t="s">
        <v>374</v>
      </c>
      <c r="Q36" s="353"/>
      <c r="R36" s="353" t="s">
        <v>374</v>
      </c>
      <c r="S36" s="353"/>
      <c r="T36" s="353" t="s">
        <v>374</v>
      </c>
      <c r="U36" s="353"/>
      <c r="V36" s="353" t="s">
        <v>374</v>
      </c>
      <c r="W36" s="353"/>
      <c r="X36" s="353" t="s">
        <v>374</v>
      </c>
      <c r="Y36" s="353"/>
      <c r="Z36" s="353" t="s">
        <v>374</v>
      </c>
      <c r="AA36" s="353"/>
      <c r="AB36" s="353" t="s">
        <v>374</v>
      </c>
      <c r="AC36" s="353"/>
      <c r="AD36" s="353" t="s">
        <v>374</v>
      </c>
      <c r="AE36" s="353"/>
      <c r="AF36" s="353" t="s">
        <v>374</v>
      </c>
      <c r="AG36" s="353"/>
      <c r="AH36" s="353" t="s">
        <v>374</v>
      </c>
      <c r="AI36" s="353"/>
      <c r="AJ36" s="353" t="s">
        <v>374</v>
      </c>
      <c r="AK36" s="353"/>
      <c r="AL36" s="353" t="s">
        <v>374</v>
      </c>
      <c r="AM36" s="353"/>
      <c r="AN36" s="353" t="s">
        <v>374</v>
      </c>
      <c r="AO36" s="353"/>
      <c r="AP36" s="353" t="s">
        <v>374</v>
      </c>
      <c r="AQ36" s="353"/>
      <c r="AR36" s="353" t="s">
        <v>374</v>
      </c>
      <c r="AS36" s="353"/>
      <c r="AT36" s="353" t="s">
        <v>374</v>
      </c>
      <c r="AU36" s="353"/>
      <c r="AV36" s="353" t="s">
        <v>374</v>
      </c>
      <c r="AW36" s="353"/>
      <c r="AX36" s="309" t="s">
        <v>374</v>
      </c>
    </row>
    <row r="37" spans="1:50">
      <c r="A37" s="334" t="s">
        <v>440</v>
      </c>
      <c r="B37" s="334"/>
      <c r="C37" s="336" t="s">
        <v>441</v>
      </c>
      <c r="D37" s="334" t="s">
        <v>374</v>
      </c>
      <c r="E37" s="353">
        <v>0</v>
      </c>
      <c r="F37" s="353" t="s">
        <v>374</v>
      </c>
      <c r="G37" s="353">
        <v>-24571</v>
      </c>
      <c r="H37" s="353" t="s">
        <v>374</v>
      </c>
      <c r="I37" s="353">
        <v>0</v>
      </c>
      <c r="J37" s="353" t="s">
        <v>374</v>
      </c>
      <c r="K37" s="353">
        <v>0</v>
      </c>
      <c r="L37" s="353" t="s">
        <v>374</v>
      </c>
      <c r="M37" s="353">
        <v>0</v>
      </c>
      <c r="N37" s="353" t="s">
        <v>374</v>
      </c>
      <c r="O37" s="353">
        <v>0</v>
      </c>
      <c r="P37" s="353" t="s">
        <v>374</v>
      </c>
      <c r="Q37" s="353">
        <v>0</v>
      </c>
      <c r="R37" s="353" t="s">
        <v>374</v>
      </c>
      <c r="S37" s="353">
        <v>0</v>
      </c>
      <c r="T37" s="353" t="s">
        <v>374</v>
      </c>
      <c r="U37" s="353">
        <v>0</v>
      </c>
      <c r="V37" s="353" t="s">
        <v>374</v>
      </c>
      <c r="W37" s="353">
        <v>-24571</v>
      </c>
      <c r="X37" s="353" t="s">
        <v>374</v>
      </c>
      <c r="Y37" s="353">
        <v>-117</v>
      </c>
      <c r="Z37" s="353" t="s">
        <v>374</v>
      </c>
      <c r="AA37" s="353">
        <v>0</v>
      </c>
      <c r="AB37" s="353" t="s">
        <v>374</v>
      </c>
      <c r="AC37" s="353">
        <v>0</v>
      </c>
      <c r="AD37" s="353" t="s">
        <v>374</v>
      </c>
      <c r="AE37" s="353">
        <v>0</v>
      </c>
      <c r="AF37" s="353" t="s">
        <v>374</v>
      </c>
      <c r="AG37" s="353">
        <v>0</v>
      </c>
      <c r="AH37" s="353" t="s">
        <v>374</v>
      </c>
      <c r="AI37" s="353">
        <v>0</v>
      </c>
      <c r="AJ37" s="353" t="s">
        <v>374</v>
      </c>
      <c r="AK37" s="353">
        <v>0</v>
      </c>
      <c r="AL37" s="353" t="s">
        <v>374</v>
      </c>
      <c r="AM37" s="353">
        <v>0</v>
      </c>
      <c r="AN37" s="353" t="s">
        <v>374</v>
      </c>
      <c r="AO37" s="353">
        <v>0</v>
      </c>
      <c r="AP37" s="353" t="s">
        <v>374</v>
      </c>
      <c r="AQ37" s="353">
        <v>14631</v>
      </c>
      <c r="AR37" s="353" t="s">
        <v>374</v>
      </c>
      <c r="AS37" s="353">
        <v>0</v>
      </c>
      <c r="AT37" s="353" t="s">
        <v>374</v>
      </c>
      <c r="AU37" s="353">
        <v>14631</v>
      </c>
      <c r="AV37" s="353" t="s">
        <v>374</v>
      </c>
      <c r="AW37" s="353">
        <v>-9940</v>
      </c>
      <c r="AX37" s="309" t="s">
        <v>374</v>
      </c>
    </row>
    <row r="38" spans="1:50">
      <c r="A38" s="334" t="s">
        <v>422</v>
      </c>
      <c r="B38" s="337" t="s">
        <v>199</v>
      </c>
      <c r="C38" s="342" t="s">
        <v>199</v>
      </c>
      <c r="D38" s="337" t="s">
        <v>199</v>
      </c>
      <c r="E38" s="888" t="s">
        <v>199</v>
      </c>
      <c r="F38" s="888" t="s">
        <v>199</v>
      </c>
      <c r="G38" s="888" t="s">
        <v>199</v>
      </c>
      <c r="H38" s="888" t="s">
        <v>199</v>
      </c>
      <c r="I38" s="888" t="s">
        <v>199</v>
      </c>
      <c r="J38" s="888" t="s">
        <v>199</v>
      </c>
      <c r="K38" s="888" t="s">
        <v>199</v>
      </c>
      <c r="L38" s="888" t="s">
        <v>199</v>
      </c>
      <c r="M38" s="888" t="s">
        <v>199</v>
      </c>
      <c r="N38" s="888" t="s">
        <v>199</v>
      </c>
      <c r="O38" s="888" t="s">
        <v>199</v>
      </c>
      <c r="P38" s="888" t="s">
        <v>199</v>
      </c>
      <c r="Q38" s="888" t="s">
        <v>199</v>
      </c>
      <c r="R38" s="888" t="s">
        <v>199</v>
      </c>
      <c r="S38" s="888" t="s">
        <v>199</v>
      </c>
      <c r="T38" s="888" t="s">
        <v>199</v>
      </c>
      <c r="U38" s="888" t="s">
        <v>199</v>
      </c>
      <c r="V38" s="888" t="s">
        <v>199</v>
      </c>
      <c r="W38" s="888" t="s">
        <v>199</v>
      </c>
      <c r="X38" s="888" t="s">
        <v>199</v>
      </c>
      <c r="Y38" s="888" t="s">
        <v>199</v>
      </c>
      <c r="Z38" s="888" t="s">
        <v>199</v>
      </c>
      <c r="AA38" s="888" t="s">
        <v>199</v>
      </c>
      <c r="AB38" s="888" t="s">
        <v>199</v>
      </c>
      <c r="AC38" s="888" t="s">
        <v>199</v>
      </c>
      <c r="AD38" s="888" t="s">
        <v>199</v>
      </c>
      <c r="AE38" s="888" t="s">
        <v>199</v>
      </c>
      <c r="AF38" s="888" t="s">
        <v>199</v>
      </c>
      <c r="AG38" s="888" t="s">
        <v>199</v>
      </c>
      <c r="AH38" s="888" t="s">
        <v>199</v>
      </c>
      <c r="AI38" s="888" t="s">
        <v>199</v>
      </c>
      <c r="AJ38" s="888" t="s">
        <v>199</v>
      </c>
      <c r="AK38" s="888" t="s">
        <v>199</v>
      </c>
      <c r="AL38" s="888" t="s">
        <v>199</v>
      </c>
      <c r="AM38" s="888" t="s">
        <v>199</v>
      </c>
      <c r="AN38" s="888" t="s">
        <v>199</v>
      </c>
      <c r="AO38" s="888" t="s">
        <v>199</v>
      </c>
      <c r="AP38" s="888" t="s">
        <v>199</v>
      </c>
      <c r="AQ38" s="888" t="s">
        <v>199</v>
      </c>
      <c r="AR38" s="888" t="s">
        <v>199</v>
      </c>
      <c r="AS38" s="888" t="s">
        <v>199</v>
      </c>
      <c r="AT38" s="888" t="s">
        <v>199</v>
      </c>
      <c r="AU38" s="888" t="s">
        <v>199</v>
      </c>
      <c r="AV38" s="888" t="s">
        <v>199</v>
      </c>
      <c r="AW38" s="888" t="s">
        <v>199</v>
      </c>
      <c r="AX38" s="309" t="s">
        <v>374</v>
      </c>
    </row>
    <row r="39" spans="1:50">
      <c r="A39" s="334" t="s">
        <v>433</v>
      </c>
      <c r="B39" s="334"/>
      <c r="C39" s="336" t="s">
        <v>442</v>
      </c>
      <c r="D39" s="334" t="s">
        <v>374</v>
      </c>
      <c r="E39" s="353">
        <v>-111873</v>
      </c>
      <c r="F39" s="353" t="s">
        <v>374</v>
      </c>
      <c r="G39" s="353">
        <v>-59619</v>
      </c>
      <c r="H39" s="353" t="s">
        <v>374</v>
      </c>
      <c r="I39" s="353">
        <v>-19696</v>
      </c>
      <c r="J39" s="353" t="s">
        <v>374</v>
      </c>
      <c r="K39" s="353">
        <v>-508.26</v>
      </c>
      <c r="L39" s="353" t="s">
        <v>374</v>
      </c>
      <c r="M39" s="353">
        <v>0</v>
      </c>
      <c r="N39" s="353" t="s">
        <v>374</v>
      </c>
      <c r="O39" s="353">
        <v>0</v>
      </c>
      <c r="P39" s="353" t="s">
        <v>374</v>
      </c>
      <c r="Q39" s="353">
        <v>-4303</v>
      </c>
      <c r="R39" s="353" t="s">
        <v>374</v>
      </c>
      <c r="S39" s="353">
        <v>0</v>
      </c>
      <c r="T39" s="353" t="s">
        <v>374</v>
      </c>
      <c r="U39" s="353">
        <v>0</v>
      </c>
      <c r="V39" s="353" t="s">
        <v>374</v>
      </c>
      <c r="W39" s="353">
        <v>-195999.26</v>
      </c>
      <c r="X39" s="353" t="s">
        <v>374</v>
      </c>
      <c r="Y39" s="353">
        <v>-480</v>
      </c>
      <c r="Z39" s="353" t="s">
        <v>374</v>
      </c>
      <c r="AA39" s="353">
        <v>-249</v>
      </c>
      <c r="AB39" s="353" t="s">
        <v>374</v>
      </c>
      <c r="AC39" s="353">
        <v>0</v>
      </c>
      <c r="AD39" s="353" t="s">
        <v>374</v>
      </c>
      <c r="AE39" s="353">
        <v>0</v>
      </c>
      <c r="AF39" s="353" t="s">
        <v>374</v>
      </c>
      <c r="AG39" s="353">
        <v>-494</v>
      </c>
      <c r="AH39" s="353" t="s">
        <v>374</v>
      </c>
      <c r="AI39" s="353">
        <v>-801</v>
      </c>
      <c r="AJ39" s="353" t="s">
        <v>374</v>
      </c>
      <c r="AK39" s="353">
        <v>-3686</v>
      </c>
      <c r="AL39" s="353" t="s">
        <v>374</v>
      </c>
      <c r="AM39" s="353">
        <v>0</v>
      </c>
      <c r="AN39" s="353" t="s">
        <v>374</v>
      </c>
      <c r="AO39" s="353">
        <v>-150</v>
      </c>
      <c r="AP39" s="353" t="s">
        <v>374</v>
      </c>
      <c r="AQ39" s="353">
        <v>0</v>
      </c>
      <c r="AR39" s="353" t="s">
        <v>374</v>
      </c>
      <c r="AS39" s="353">
        <v>0</v>
      </c>
      <c r="AT39" s="353" t="s">
        <v>374</v>
      </c>
      <c r="AU39" s="353">
        <v>-5860</v>
      </c>
      <c r="AV39" s="353" t="s">
        <v>374</v>
      </c>
      <c r="AW39" s="353">
        <v>-201859.26</v>
      </c>
      <c r="AX39" s="309" t="s">
        <v>374</v>
      </c>
    </row>
    <row r="40" spans="1:50">
      <c r="A40" s="334" t="s">
        <v>443</v>
      </c>
      <c r="B40" s="337" t="s">
        <v>421</v>
      </c>
      <c r="C40" s="342" t="s">
        <v>421</v>
      </c>
      <c r="D40" s="337" t="s">
        <v>421</v>
      </c>
      <c r="E40" s="888" t="s">
        <v>421</v>
      </c>
      <c r="F40" s="888" t="s">
        <v>421</v>
      </c>
      <c r="G40" s="888" t="s">
        <v>421</v>
      </c>
      <c r="H40" s="888" t="s">
        <v>421</v>
      </c>
      <c r="I40" s="888" t="s">
        <v>421</v>
      </c>
      <c r="J40" s="888" t="s">
        <v>421</v>
      </c>
      <c r="K40" s="888" t="s">
        <v>421</v>
      </c>
      <c r="L40" s="888" t="s">
        <v>421</v>
      </c>
      <c r="M40" s="888" t="s">
        <v>421</v>
      </c>
      <c r="N40" s="888" t="s">
        <v>421</v>
      </c>
      <c r="O40" s="888" t="s">
        <v>421</v>
      </c>
      <c r="P40" s="888" t="s">
        <v>421</v>
      </c>
      <c r="Q40" s="888" t="s">
        <v>421</v>
      </c>
      <c r="R40" s="888" t="s">
        <v>421</v>
      </c>
      <c r="S40" s="888" t="s">
        <v>421</v>
      </c>
      <c r="T40" s="888" t="s">
        <v>421</v>
      </c>
      <c r="U40" s="888" t="s">
        <v>421</v>
      </c>
      <c r="V40" s="888" t="s">
        <v>421</v>
      </c>
      <c r="W40" s="888" t="s">
        <v>421</v>
      </c>
      <c r="X40" s="888" t="s">
        <v>421</v>
      </c>
      <c r="Y40" s="888" t="s">
        <v>421</v>
      </c>
      <c r="Z40" s="888" t="s">
        <v>421</v>
      </c>
      <c r="AA40" s="888" t="s">
        <v>421</v>
      </c>
      <c r="AB40" s="888" t="s">
        <v>421</v>
      </c>
      <c r="AC40" s="888" t="s">
        <v>421</v>
      </c>
      <c r="AD40" s="888" t="s">
        <v>421</v>
      </c>
      <c r="AE40" s="888" t="s">
        <v>421</v>
      </c>
      <c r="AF40" s="888" t="s">
        <v>421</v>
      </c>
      <c r="AG40" s="888" t="s">
        <v>421</v>
      </c>
      <c r="AH40" s="888" t="s">
        <v>421</v>
      </c>
      <c r="AI40" s="888" t="s">
        <v>421</v>
      </c>
      <c r="AJ40" s="888" t="s">
        <v>421</v>
      </c>
      <c r="AK40" s="888" t="s">
        <v>421</v>
      </c>
      <c r="AL40" s="888" t="s">
        <v>421</v>
      </c>
      <c r="AM40" s="888" t="s">
        <v>421</v>
      </c>
      <c r="AN40" s="888" t="s">
        <v>421</v>
      </c>
      <c r="AO40" s="888" t="s">
        <v>421</v>
      </c>
      <c r="AP40" s="888" t="s">
        <v>421</v>
      </c>
      <c r="AQ40" s="888" t="s">
        <v>421</v>
      </c>
      <c r="AR40" s="888" t="s">
        <v>421</v>
      </c>
      <c r="AS40" s="888" t="s">
        <v>421</v>
      </c>
      <c r="AT40" s="888" t="s">
        <v>421</v>
      </c>
      <c r="AU40" s="888" t="s">
        <v>421</v>
      </c>
      <c r="AV40" s="888" t="s">
        <v>421</v>
      </c>
      <c r="AW40" s="888" t="s">
        <v>421</v>
      </c>
      <c r="AX40" s="309" t="s">
        <v>374</v>
      </c>
    </row>
    <row r="41" spans="1:50">
      <c r="A41" s="334" t="s">
        <v>374</v>
      </c>
      <c r="B41" s="334"/>
      <c r="C41" s="336" t="s">
        <v>444</v>
      </c>
      <c r="D41" s="334" t="s">
        <v>374</v>
      </c>
      <c r="E41" s="353">
        <v>0</v>
      </c>
      <c r="F41" s="353" t="s">
        <v>374</v>
      </c>
      <c r="G41" s="353">
        <v>0</v>
      </c>
      <c r="H41" s="353" t="s">
        <v>374</v>
      </c>
      <c r="I41" s="353">
        <v>0</v>
      </c>
      <c r="J41" s="353" t="s">
        <v>374</v>
      </c>
      <c r="K41" s="353"/>
      <c r="L41" s="353" t="s">
        <v>374</v>
      </c>
      <c r="M41" s="353"/>
      <c r="N41" s="353" t="s">
        <v>374</v>
      </c>
      <c r="O41" s="353"/>
      <c r="P41" s="353" t="s">
        <v>374</v>
      </c>
      <c r="Q41" s="353">
        <v>0</v>
      </c>
      <c r="R41" s="353" t="s">
        <v>374</v>
      </c>
      <c r="S41" s="353">
        <v>0</v>
      </c>
      <c r="T41" s="353" t="s">
        <v>374</v>
      </c>
      <c r="U41" s="353">
        <v>0</v>
      </c>
      <c r="V41" s="353" t="s">
        <v>374</v>
      </c>
      <c r="W41" s="353">
        <v>0</v>
      </c>
      <c r="X41" s="353" t="s">
        <v>374</v>
      </c>
      <c r="Y41" s="353">
        <v>905</v>
      </c>
      <c r="Z41" s="353" t="s">
        <v>374</v>
      </c>
      <c r="AA41" s="353">
        <v>0</v>
      </c>
      <c r="AB41" s="353" t="s">
        <v>374</v>
      </c>
      <c r="AC41" s="353">
        <v>0</v>
      </c>
      <c r="AD41" s="353" t="s">
        <v>374</v>
      </c>
      <c r="AE41" s="353">
        <v>0</v>
      </c>
      <c r="AF41" s="353" t="s">
        <v>374</v>
      </c>
      <c r="AG41" s="353">
        <v>65</v>
      </c>
      <c r="AH41" s="353" t="s">
        <v>374</v>
      </c>
      <c r="AI41" s="353">
        <v>196</v>
      </c>
      <c r="AJ41" s="353" t="s">
        <v>374</v>
      </c>
      <c r="AK41" s="353">
        <v>1582</v>
      </c>
      <c r="AL41" s="353" t="s">
        <v>374</v>
      </c>
      <c r="AM41" s="353"/>
      <c r="AN41" s="353" t="s">
        <v>374</v>
      </c>
      <c r="AO41" s="353">
        <v>2888</v>
      </c>
      <c r="AP41" s="353" t="s">
        <v>374</v>
      </c>
      <c r="AQ41" s="353">
        <v>1331</v>
      </c>
      <c r="AR41" s="353" t="s">
        <v>374</v>
      </c>
      <c r="AS41" s="353">
        <v>0</v>
      </c>
      <c r="AT41" s="353" t="s">
        <v>374</v>
      </c>
      <c r="AU41" s="353">
        <v>6967</v>
      </c>
      <c r="AV41" s="353" t="s">
        <v>374</v>
      </c>
      <c r="AW41" s="353">
        <v>6967</v>
      </c>
      <c r="AX41" s="309" t="s">
        <v>374</v>
      </c>
    </row>
    <row r="42" spans="1:50">
      <c r="A42" s="337" t="s">
        <v>199</v>
      </c>
      <c r="B42" s="337" t="s">
        <v>199</v>
      </c>
      <c r="C42" s="342" t="s">
        <v>199</v>
      </c>
      <c r="D42" s="337" t="s">
        <v>199</v>
      </c>
      <c r="E42" s="888" t="s">
        <v>199</v>
      </c>
      <c r="F42" s="888" t="s">
        <v>199</v>
      </c>
      <c r="G42" s="888" t="s">
        <v>199</v>
      </c>
      <c r="H42" s="888" t="s">
        <v>199</v>
      </c>
      <c r="I42" s="888" t="s">
        <v>199</v>
      </c>
      <c r="J42" s="888" t="s">
        <v>199</v>
      </c>
      <c r="K42" s="888" t="s">
        <v>199</v>
      </c>
      <c r="L42" s="888" t="s">
        <v>199</v>
      </c>
      <c r="M42" s="888" t="s">
        <v>199</v>
      </c>
      <c r="N42" s="888" t="s">
        <v>199</v>
      </c>
      <c r="O42" s="888" t="s">
        <v>199</v>
      </c>
      <c r="P42" s="888" t="s">
        <v>199</v>
      </c>
      <c r="Q42" s="888" t="s">
        <v>199</v>
      </c>
      <c r="R42" s="888" t="s">
        <v>199</v>
      </c>
      <c r="S42" s="888" t="s">
        <v>199</v>
      </c>
      <c r="T42" s="888" t="s">
        <v>199</v>
      </c>
      <c r="U42" s="888" t="s">
        <v>199</v>
      </c>
      <c r="V42" s="888" t="s">
        <v>199</v>
      </c>
      <c r="W42" s="888" t="s">
        <v>199</v>
      </c>
      <c r="X42" s="888" t="s">
        <v>199</v>
      </c>
      <c r="Y42" s="888" t="s">
        <v>199</v>
      </c>
      <c r="Z42" s="888" t="s">
        <v>199</v>
      </c>
      <c r="AA42" s="888" t="s">
        <v>199</v>
      </c>
      <c r="AB42" s="888" t="s">
        <v>199</v>
      </c>
      <c r="AC42" s="888" t="s">
        <v>199</v>
      </c>
      <c r="AD42" s="888" t="s">
        <v>199</v>
      </c>
      <c r="AE42" s="888" t="s">
        <v>199</v>
      </c>
      <c r="AF42" s="888" t="s">
        <v>199</v>
      </c>
      <c r="AG42" s="888" t="s">
        <v>199</v>
      </c>
      <c r="AH42" s="888" t="s">
        <v>199</v>
      </c>
      <c r="AI42" s="888" t="s">
        <v>199</v>
      </c>
      <c r="AJ42" s="888" t="s">
        <v>199</v>
      </c>
      <c r="AK42" s="888" t="s">
        <v>199</v>
      </c>
      <c r="AL42" s="888" t="s">
        <v>199</v>
      </c>
      <c r="AM42" s="888" t="s">
        <v>199</v>
      </c>
      <c r="AN42" s="888" t="s">
        <v>199</v>
      </c>
      <c r="AO42" s="888" t="s">
        <v>199</v>
      </c>
      <c r="AP42" s="888" t="s">
        <v>199</v>
      </c>
      <c r="AQ42" s="888" t="s">
        <v>199</v>
      </c>
      <c r="AR42" s="888" t="s">
        <v>199</v>
      </c>
      <c r="AS42" s="888" t="s">
        <v>199</v>
      </c>
      <c r="AT42" s="888" t="s">
        <v>199</v>
      </c>
      <c r="AU42" s="888" t="s">
        <v>199</v>
      </c>
      <c r="AV42" s="888" t="s">
        <v>199</v>
      </c>
      <c r="AW42" s="888" t="s">
        <v>199</v>
      </c>
      <c r="AX42" s="309" t="s">
        <v>374</v>
      </c>
    </row>
    <row r="43" spans="1:50">
      <c r="A43" s="334" t="s">
        <v>374</v>
      </c>
      <c r="B43" s="334"/>
      <c r="C43" s="336" t="s">
        <v>445</v>
      </c>
      <c r="D43" s="334" t="s">
        <v>374</v>
      </c>
      <c r="E43" s="353">
        <v>0</v>
      </c>
      <c r="F43" s="353" t="s">
        <v>374</v>
      </c>
      <c r="G43" s="353">
        <v>723</v>
      </c>
      <c r="H43" s="353" t="s">
        <v>374</v>
      </c>
      <c r="I43" s="353">
        <v>0</v>
      </c>
      <c r="J43" s="353" t="s">
        <v>374</v>
      </c>
      <c r="K43" s="353">
        <v>0</v>
      </c>
      <c r="L43" s="353" t="s">
        <v>374</v>
      </c>
      <c r="M43" s="353">
        <v>0</v>
      </c>
      <c r="N43" s="353" t="s">
        <v>374</v>
      </c>
      <c r="O43" s="353">
        <v>0</v>
      </c>
      <c r="P43" s="353" t="s">
        <v>374</v>
      </c>
      <c r="Q43" s="353">
        <v>0</v>
      </c>
      <c r="R43" s="353" t="s">
        <v>374</v>
      </c>
      <c r="S43" s="353">
        <v>0</v>
      </c>
      <c r="T43" s="353" t="s">
        <v>374</v>
      </c>
      <c r="U43" s="353">
        <v>0</v>
      </c>
      <c r="V43" s="353" t="s">
        <v>374</v>
      </c>
      <c r="W43" s="353">
        <v>723</v>
      </c>
      <c r="X43" s="353" t="s">
        <v>374</v>
      </c>
      <c r="Y43" s="353">
        <v>2451</v>
      </c>
      <c r="Z43" s="353" t="s">
        <v>374</v>
      </c>
      <c r="AA43" s="353">
        <v>0</v>
      </c>
      <c r="AB43" s="353" t="s">
        <v>374</v>
      </c>
      <c r="AC43" s="353">
        <v>0</v>
      </c>
      <c r="AD43" s="353" t="s">
        <v>374</v>
      </c>
      <c r="AE43" s="353">
        <v>0</v>
      </c>
      <c r="AF43" s="353" t="s">
        <v>374</v>
      </c>
      <c r="AG43" s="353">
        <v>0</v>
      </c>
      <c r="AH43" s="353" t="s">
        <v>374</v>
      </c>
      <c r="AI43" s="353">
        <v>0</v>
      </c>
      <c r="AJ43" s="353" t="s">
        <v>374</v>
      </c>
      <c r="AK43" s="353">
        <v>0</v>
      </c>
      <c r="AL43" s="353" t="s">
        <v>374</v>
      </c>
      <c r="AM43" s="353">
        <v>0</v>
      </c>
      <c r="AN43" s="353" t="s">
        <v>374</v>
      </c>
      <c r="AO43" s="353">
        <v>0</v>
      </c>
      <c r="AP43" s="353" t="s">
        <v>374</v>
      </c>
      <c r="AQ43" s="353">
        <v>0</v>
      </c>
      <c r="AR43" s="353" t="s">
        <v>374</v>
      </c>
      <c r="AS43" s="353">
        <v>0</v>
      </c>
      <c r="AT43" s="353" t="s">
        <v>374</v>
      </c>
      <c r="AU43" s="353">
        <v>2451</v>
      </c>
      <c r="AV43" s="353" t="s">
        <v>374</v>
      </c>
      <c r="AW43" s="353">
        <v>3174</v>
      </c>
      <c r="AX43" s="309" t="s">
        <v>374</v>
      </c>
    </row>
    <row r="44" spans="1:50">
      <c r="A44" s="334" t="s">
        <v>443</v>
      </c>
      <c r="B44" s="337" t="s">
        <v>421</v>
      </c>
      <c r="C44" s="342" t="s">
        <v>421</v>
      </c>
      <c r="D44" s="337" t="s">
        <v>421</v>
      </c>
      <c r="E44" s="888" t="s">
        <v>421</v>
      </c>
      <c r="F44" s="888" t="s">
        <v>421</v>
      </c>
      <c r="G44" s="888" t="s">
        <v>421</v>
      </c>
      <c r="H44" s="888" t="s">
        <v>421</v>
      </c>
      <c r="I44" s="888" t="s">
        <v>421</v>
      </c>
      <c r="J44" s="888" t="s">
        <v>421</v>
      </c>
      <c r="K44" s="888" t="s">
        <v>421</v>
      </c>
      <c r="L44" s="888" t="s">
        <v>421</v>
      </c>
      <c r="M44" s="888" t="s">
        <v>421</v>
      </c>
      <c r="N44" s="888" t="s">
        <v>421</v>
      </c>
      <c r="O44" s="888" t="s">
        <v>421</v>
      </c>
      <c r="P44" s="888" t="s">
        <v>421</v>
      </c>
      <c r="Q44" s="888" t="s">
        <v>421</v>
      </c>
      <c r="R44" s="888" t="s">
        <v>421</v>
      </c>
      <c r="S44" s="888" t="s">
        <v>421</v>
      </c>
      <c r="T44" s="888" t="s">
        <v>421</v>
      </c>
      <c r="U44" s="888" t="s">
        <v>421</v>
      </c>
      <c r="V44" s="888" t="s">
        <v>421</v>
      </c>
      <c r="W44" s="888" t="s">
        <v>421</v>
      </c>
      <c r="X44" s="888" t="s">
        <v>421</v>
      </c>
      <c r="Y44" s="888" t="s">
        <v>421</v>
      </c>
      <c r="Z44" s="888" t="s">
        <v>421</v>
      </c>
      <c r="AA44" s="888" t="s">
        <v>421</v>
      </c>
      <c r="AB44" s="888" t="s">
        <v>421</v>
      </c>
      <c r="AC44" s="888" t="s">
        <v>421</v>
      </c>
      <c r="AD44" s="888" t="s">
        <v>421</v>
      </c>
      <c r="AE44" s="888" t="s">
        <v>421</v>
      </c>
      <c r="AF44" s="888" t="s">
        <v>421</v>
      </c>
      <c r="AG44" s="888" t="s">
        <v>421</v>
      </c>
      <c r="AH44" s="888" t="s">
        <v>421</v>
      </c>
      <c r="AI44" s="888" t="s">
        <v>421</v>
      </c>
      <c r="AJ44" s="888" t="s">
        <v>421</v>
      </c>
      <c r="AK44" s="888" t="s">
        <v>421</v>
      </c>
      <c r="AL44" s="888" t="s">
        <v>421</v>
      </c>
      <c r="AM44" s="888" t="s">
        <v>421</v>
      </c>
      <c r="AN44" s="888" t="s">
        <v>421</v>
      </c>
      <c r="AO44" s="888" t="s">
        <v>421</v>
      </c>
      <c r="AP44" s="888" t="s">
        <v>421</v>
      </c>
      <c r="AQ44" s="888" t="s">
        <v>421</v>
      </c>
      <c r="AR44" s="888" t="s">
        <v>421</v>
      </c>
      <c r="AS44" s="888" t="s">
        <v>421</v>
      </c>
      <c r="AT44" s="888" t="s">
        <v>421</v>
      </c>
      <c r="AU44" s="888" t="s">
        <v>421</v>
      </c>
      <c r="AV44" s="888" t="s">
        <v>421</v>
      </c>
      <c r="AW44" s="888" t="s">
        <v>421</v>
      </c>
      <c r="AX44" s="309" t="s">
        <v>374</v>
      </c>
    </row>
    <row r="45" spans="1:50">
      <c r="A45" s="334" t="s">
        <v>374</v>
      </c>
      <c r="B45" s="334"/>
      <c r="C45" s="336" t="s">
        <v>446</v>
      </c>
      <c r="D45" s="334" t="s">
        <v>374</v>
      </c>
      <c r="E45" s="353">
        <v>0</v>
      </c>
      <c r="F45" s="353" t="s">
        <v>374</v>
      </c>
      <c r="G45" s="353">
        <v>8</v>
      </c>
      <c r="H45" s="353" t="e">
        <v>#VALUE!</v>
      </c>
      <c r="I45" s="353">
        <v>0</v>
      </c>
      <c r="J45" s="353" t="e">
        <v>#VALUE!</v>
      </c>
      <c r="K45" s="353">
        <v>18930.740000000002</v>
      </c>
      <c r="L45" s="353" t="e">
        <v>#VALUE!</v>
      </c>
      <c r="M45" s="353">
        <v>0</v>
      </c>
      <c r="N45" s="353"/>
      <c r="O45" s="353">
        <v>0</v>
      </c>
      <c r="P45" s="353" t="e">
        <v>#VALUE!</v>
      </c>
      <c r="Q45" s="353">
        <v>0</v>
      </c>
      <c r="R45" s="353" t="e">
        <v>#VALUE!</v>
      </c>
      <c r="S45" s="353">
        <v>0</v>
      </c>
      <c r="T45" s="353"/>
      <c r="U45" s="353">
        <v>0</v>
      </c>
      <c r="V45" s="353"/>
      <c r="W45" s="353">
        <v>18938.740000000002</v>
      </c>
      <c r="X45" s="353" t="e">
        <v>#VALUE!</v>
      </c>
      <c r="Y45" s="353">
        <v>0</v>
      </c>
      <c r="Z45" s="353" t="e">
        <v>#VALUE!</v>
      </c>
      <c r="AA45" s="353">
        <v>0</v>
      </c>
      <c r="AB45" s="353" t="e">
        <v>#VALUE!</v>
      </c>
      <c r="AC45" s="353">
        <v>0</v>
      </c>
      <c r="AD45" s="353" t="e">
        <v>#VALUE!</v>
      </c>
      <c r="AE45" s="353">
        <v>0</v>
      </c>
      <c r="AF45" s="353" t="e">
        <v>#VALUE!</v>
      </c>
      <c r="AG45" s="353">
        <v>0</v>
      </c>
      <c r="AH45" s="353" t="e">
        <v>#VALUE!</v>
      </c>
      <c r="AI45" s="353">
        <v>0</v>
      </c>
      <c r="AJ45" s="353" t="e">
        <v>#VALUE!</v>
      </c>
      <c r="AK45" s="353">
        <v>0</v>
      </c>
      <c r="AL45" s="353"/>
      <c r="AM45" s="353">
        <v>0</v>
      </c>
      <c r="AN45" s="353"/>
      <c r="AO45" s="353">
        <v>0</v>
      </c>
      <c r="AP45" s="353" t="e">
        <v>#VALUE!</v>
      </c>
      <c r="AQ45" s="353">
        <v>0</v>
      </c>
      <c r="AR45" s="353"/>
      <c r="AS45" s="353">
        <v>0</v>
      </c>
      <c r="AT45" s="353" t="e">
        <v>#VALUE!</v>
      </c>
      <c r="AU45" s="353">
        <v>0</v>
      </c>
      <c r="AV45" s="353"/>
      <c r="AW45" s="353">
        <v>18938.740000000002</v>
      </c>
      <c r="AX45" s="309" t="s">
        <v>374</v>
      </c>
    </row>
    <row r="46" spans="1:50">
      <c r="A46" s="334" t="s">
        <v>443</v>
      </c>
      <c r="B46" s="337" t="s">
        <v>421</v>
      </c>
      <c r="C46" s="342" t="s">
        <v>421</v>
      </c>
      <c r="D46" s="337" t="s">
        <v>421</v>
      </c>
      <c r="E46" s="888" t="s">
        <v>421</v>
      </c>
      <c r="F46" s="888" t="s">
        <v>421</v>
      </c>
      <c r="G46" s="888" t="s">
        <v>421</v>
      </c>
      <c r="H46" s="888" t="s">
        <v>421</v>
      </c>
      <c r="I46" s="888" t="s">
        <v>421</v>
      </c>
      <c r="J46" s="888" t="s">
        <v>421</v>
      </c>
      <c r="K46" s="888" t="s">
        <v>421</v>
      </c>
      <c r="L46" s="888" t="s">
        <v>421</v>
      </c>
      <c r="M46" s="888" t="s">
        <v>421</v>
      </c>
      <c r="N46" s="888" t="s">
        <v>421</v>
      </c>
      <c r="O46" s="888" t="s">
        <v>421</v>
      </c>
      <c r="P46" s="888" t="s">
        <v>421</v>
      </c>
      <c r="Q46" s="888" t="s">
        <v>421</v>
      </c>
      <c r="R46" s="888" t="s">
        <v>421</v>
      </c>
      <c r="S46" s="888" t="s">
        <v>421</v>
      </c>
      <c r="T46" s="888" t="s">
        <v>421</v>
      </c>
      <c r="U46" s="888" t="s">
        <v>421</v>
      </c>
      <c r="V46" s="888" t="s">
        <v>421</v>
      </c>
      <c r="W46" s="888" t="s">
        <v>421</v>
      </c>
      <c r="X46" s="888" t="s">
        <v>421</v>
      </c>
      <c r="Y46" s="888" t="s">
        <v>421</v>
      </c>
      <c r="Z46" s="888" t="s">
        <v>421</v>
      </c>
      <c r="AA46" s="888" t="s">
        <v>421</v>
      </c>
      <c r="AB46" s="888" t="s">
        <v>421</v>
      </c>
      <c r="AC46" s="888" t="s">
        <v>421</v>
      </c>
      <c r="AD46" s="888" t="s">
        <v>421</v>
      </c>
      <c r="AE46" s="888" t="s">
        <v>421</v>
      </c>
      <c r="AF46" s="888" t="s">
        <v>421</v>
      </c>
      <c r="AG46" s="888" t="s">
        <v>421</v>
      </c>
      <c r="AH46" s="888" t="s">
        <v>421</v>
      </c>
      <c r="AI46" s="888" t="s">
        <v>421</v>
      </c>
      <c r="AJ46" s="888" t="s">
        <v>421</v>
      </c>
      <c r="AK46" s="888" t="s">
        <v>421</v>
      </c>
      <c r="AL46" s="888" t="s">
        <v>421</v>
      </c>
      <c r="AM46" s="888" t="s">
        <v>421</v>
      </c>
      <c r="AN46" s="888" t="s">
        <v>421</v>
      </c>
      <c r="AO46" s="888" t="s">
        <v>421</v>
      </c>
      <c r="AP46" s="888" t="s">
        <v>421</v>
      </c>
      <c r="AQ46" s="888" t="s">
        <v>421</v>
      </c>
      <c r="AR46" s="888" t="s">
        <v>421</v>
      </c>
      <c r="AS46" s="888" t="s">
        <v>421</v>
      </c>
      <c r="AT46" s="888" t="s">
        <v>421</v>
      </c>
      <c r="AU46" s="888" t="s">
        <v>421</v>
      </c>
      <c r="AV46" s="888" t="s">
        <v>421</v>
      </c>
      <c r="AW46" s="888" t="s">
        <v>421</v>
      </c>
      <c r="AX46" s="309" t="s">
        <v>374</v>
      </c>
    </row>
    <row r="47" spans="1:50">
      <c r="A47" s="334" t="s">
        <v>374</v>
      </c>
      <c r="B47" s="334"/>
      <c r="C47" s="336" t="s">
        <v>447</v>
      </c>
      <c r="D47" s="334" t="s">
        <v>374</v>
      </c>
      <c r="E47" s="353">
        <v>0</v>
      </c>
      <c r="F47" s="353" t="s">
        <v>374</v>
      </c>
      <c r="G47" s="353">
        <v>257</v>
      </c>
      <c r="H47" s="353" t="s">
        <v>374</v>
      </c>
      <c r="I47" s="353">
        <v>0</v>
      </c>
      <c r="J47" s="353" t="s">
        <v>374</v>
      </c>
      <c r="K47" s="353" t="s">
        <v>365</v>
      </c>
      <c r="L47" s="353" t="s">
        <v>374</v>
      </c>
      <c r="M47" s="353" t="s">
        <v>365</v>
      </c>
      <c r="N47" s="353" t="s">
        <v>374</v>
      </c>
      <c r="O47" s="353"/>
      <c r="P47" s="353" t="s">
        <v>374</v>
      </c>
      <c r="Q47" s="353">
        <v>0</v>
      </c>
      <c r="R47" s="353" t="s">
        <v>374</v>
      </c>
      <c r="S47" s="353" t="s">
        <v>365</v>
      </c>
      <c r="T47" s="353" t="s">
        <v>374</v>
      </c>
      <c r="U47" s="353">
        <v>0</v>
      </c>
      <c r="V47" s="353" t="s">
        <v>374</v>
      </c>
      <c r="W47" s="353">
        <v>257</v>
      </c>
      <c r="X47" s="353" t="s">
        <v>374</v>
      </c>
      <c r="Y47" s="353">
        <v>189</v>
      </c>
      <c r="Z47" s="353" t="s">
        <v>374</v>
      </c>
      <c r="AA47" s="353">
        <v>0</v>
      </c>
      <c r="AB47" s="353" t="s">
        <v>374</v>
      </c>
      <c r="AC47" s="353">
        <v>23581</v>
      </c>
      <c r="AD47" s="353" t="s">
        <v>374</v>
      </c>
      <c r="AE47" s="353">
        <v>5814</v>
      </c>
      <c r="AF47" s="353" t="s">
        <v>374</v>
      </c>
      <c r="AG47" s="353">
        <v>31186</v>
      </c>
      <c r="AH47" s="353" t="s">
        <v>374</v>
      </c>
      <c r="AI47" s="353">
        <v>9338</v>
      </c>
      <c r="AJ47" s="353" t="s">
        <v>374</v>
      </c>
      <c r="AK47" s="353">
        <v>0</v>
      </c>
      <c r="AL47" s="353" t="s">
        <v>374</v>
      </c>
      <c r="AM47" s="353"/>
      <c r="AN47" s="353" t="s">
        <v>374</v>
      </c>
      <c r="AO47" s="353">
        <v>0</v>
      </c>
      <c r="AP47" s="353" t="s">
        <v>374</v>
      </c>
      <c r="AQ47" s="353">
        <v>0</v>
      </c>
      <c r="AR47" s="353" t="s">
        <v>374</v>
      </c>
      <c r="AS47" s="353">
        <v>0</v>
      </c>
      <c r="AT47" s="353" t="s">
        <v>374</v>
      </c>
      <c r="AU47" s="353">
        <v>70108</v>
      </c>
      <c r="AV47" s="353" t="s">
        <v>374</v>
      </c>
      <c r="AW47" s="353">
        <v>70365</v>
      </c>
      <c r="AX47" s="309" t="s">
        <v>374</v>
      </c>
    </row>
    <row r="48" spans="1:50">
      <c r="A48" s="334" t="s">
        <v>374</v>
      </c>
      <c r="B48" s="334"/>
      <c r="C48" s="336"/>
      <c r="D48" s="334" t="s">
        <v>374</v>
      </c>
      <c r="E48" s="353"/>
      <c r="F48" s="353" t="s">
        <v>374</v>
      </c>
      <c r="G48" s="353"/>
      <c r="H48" s="353" t="s">
        <v>374</v>
      </c>
      <c r="I48" s="353"/>
      <c r="J48" s="353" t="s">
        <v>374</v>
      </c>
      <c r="K48" s="353"/>
      <c r="L48" s="353" t="s">
        <v>374</v>
      </c>
      <c r="M48" s="353"/>
      <c r="N48" s="353" t="s">
        <v>374</v>
      </c>
      <c r="O48" s="353"/>
      <c r="P48" s="353" t="s">
        <v>374</v>
      </c>
      <c r="Q48" s="353"/>
      <c r="R48" s="353" t="s">
        <v>374</v>
      </c>
      <c r="S48" s="353"/>
      <c r="T48" s="353" t="s">
        <v>374</v>
      </c>
      <c r="U48" s="353"/>
      <c r="V48" s="353" t="s">
        <v>374</v>
      </c>
      <c r="W48" s="353"/>
      <c r="X48" s="353" t="s">
        <v>374</v>
      </c>
      <c r="Y48" s="353"/>
      <c r="Z48" s="353" t="s">
        <v>374</v>
      </c>
      <c r="AA48" s="353"/>
      <c r="AB48" s="353" t="s">
        <v>374</v>
      </c>
      <c r="AC48" s="353"/>
      <c r="AD48" s="353" t="s">
        <v>374</v>
      </c>
      <c r="AE48" s="353"/>
      <c r="AF48" s="353" t="s">
        <v>374</v>
      </c>
      <c r="AG48" s="353"/>
      <c r="AH48" s="353" t="s">
        <v>374</v>
      </c>
      <c r="AI48" s="353"/>
      <c r="AJ48" s="353" t="s">
        <v>374</v>
      </c>
      <c r="AK48" s="353"/>
      <c r="AL48" s="353" t="s">
        <v>374</v>
      </c>
      <c r="AM48" s="353"/>
      <c r="AN48" s="353" t="s">
        <v>374</v>
      </c>
      <c r="AO48" s="353"/>
      <c r="AP48" s="353" t="s">
        <v>374</v>
      </c>
      <c r="AQ48" s="353"/>
      <c r="AR48" s="353" t="s">
        <v>374</v>
      </c>
      <c r="AS48" s="353"/>
      <c r="AT48" s="353" t="s">
        <v>374</v>
      </c>
      <c r="AU48" s="353"/>
      <c r="AV48" s="353" t="s">
        <v>374</v>
      </c>
      <c r="AW48" s="353"/>
      <c r="AX48" s="309" t="s">
        <v>374</v>
      </c>
    </row>
    <row r="49" spans="1:50">
      <c r="A49" s="334" t="s">
        <v>374</v>
      </c>
      <c r="B49" s="334"/>
      <c r="C49" s="336" t="s">
        <v>448</v>
      </c>
      <c r="D49" s="334" t="s">
        <v>374</v>
      </c>
      <c r="E49" s="353">
        <v>0</v>
      </c>
      <c r="F49" s="353" t="s">
        <v>374</v>
      </c>
      <c r="G49" s="353">
        <v>9835</v>
      </c>
      <c r="H49" s="353" t="s">
        <v>374</v>
      </c>
      <c r="I49" s="353">
        <v>4588</v>
      </c>
      <c r="J49" s="353" t="s">
        <v>374</v>
      </c>
      <c r="K49" s="353">
        <v>0</v>
      </c>
      <c r="L49" s="353" t="s">
        <v>374</v>
      </c>
      <c r="M49" s="353" t="s">
        <v>365</v>
      </c>
      <c r="N49" s="353" t="s">
        <v>374</v>
      </c>
      <c r="O49" s="353"/>
      <c r="P49" s="353" t="s">
        <v>374</v>
      </c>
      <c r="Q49" s="353">
        <v>7678</v>
      </c>
      <c r="R49" s="353" t="s">
        <v>374</v>
      </c>
      <c r="S49" s="353">
        <v>0</v>
      </c>
      <c r="T49" s="353" t="s">
        <v>374</v>
      </c>
      <c r="U49" s="353">
        <v>0</v>
      </c>
      <c r="V49" s="353" t="s">
        <v>374</v>
      </c>
      <c r="W49" s="353">
        <v>22101</v>
      </c>
      <c r="X49" s="353" t="s">
        <v>374</v>
      </c>
      <c r="Y49" s="353">
        <v>26613</v>
      </c>
      <c r="Z49" s="353" t="s">
        <v>374</v>
      </c>
      <c r="AA49" s="353">
        <v>1479</v>
      </c>
      <c r="AB49" s="353" t="s">
        <v>374</v>
      </c>
      <c r="AC49" s="353">
        <v>0</v>
      </c>
      <c r="AD49" s="353" t="s">
        <v>374</v>
      </c>
      <c r="AE49" s="353">
        <v>370</v>
      </c>
      <c r="AF49" s="353" t="s">
        <v>374</v>
      </c>
      <c r="AG49" s="353">
        <v>13948</v>
      </c>
      <c r="AH49" s="353" t="s">
        <v>374</v>
      </c>
      <c r="AI49" s="353">
        <v>6328</v>
      </c>
      <c r="AJ49" s="353" t="s">
        <v>374</v>
      </c>
      <c r="AK49" s="353">
        <v>2801</v>
      </c>
      <c r="AL49" s="353" t="s">
        <v>374</v>
      </c>
      <c r="AM49" s="353">
        <v>0</v>
      </c>
      <c r="AN49" s="353" t="s">
        <v>374</v>
      </c>
      <c r="AO49" s="353">
        <v>1728</v>
      </c>
      <c r="AP49" s="353" t="s">
        <v>374</v>
      </c>
      <c r="AQ49" s="353">
        <v>216</v>
      </c>
      <c r="AR49" s="353" t="s">
        <v>374</v>
      </c>
      <c r="AS49" s="353">
        <v>0</v>
      </c>
      <c r="AT49" s="353" t="s">
        <v>374</v>
      </c>
      <c r="AU49" s="353">
        <v>53483</v>
      </c>
      <c r="AV49" s="353" t="s">
        <v>374</v>
      </c>
      <c r="AW49" s="353">
        <v>75584</v>
      </c>
      <c r="AX49" s="309" t="s">
        <v>374</v>
      </c>
    </row>
    <row r="50" spans="1:50">
      <c r="A50" s="334" t="s">
        <v>439</v>
      </c>
      <c r="B50" s="334"/>
      <c r="C50" s="336"/>
      <c r="D50" s="334" t="s">
        <v>374</v>
      </c>
      <c r="E50" s="353"/>
      <c r="F50" s="353" t="s">
        <v>374</v>
      </c>
      <c r="G50" s="353"/>
      <c r="H50" s="353" t="s">
        <v>374</v>
      </c>
      <c r="I50" s="353"/>
      <c r="J50" s="353" t="s">
        <v>374</v>
      </c>
      <c r="K50" s="353"/>
      <c r="L50" s="353" t="s">
        <v>374</v>
      </c>
      <c r="M50" s="353"/>
      <c r="N50" s="353" t="s">
        <v>374</v>
      </c>
      <c r="O50" s="353"/>
      <c r="P50" s="353" t="s">
        <v>374</v>
      </c>
      <c r="Q50" s="353"/>
      <c r="R50" s="353" t="s">
        <v>374</v>
      </c>
      <c r="S50" s="353"/>
      <c r="T50" s="353" t="s">
        <v>374</v>
      </c>
      <c r="U50" s="353"/>
      <c r="V50" s="353" t="s">
        <v>374</v>
      </c>
      <c r="W50" s="353"/>
      <c r="X50" s="353" t="s">
        <v>374</v>
      </c>
      <c r="Y50" s="353"/>
      <c r="Z50" s="353" t="s">
        <v>374</v>
      </c>
      <c r="AA50" s="353"/>
      <c r="AB50" s="353" t="s">
        <v>374</v>
      </c>
      <c r="AC50" s="353"/>
      <c r="AD50" s="353" t="s">
        <v>374</v>
      </c>
      <c r="AE50" s="353"/>
      <c r="AF50" s="353" t="s">
        <v>374</v>
      </c>
      <c r="AG50" s="353"/>
      <c r="AH50" s="353" t="s">
        <v>374</v>
      </c>
      <c r="AI50" s="353"/>
      <c r="AJ50" s="353" t="s">
        <v>374</v>
      </c>
      <c r="AK50" s="353"/>
      <c r="AL50" s="353" t="s">
        <v>374</v>
      </c>
      <c r="AM50" s="353"/>
      <c r="AN50" s="353" t="s">
        <v>374</v>
      </c>
      <c r="AO50" s="353"/>
      <c r="AP50" s="353" t="s">
        <v>374</v>
      </c>
      <c r="AQ50" s="353"/>
      <c r="AR50" s="353" t="s">
        <v>374</v>
      </c>
      <c r="AS50" s="353"/>
      <c r="AT50" s="353" t="s">
        <v>374</v>
      </c>
      <c r="AU50" s="353"/>
      <c r="AV50" s="353" t="s">
        <v>374</v>
      </c>
      <c r="AW50" s="353"/>
      <c r="AX50" s="309" t="s">
        <v>374</v>
      </c>
    </row>
    <row r="51" spans="1:50">
      <c r="A51" s="334" t="s">
        <v>422</v>
      </c>
      <c r="B51" s="334"/>
      <c r="C51" s="336" t="s">
        <v>91</v>
      </c>
      <c r="D51" s="334" t="s">
        <v>374</v>
      </c>
      <c r="E51" s="353">
        <v>0</v>
      </c>
      <c r="F51" s="353" t="s">
        <v>374</v>
      </c>
      <c r="G51" s="353">
        <v>3367</v>
      </c>
      <c r="H51" s="353" t="s">
        <v>374</v>
      </c>
      <c r="I51" s="353">
        <v>0</v>
      </c>
      <c r="J51" s="353" t="s">
        <v>374</v>
      </c>
      <c r="K51" s="353" t="s">
        <v>365</v>
      </c>
      <c r="L51" s="353" t="s">
        <v>374</v>
      </c>
      <c r="M51" s="353" t="s">
        <v>365</v>
      </c>
      <c r="N51" s="353" t="s">
        <v>374</v>
      </c>
      <c r="O51" s="353"/>
      <c r="P51" s="353" t="s">
        <v>374</v>
      </c>
      <c r="Q51" s="353">
        <v>28773</v>
      </c>
      <c r="R51" s="353" t="s">
        <v>374</v>
      </c>
      <c r="S51" s="353" t="s">
        <v>365</v>
      </c>
      <c r="T51" s="353" t="s">
        <v>374</v>
      </c>
      <c r="U51" s="353">
        <v>0</v>
      </c>
      <c r="V51" s="353" t="s">
        <v>374</v>
      </c>
      <c r="W51" s="353">
        <v>32140</v>
      </c>
      <c r="X51" s="353" t="s">
        <v>374</v>
      </c>
      <c r="Y51" s="353">
        <v>6312</v>
      </c>
      <c r="Z51" s="353" t="s">
        <v>374</v>
      </c>
      <c r="AA51" s="353">
        <v>8088</v>
      </c>
      <c r="AB51" s="353" t="s">
        <v>374</v>
      </c>
      <c r="AC51" s="353">
        <v>0</v>
      </c>
      <c r="AD51" s="353" t="s">
        <v>374</v>
      </c>
      <c r="AE51" s="353">
        <v>947</v>
      </c>
      <c r="AF51" s="353" t="s">
        <v>374</v>
      </c>
      <c r="AG51" s="353">
        <v>113</v>
      </c>
      <c r="AH51" s="353" t="s">
        <v>374</v>
      </c>
      <c r="AI51" s="353">
        <v>20</v>
      </c>
      <c r="AJ51" s="353" t="s">
        <v>374</v>
      </c>
      <c r="AK51" s="353">
        <v>0</v>
      </c>
      <c r="AL51" s="353" t="s">
        <v>374</v>
      </c>
      <c r="AM51" s="353">
        <v>0</v>
      </c>
      <c r="AN51" s="353" t="s">
        <v>374</v>
      </c>
      <c r="AO51" s="353">
        <v>189</v>
      </c>
      <c r="AP51" s="353" t="s">
        <v>374</v>
      </c>
      <c r="AQ51" s="353">
        <v>0</v>
      </c>
      <c r="AR51" s="353" t="s">
        <v>374</v>
      </c>
      <c r="AS51" s="353">
        <v>0</v>
      </c>
      <c r="AT51" s="353" t="s">
        <v>374</v>
      </c>
      <c r="AU51" s="353">
        <v>15669</v>
      </c>
      <c r="AV51" s="353" t="s">
        <v>374</v>
      </c>
      <c r="AW51" s="353">
        <v>47809</v>
      </c>
      <c r="AX51" s="309" t="s">
        <v>374</v>
      </c>
    </row>
    <row r="52" spans="1:50">
      <c r="A52" s="334" t="s">
        <v>433</v>
      </c>
      <c r="B52" s="334"/>
      <c r="C52" s="336" t="s">
        <v>365</v>
      </c>
      <c r="D52" s="334" t="s">
        <v>374</v>
      </c>
      <c r="E52" s="353"/>
      <c r="F52" s="353" t="s">
        <v>374</v>
      </c>
      <c r="G52" s="353"/>
      <c r="H52" s="353" t="s">
        <v>374</v>
      </c>
      <c r="I52" s="353"/>
      <c r="J52" s="353" t="s">
        <v>374</v>
      </c>
      <c r="K52" s="353"/>
      <c r="L52" s="353" t="s">
        <v>374</v>
      </c>
      <c r="M52" s="353"/>
      <c r="N52" s="353" t="s">
        <v>374</v>
      </c>
      <c r="O52" s="353"/>
      <c r="P52" s="353" t="s">
        <v>374</v>
      </c>
      <c r="Q52" s="353"/>
      <c r="R52" s="353" t="s">
        <v>374</v>
      </c>
      <c r="S52" s="353"/>
      <c r="T52" s="353" t="s">
        <v>374</v>
      </c>
      <c r="U52" s="353"/>
      <c r="V52" s="353" t="s">
        <v>374</v>
      </c>
      <c r="W52" s="353"/>
      <c r="X52" s="353" t="s">
        <v>374</v>
      </c>
      <c r="Y52" s="353"/>
      <c r="Z52" s="353" t="s">
        <v>374</v>
      </c>
      <c r="AA52" s="353"/>
      <c r="AB52" s="353" t="s">
        <v>374</v>
      </c>
      <c r="AC52" s="353"/>
      <c r="AD52" s="353" t="s">
        <v>374</v>
      </c>
      <c r="AE52" s="353"/>
      <c r="AF52" s="353" t="s">
        <v>374</v>
      </c>
      <c r="AG52" s="353"/>
      <c r="AH52" s="353" t="s">
        <v>374</v>
      </c>
      <c r="AI52" s="353"/>
      <c r="AJ52" s="353" t="s">
        <v>374</v>
      </c>
      <c r="AK52" s="353"/>
      <c r="AL52" s="353" t="s">
        <v>374</v>
      </c>
      <c r="AM52" s="353"/>
      <c r="AN52" s="353" t="s">
        <v>374</v>
      </c>
      <c r="AO52" s="353"/>
      <c r="AP52" s="353" t="s">
        <v>374</v>
      </c>
      <c r="AQ52" s="353"/>
      <c r="AR52" s="353" t="s">
        <v>374</v>
      </c>
      <c r="AS52" s="353"/>
      <c r="AT52" s="353" t="s">
        <v>374</v>
      </c>
      <c r="AU52" s="353"/>
      <c r="AV52" s="353" t="s">
        <v>374</v>
      </c>
      <c r="AW52" s="353"/>
      <c r="AX52" s="309" t="s">
        <v>374</v>
      </c>
    </row>
    <row r="53" spans="1:50">
      <c r="A53" s="334" t="s">
        <v>435</v>
      </c>
      <c r="B53" s="334"/>
      <c r="C53" s="336" t="s">
        <v>449</v>
      </c>
      <c r="D53" s="334" t="s">
        <v>374</v>
      </c>
      <c r="E53" s="353">
        <v>0</v>
      </c>
      <c r="F53" s="353" t="s">
        <v>374</v>
      </c>
      <c r="G53" s="353">
        <v>773</v>
      </c>
      <c r="H53" s="353" t="s">
        <v>374</v>
      </c>
      <c r="I53" s="353">
        <v>7</v>
      </c>
      <c r="J53" s="353" t="s">
        <v>374</v>
      </c>
      <c r="K53" s="353" t="s">
        <v>365</v>
      </c>
      <c r="L53" s="353" t="s">
        <v>374</v>
      </c>
      <c r="M53" s="353" t="s">
        <v>365</v>
      </c>
      <c r="N53" s="353" t="s">
        <v>374</v>
      </c>
      <c r="O53" s="353"/>
      <c r="P53" s="353" t="s">
        <v>374</v>
      </c>
      <c r="Q53" s="353">
        <v>0</v>
      </c>
      <c r="R53" s="353" t="s">
        <v>374</v>
      </c>
      <c r="S53" s="353" t="s">
        <v>365</v>
      </c>
      <c r="T53" s="353" t="s">
        <v>374</v>
      </c>
      <c r="U53" s="353">
        <v>0</v>
      </c>
      <c r="V53" s="353" t="s">
        <v>374</v>
      </c>
      <c r="W53" s="353">
        <v>780</v>
      </c>
      <c r="X53" s="353" t="s">
        <v>374</v>
      </c>
      <c r="Y53" s="353">
        <v>5001</v>
      </c>
      <c r="Z53" s="353" t="s">
        <v>374</v>
      </c>
      <c r="AA53" s="353">
        <v>2177</v>
      </c>
      <c r="AB53" s="353" t="s">
        <v>374</v>
      </c>
      <c r="AC53" s="353">
        <v>0</v>
      </c>
      <c r="AD53" s="353" t="s">
        <v>374</v>
      </c>
      <c r="AE53" s="353">
        <v>18</v>
      </c>
      <c r="AF53" s="353" t="s">
        <v>374</v>
      </c>
      <c r="AG53" s="353">
        <v>247</v>
      </c>
      <c r="AH53" s="353" t="s">
        <v>374</v>
      </c>
      <c r="AI53" s="353">
        <v>0</v>
      </c>
      <c r="AJ53" s="353" t="s">
        <v>374</v>
      </c>
      <c r="AK53" s="353">
        <v>0</v>
      </c>
      <c r="AL53" s="353" t="s">
        <v>374</v>
      </c>
      <c r="AM53" s="353">
        <v>0</v>
      </c>
      <c r="AN53" s="353" t="s">
        <v>374</v>
      </c>
      <c r="AO53" s="353">
        <v>140</v>
      </c>
      <c r="AP53" s="353" t="s">
        <v>374</v>
      </c>
      <c r="AQ53" s="353">
        <v>0</v>
      </c>
      <c r="AR53" s="353" t="s">
        <v>374</v>
      </c>
      <c r="AS53" s="353">
        <v>0</v>
      </c>
      <c r="AT53" s="353" t="s">
        <v>374</v>
      </c>
      <c r="AU53" s="353">
        <v>7583</v>
      </c>
      <c r="AV53" s="353" t="s">
        <v>374</v>
      </c>
      <c r="AW53" s="353">
        <v>8363</v>
      </c>
      <c r="AX53" s="309" t="s">
        <v>374</v>
      </c>
    </row>
    <row r="54" spans="1:50">
      <c r="A54" s="334" t="s">
        <v>450</v>
      </c>
      <c r="B54" s="334"/>
      <c r="C54" s="336" t="s">
        <v>365</v>
      </c>
      <c r="D54" s="334" t="s">
        <v>374</v>
      </c>
      <c r="E54" s="353"/>
      <c r="F54" s="353" t="s">
        <v>374</v>
      </c>
      <c r="G54" s="353"/>
      <c r="H54" s="353" t="s">
        <v>374</v>
      </c>
      <c r="I54" s="353"/>
      <c r="J54" s="353" t="s">
        <v>374</v>
      </c>
      <c r="K54" s="353"/>
      <c r="L54" s="353" t="s">
        <v>374</v>
      </c>
      <c r="M54" s="353"/>
      <c r="N54" s="353" t="s">
        <v>374</v>
      </c>
      <c r="O54" s="353"/>
      <c r="P54" s="353" t="s">
        <v>374</v>
      </c>
      <c r="Q54" s="353"/>
      <c r="R54" s="353" t="s">
        <v>374</v>
      </c>
      <c r="S54" s="353"/>
      <c r="T54" s="353" t="s">
        <v>374</v>
      </c>
      <c r="U54" s="353"/>
      <c r="V54" s="353" t="s">
        <v>374</v>
      </c>
      <c r="W54" s="353"/>
      <c r="X54" s="353" t="s">
        <v>374</v>
      </c>
      <c r="Y54" s="353"/>
      <c r="Z54" s="353" t="s">
        <v>374</v>
      </c>
      <c r="AA54" s="353"/>
      <c r="AB54" s="353" t="s">
        <v>374</v>
      </c>
      <c r="AC54" s="353"/>
      <c r="AD54" s="353" t="s">
        <v>374</v>
      </c>
      <c r="AE54" s="353"/>
      <c r="AF54" s="353" t="s">
        <v>374</v>
      </c>
      <c r="AG54" s="353"/>
      <c r="AH54" s="353" t="s">
        <v>374</v>
      </c>
      <c r="AI54" s="353"/>
      <c r="AJ54" s="353" t="s">
        <v>374</v>
      </c>
      <c r="AK54" s="353"/>
      <c r="AL54" s="353" t="s">
        <v>374</v>
      </c>
      <c r="AM54" s="353"/>
      <c r="AN54" s="353" t="s">
        <v>374</v>
      </c>
      <c r="AO54" s="353"/>
      <c r="AP54" s="353" t="s">
        <v>374</v>
      </c>
      <c r="AQ54" s="353"/>
      <c r="AR54" s="353" t="s">
        <v>374</v>
      </c>
      <c r="AS54" s="353"/>
      <c r="AT54" s="353" t="s">
        <v>374</v>
      </c>
      <c r="AU54" s="353"/>
      <c r="AV54" s="353" t="s">
        <v>374</v>
      </c>
      <c r="AW54" s="353"/>
      <c r="AX54" s="309" t="s">
        <v>374</v>
      </c>
    </row>
    <row r="55" spans="1:50">
      <c r="A55" s="334" t="s">
        <v>346</v>
      </c>
      <c r="B55" s="334"/>
      <c r="C55" s="336" t="s">
        <v>451</v>
      </c>
      <c r="D55" s="334" t="s">
        <v>374</v>
      </c>
      <c r="E55" s="353">
        <v>0</v>
      </c>
      <c r="F55" s="353" t="s">
        <v>374</v>
      </c>
      <c r="G55" s="353">
        <v>0</v>
      </c>
      <c r="H55" s="353" t="s">
        <v>374</v>
      </c>
      <c r="I55" s="353">
        <v>0</v>
      </c>
      <c r="J55" s="353" t="s">
        <v>374</v>
      </c>
      <c r="K55" s="353">
        <v>0</v>
      </c>
      <c r="L55" s="353" t="s">
        <v>374</v>
      </c>
      <c r="M55" s="353" t="s">
        <v>365</v>
      </c>
      <c r="N55" s="353" t="s">
        <v>374</v>
      </c>
      <c r="O55" s="353"/>
      <c r="P55" s="353" t="s">
        <v>374</v>
      </c>
      <c r="Q55" s="353">
        <v>0</v>
      </c>
      <c r="R55" s="353" t="s">
        <v>374</v>
      </c>
      <c r="S55" s="353">
        <v>0</v>
      </c>
      <c r="T55" s="353" t="s">
        <v>374</v>
      </c>
      <c r="U55" s="353">
        <v>0</v>
      </c>
      <c r="V55" s="353" t="s">
        <v>374</v>
      </c>
      <c r="W55" s="353">
        <v>0</v>
      </c>
      <c r="X55" s="353" t="s">
        <v>374</v>
      </c>
      <c r="Y55" s="353">
        <v>0</v>
      </c>
      <c r="Z55" s="353" t="s">
        <v>374</v>
      </c>
      <c r="AA55" s="353">
        <v>0</v>
      </c>
      <c r="AB55" s="353" t="s">
        <v>374</v>
      </c>
      <c r="AC55" s="353">
        <v>0</v>
      </c>
      <c r="AD55" s="353" t="s">
        <v>374</v>
      </c>
      <c r="AE55" s="353">
        <v>0</v>
      </c>
      <c r="AF55" s="353" t="s">
        <v>374</v>
      </c>
      <c r="AG55" s="353">
        <v>0</v>
      </c>
      <c r="AH55" s="353" t="s">
        <v>374</v>
      </c>
      <c r="AI55" s="353">
        <v>0</v>
      </c>
      <c r="AJ55" s="353" t="s">
        <v>374</v>
      </c>
      <c r="AK55" s="353">
        <v>0</v>
      </c>
      <c r="AL55" s="353" t="s">
        <v>374</v>
      </c>
      <c r="AM55" s="353">
        <v>0</v>
      </c>
      <c r="AN55" s="353" t="s">
        <v>374</v>
      </c>
      <c r="AO55" s="353">
        <v>0</v>
      </c>
      <c r="AP55" s="353" t="s">
        <v>374</v>
      </c>
      <c r="AQ55" s="353">
        <v>0</v>
      </c>
      <c r="AR55" s="353" t="s">
        <v>374</v>
      </c>
      <c r="AS55" s="353">
        <v>0</v>
      </c>
      <c r="AT55" s="353" t="s">
        <v>374</v>
      </c>
      <c r="AU55" s="353">
        <v>0</v>
      </c>
      <c r="AV55" s="353" t="s">
        <v>374</v>
      </c>
      <c r="AW55" s="353">
        <v>0</v>
      </c>
      <c r="AX55" s="309" t="s">
        <v>374</v>
      </c>
    </row>
    <row r="56" spans="1:50">
      <c r="A56" s="334" t="s">
        <v>422</v>
      </c>
      <c r="B56" s="334"/>
      <c r="C56" s="336" t="s">
        <v>365</v>
      </c>
      <c r="D56" s="334" t="s">
        <v>374</v>
      </c>
      <c r="E56" s="353"/>
      <c r="F56" s="353" t="s">
        <v>374</v>
      </c>
      <c r="G56" s="353"/>
      <c r="H56" s="353" t="s">
        <v>374</v>
      </c>
      <c r="I56" s="353"/>
      <c r="J56" s="353" t="s">
        <v>374</v>
      </c>
      <c r="K56" s="353"/>
      <c r="L56" s="353" t="s">
        <v>374</v>
      </c>
      <c r="M56" s="353"/>
      <c r="N56" s="353" t="s">
        <v>374</v>
      </c>
      <c r="O56" s="353"/>
      <c r="P56" s="353" t="s">
        <v>374</v>
      </c>
      <c r="Q56" s="353"/>
      <c r="R56" s="353" t="s">
        <v>374</v>
      </c>
      <c r="S56" s="353"/>
      <c r="T56" s="353" t="s">
        <v>374</v>
      </c>
      <c r="U56" s="353"/>
      <c r="V56" s="353" t="s">
        <v>374</v>
      </c>
      <c r="W56" s="353"/>
      <c r="X56" s="353" t="s">
        <v>374</v>
      </c>
      <c r="Y56" s="353"/>
      <c r="Z56" s="353" t="s">
        <v>374</v>
      </c>
      <c r="AA56" s="353"/>
      <c r="AB56" s="353" t="s">
        <v>374</v>
      </c>
      <c r="AC56" s="353"/>
      <c r="AD56" s="353" t="s">
        <v>374</v>
      </c>
      <c r="AE56" s="353"/>
      <c r="AF56" s="353" t="s">
        <v>374</v>
      </c>
      <c r="AG56" s="353"/>
      <c r="AH56" s="353" t="s">
        <v>374</v>
      </c>
      <c r="AI56" s="353"/>
      <c r="AJ56" s="353" t="s">
        <v>374</v>
      </c>
      <c r="AK56" s="353"/>
      <c r="AL56" s="353" t="s">
        <v>374</v>
      </c>
      <c r="AM56" s="353"/>
      <c r="AN56" s="353" t="s">
        <v>374</v>
      </c>
      <c r="AO56" s="353"/>
      <c r="AP56" s="353" t="s">
        <v>374</v>
      </c>
      <c r="AQ56" s="353"/>
      <c r="AR56" s="353" t="s">
        <v>374</v>
      </c>
      <c r="AS56" s="353"/>
      <c r="AT56" s="353" t="s">
        <v>374</v>
      </c>
      <c r="AU56" s="353"/>
      <c r="AV56" s="353" t="s">
        <v>374</v>
      </c>
      <c r="AW56" s="353"/>
      <c r="AX56" s="309" t="s">
        <v>374</v>
      </c>
    </row>
    <row r="57" spans="1:50">
      <c r="A57" s="334" t="s">
        <v>365</v>
      </c>
      <c r="B57" s="334"/>
      <c r="C57" s="336" t="s">
        <v>452</v>
      </c>
      <c r="D57" s="334" t="s">
        <v>374</v>
      </c>
      <c r="E57" s="353">
        <v>0</v>
      </c>
      <c r="F57" s="353" t="s">
        <v>374</v>
      </c>
      <c r="G57" s="353">
        <v>0</v>
      </c>
      <c r="H57" s="353" t="s">
        <v>374</v>
      </c>
      <c r="I57" s="353">
        <v>0</v>
      </c>
      <c r="J57" s="353" t="s">
        <v>374</v>
      </c>
      <c r="K57" s="353" t="s">
        <v>365</v>
      </c>
      <c r="L57" s="353" t="s">
        <v>374</v>
      </c>
      <c r="M57" s="353" t="s">
        <v>365</v>
      </c>
      <c r="N57" s="353" t="s">
        <v>374</v>
      </c>
      <c r="O57" s="353"/>
      <c r="P57" s="353" t="s">
        <v>374</v>
      </c>
      <c r="Q57" s="353">
        <v>0</v>
      </c>
      <c r="R57" s="353" t="s">
        <v>374</v>
      </c>
      <c r="S57" s="353" t="s">
        <v>365</v>
      </c>
      <c r="T57" s="353" t="s">
        <v>374</v>
      </c>
      <c r="U57" s="353">
        <v>0</v>
      </c>
      <c r="V57" s="353" t="s">
        <v>374</v>
      </c>
      <c r="W57" s="353">
        <v>0</v>
      </c>
      <c r="X57" s="353" t="s">
        <v>374</v>
      </c>
      <c r="Y57" s="353">
        <v>0</v>
      </c>
      <c r="Z57" s="353" t="s">
        <v>374</v>
      </c>
      <c r="AA57" s="353">
        <v>0</v>
      </c>
      <c r="AB57" s="353" t="s">
        <v>374</v>
      </c>
      <c r="AC57" s="353">
        <v>0</v>
      </c>
      <c r="AD57" s="353" t="s">
        <v>374</v>
      </c>
      <c r="AE57" s="353">
        <v>0</v>
      </c>
      <c r="AF57" s="353" t="s">
        <v>374</v>
      </c>
      <c r="AG57" s="353">
        <v>0</v>
      </c>
      <c r="AH57" s="353" t="s">
        <v>374</v>
      </c>
      <c r="AI57" s="353">
        <v>0</v>
      </c>
      <c r="AJ57" s="353" t="s">
        <v>374</v>
      </c>
      <c r="AK57" s="353">
        <v>0</v>
      </c>
      <c r="AL57" s="353" t="s">
        <v>374</v>
      </c>
      <c r="AM57" s="353">
        <v>0</v>
      </c>
      <c r="AN57" s="353" t="s">
        <v>374</v>
      </c>
      <c r="AO57" s="353">
        <v>0</v>
      </c>
      <c r="AP57" s="353" t="s">
        <v>374</v>
      </c>
      <c r="AQ57" s="353">
        <v>0</v>
      </c>
      <c r="AR57" s="353" t="s">
        <v>374</v>
      </c>
      <c r="AS57" s="353">
        <v>0</v>
      </c>
      <c r="AT57" s="353" t="s">
        <v>374</v>
      </c>
      <c r="AU57" s="353">
        <v>0</v>
      </c>
      <c r="AV57" s="353" t="s">
        <v>374</v>
      </c>
      <c r="AW57" s="353">
        <v>0</v>
      </c>
      <c r="AX57" s="309" t="s">
        <v>374</v>
      </c>
    </row>
    <row r="58" spans="1:50">
      <c r="A58" s="334" t="s">
        <v>423</v>
      </c>
      <c r="B58" s="334"/>
      <c r="C58" s="336" t="s">
        <v>365</v>
      </c>
      <c r="D58" s="334" t="s">
        <v>374</v>
      </c>
      <c r="E58" s="353"/>
      <c r="F58" s="353" t="s">
        <v>374</v>
      </c>
      <c r="G58" s="353"/>
      <c r="H58" s="353" t="s">
        <v>374</v>
      </c>
      <c r="I58" s="353"/>
      <c r="J58" s="353" t="s">
        <v>374</v>
      </c>
      <c r="K58" s="353"/>
      <c r="L58" s="353" t="s">
        <v>374</v>
      </c>
      <c r="M58" s="353"/>
      <c r="N58" s="353" t="s">
        <v>374</v>
      </c>
      <c r="O58" s="353"/>
      <c r="P58" s="353" t="s">
        <v>374</v>
      </c>
      <c r="Q58" s="353"/>
      <c r="R58" s="353" t="s">
        <v>374</v>
      </c>
      <c r="S58" s="353"/>
      <c r="T58" s="353" t="s">
        <v>374</v>
      </c>
      <c r="U58" s="353"/>
      <c r="V58" s="353" t="s">
        <v>374</v>
      </c>
      <c r="W58" s="353"/>
      <c r="X58" s="353" t="s">
        <v>374</v>
      </c>
      <c r="Y58" s="353"/>
      <c r="Z58" s="353" t="s">
        <v>374</v>
      </c>
      <c r="AA58" s="353"/>
      <c r="AB58" s="353" t="s">
        <v>374</v>
      </c>
      <c r="AC58" s="353"/>
      <c r="AD58" s="353" t="s">
        <v>374</v>
      </c>
      <c r="AE58" s="353"/>
      <c r="AF58" s="353" t="s">
        <v>374</v>
      </c>
      <c r="AG58" s="353"/>
      <c r="AH58" s="353" t="s">
        <v>374</v>
      </c>
      <c r="AI58" s="353"/>
      <c r="AJ58" s="353" t="s">
        <v>374</v>
      </c>
      <c r="AK58" s="353"/>
      <c r="AL58" s="353" t="s">
        <v>374</v>
      </c>
      <c r="AM58" s="353"/>
      <c r="AN58" s="353" t="s">
        <v>374</v>
      </c>
      <c r="AO58" s="353"/>
      <c r="AP58" s="353" t="s">
        <v>374</v>
      </c>
      <c r="AQ58" s="353"/>
      <c r="AR58" s="353" t="s">
        <v>374</v>
      </c>
      <c r="AS58" s="353"/>
      <c r="AT58" s="353" t="s">
        <v>374</v>
      </c>
      <c r="AU58" s="353"/>
      <c r="AV58" s="353" t="s">
        <v>374</v>
      </c>
      <c r="AW58" s="353"/>
      <c r="AX58" s="309" t="s">
        <v>374</v>
      </c>
    </row>
    <row r="59" spans="1:50">
      <c r="A59" s="334" t="s">
        <v>440</v>
      </c>
      <c r="B59" s="337" t="s">
        <v>199</v>
      </c>
      <c r="C59" s="342" t="s">
        <v>199</v>
      </c>
      <c r="D59" s="337" t="s">
        <v>199</v>
      </c>
      <c r="E59" s="888" t="s">
        <v>199</v>
      </c>
      <c r="F59" s="888" t="s">
        <v>199</v>
      </c>
      <c r="G59" s="888" t="s">
        <v>199</v>
      </c>
      <c r="H59" s="888" t="s">
        <v>199</v>
      </c>
      <c r="I59" s="888" t="s">
        <v>199</v>
      </c>
      <c r="J59" s="888" t="s">
        <v>199</v>
      </c>
      <c r="K59" s="888" t="s">
        <v>199</v>
      </c>
      <c r="L59" s="888" t="s">
        <v>199</v>
      </c>
      <c r="M59" s="888" t="s">
        <v>199</v>
      </c>
      <c r="N59" s="888" t="s">
        <v>199</v>
      </c>
      <c r="O59" s="888" t="s">
        <v>199</v>
      </c>
      <c r="P59" s="888" t="s">
        <v>199</v>
      </c>
      <c r="Q59" s="888" t="s">
        <v>199</v>
      </c>
      <c r="R59" s="888" t="s">
        <v>199</v>
      </c>
      <c r="S59" s="888" t="s">
        <v>199</v>
      </c>
      <c r="T59" s="888" t="s">
        <v>199</v>
      </c>
      <c r="U59" s="888" t="s">
        <v>199</v>
      </c>
      <c r="V59" s="888" t="s">
        <v>199</v>
      </c>
      <c r="W59" s="888" t="s">
        <v>199</v>
      </c>
      <c r="X59" s="888" t="s">
        <v>199</v>
      </c>
      <c r="Y59" s="888" t="s">
        <v>199</v>
      </c>
      <c r="Z59" s="888" t="s">
        <v>199</v>
      </c>
      <c r="AA59" s="888" t="s">
        <v>199</v>
      </c>
      <c r="AB59" s="888" t="s">
        <v>199</v>
      </c>
      <c r="AC59" s="888" t="s">
        <v>199</v>
      </c>
      <c r="AD59" s="888" t="s">
        <v>199</v>
      </c>
      <c r="AE59" s="888" t="s">
        <v>199</v>
      </c>
      <c r="AF59" s="888" t="s">
        <v>199</v>
      </c>
      <c r="AG59" s="888" t="s">
        <v>199</v>
      </c>
      <c r="AH59" s="888" t="s">
        <v>199</v>
      </c>
      <c r="AI59" s="888" t="s">
        <v>199</v>
      </c>
      <c r="AJ59" s="888" t="s">
        <v>199</v>
      </c>
      <c r="AK59" s="888" t="s">
        <v>199</v>
      </c>
      <c r="AL59" s="888" t="s">
        <v>199</v>
      </c>
      <c r="AM59" s="888" t="s">
        <v>199</v>
      </c>
      <c r="AN59" s="888" t="s">
        <v>199</v>
      </c>
      <c r="AO59" s="888" t="s">
        <v>199</v>
      </c>
      <c r="AP59" s="888" t="s">
        <v>199</v>
      </c>
      <c r="AQ59" s="888" t="s">
        <v>199</v>
      </c>
      <c r="AR59" s="888" t="s">
        <v>199</v>
      </c>
      <c r="AS59" s="888" t="s">
        <v>199</v>
      </c>
      <c r="AT59" s="888" t="s">
        <v>199</v>
      </c>
      <c r="AU59" s="888" t="s">
        <v>199</v>
      </c>
      <c r="AV59" s="888" t="s">
        <v>199</v>
      </c>
      <c r="AW59" s="888" t="s">
        <v>199</v>
      </c>
      <c r="AX59" s="309" t="s">
        <v>374</v>
      </c>
    </row>
    <row r="60" spans="1:50" ht="15">
      <c r="A60" s="334" t="s">
        <v>433</v>
      </c>
      <c r="B60" s="334"/>
      <c r="C60" s="336" t="s">
        <v>453</v>
      </c>
      <c r="D60" s="334" t="s">
        <v>374</v>
      </c>
      <c r="E60" s="353">
        <v>0</v>
      </c>
      <c r="F60" s="353" t="s">
        <v>374</v>
      </c>
      <c r="G60" s="353">
        <v>14232</v>
      </c>
      <c r="H60" s="353" t="s">
        <v>374</v>
      </c>
      <c r="I60" s="353">
        <v>4595</v>
      </c>
      <c r="J60" s="353" t="s">
        <v>374</v>
      </c>
      <c r="K60" s="353">
        <v>0</v>
      </c>
      <c r="L60" s="353" t="s">
        <v>374</v>
      </c>
      <c r="M60" s="353">
        <v>0</v>
      </c>
      <c r="N60" s="353" t="s">
        <v>374</v>
      </c>
      <c r="O60" s="353">
        <v>0</v>
      </c>
      <c r="P60" s="353" t="s">
        <v>374</v>
      </c>
      <c r="Q60" s="353">
        <v>36451</v>
      </c>
      <c r="R60" s="353" t="s">
        <v>374</v>
      </c>
      <c r="S60" s="353">
        <v>0</v>
      </c>
      <c r="T60" s="353" t="s">
        <v>374</v>
      </c>
      <c r="U60" s="353">
        <v>0</v>
      </c>
      <c r="V60" s="353" t="s">
        <v>374</v>
      </c>
      <c r="W60" s="353">
        <v>55278</v>
      </c>
      <c r="X60" s="353" t="s">
        <v>374</v>
      </c>
      <c r="Y60" s="353">
        <v>38115</v>
      </c>
      <c r="Z60" s="353" t="s">
        <v>374</v>
      </c>
      <c r="AA60" s="353">
        <v>11744</v>
      </c>
      <c r="AB60" s="353" t="s">
        <v>374</v>
      </c>
      <c r="AC60" s="353">
        <v>23581</v>
      </c>
      <c r="AD60" s="353" t="s">
        <v>374</v>
      </c>
      <c r="AE60" s="353">
        <v>7149</v>
      </c>
      <c r="AF60" s="353" t="s">
        <v>374</v>
      </c>
      <c r="AG60" s="353">
        <v>45494</v>
      </c>
      <c r="AH60" s="353" t="s">
        <v>374</v>
      </c>
      <c r="AI60" s="353">
        <v>15686</v>
      </c>
      <c r="AJ60" s="353" t="s">
        <v>374</v>
      </c>
      <c r="AK60" s="353">
        <v>2801</v>
      </c>
      <c r="AL60" s="353" t="s">
        <v>374</v>
      </c>
      <c r="AM60" s="353">
        <v>0</v>
      </c>
      <c r="AN60" s="353" t="s">
        <v>374</v>
      </c>
      <c r="AO60" s="353">
        <v>2057</v>
      </c>
      <c r="AP60" s="353" t="s">
        <v>374</v>
      </c>
      <c r="AQ60" s="353">
        <v>216</v>
      </c>
      <c r="AR60" s="353" t="s">
        <v>374</v>
      </c>
      <c r="AS60" s="353">
        <v>0</v>
      </c>
      <c r="AT60" s="353" t="s">
        <v>374</v>
      </c>
      <c r="AU60" s="353">
        <v>146843</v>
      </c>
      <c r="AV60" s="353" t="s">
        <v>374</v>
      </c>
      <c r="AW60" s="889">
        <v>202121</v>
      </c>
      <c r="AX60" s="309" t="s">
        <v>374</v>
      </c>
    </row>
    <row r="61" spans="1:50">
      <c r="A61" s="334" t="s">
        <v>427</v>
      </c>
      <c r="B61" s="334"/>
      <c r="C61" s="336"/>
      <c r="D61" s="334" t="s">
        <v>374</v>
      </c>
      <c r="E61" s="353"/>
      <c r="F61" s="353" t="s">
        <v>374</v>
      </c>
      <c r="G61" s="353"/>
      <c r="H61" s="353" t="s">
        <v>374</v>
      </c>
      <c r="I61" s="353"/>
      <c r="J61" s="353" t="s">
        <v>374</v>
      </c>
      <c r="K61" s="353"/>
      <c r="L61" s="353" t="s">
        <v>374</v>
      </c>
      <c r="M61" s="353"/>
      <c r="N61" s="353" t="s">
        <v>374</v>
      </c>
      <c r="O61" s="353"/>
      <c r="P61" s="353" t="s">
        <v>374</v>
      </c>
      <c r="Q61" s="353"/>
      <c r="R61" s="353" t="s">
        <v>374</v>
      </c>
      <c r="S61" s="353"/>
      <c r="T61" s="353" t="s">
        <v>374</v>
      </c>
      <c r="U61" s="353"/>
      <c r="V61" s="353" t="s">
        <v>374</v>
      </c>
      <c r="W61" s="353"/>
      <c r="X61" s="353" t="s">
        <v>374</v>
      </c>
      <c r="Y61" s="353"/>
      <c r="Z61" s="353" t="s">
        <v>374</v>
      </c>
      <c r="AA61" s="353"/>
      <c r="AB61" s="353" t="s">
        <v>374</v>
      </c>
      <c r="AC61" s="353"/>
      <c r="AD61" s="353" t="s">
        <v>374</v>
      </c>
      <c r="AE61" s="353"/>
      <c r="AF61" s="353" t="s">
        <v>374</v>
      </c>
      <c r="AG61" s="353"/>
      <c r="AH61" s="353" t="s">
        <v>374</v>
      </c>
      <c r="AI61" s="353"/>
      <c r="AJ61" s="353" t="s">
        <v>374</v>
      </c>
      <c r="AK61" s="353"/>
      <c r="AL61" s="353" t="s">
        <v>374</v>
      </c>
      <c r="AM61" s="353"/>
      <c r="AN61" s="353" t="s">
        <v>374</v>
      </c>
      <c r="AO61" s="353"/>
      <c r="AP61" s="353" t="s">
        <v>374</v>
      </c>
      <c r="AQ61" s="353"/>
      <c r="AR61" s="353" t="s">
        <v>374</v>
      </c>
      <c r="AS61" s="353"/>
      <c r="AT61" s="353" t="s">
        <v>374</v>
      </c>
      <c r="AU61" s="353"/>
      <c r="AV61" s="353" t="s">
        <v>374</v>
      </c>
      <c r="AW61" s="353"/>
      <c r="AX61" s="309" t="s">
        <v>374</v>
      </c>
    </row>
    <row r="62" spans="1:50">
      <c r="A62" s="334" t="s">
        <v>454</v>
      </c>
      <c r="B62" s="334"/>
      <c r="C62" s="336" t="s">
        <v>455</v>
      </c>
      <c r="D62" s="334" t="s">
        <v>374</v>
      </c>
      <c r="E62" s="353">
        <v>0</v>
      </c>
      <c r="F62" s="353" t="s">
        <v>374</v>
      </c>
      <c r="G62" s="353">
        <v>0</v>
      </c>
      <c r="H62" s="353" t="s">
        <v>374</v>
      </c>
      <c r="I62" s="353">
        <v>0</v>
      </c>
      <c r="J62" s="353" t="s">
        <v>374</v>
      </c>
      <c r="K62" s="353">
        <v>0</v>
      </c>
      <c r="L62" s="353" t="s">
        <v>374</v>
      </c>
      <c r="M62" s="353">
        <v>0</v>
      </c>
      <c r="N62" s="353" t="s">
        <v>374</v>
      </c>
      <c r="O62" s="353">
        <v>0</v>
      </c>
      <c r="P62" s="353" t="s">
        <v>374</v>
      </c>
      <c r="Q62" s="353">
        <v>0</v>
      </c>
      <c r="R62" s="353" t="s">
        <v>374</v>
      </c>
      <c r="S62" s="353">
        <v>0</v>
      </c>
      <c r="T62" s="353" t="s">
        <v>374</v>
      </c>
      <c r="U62" s="353">
        <v>0</v>
      </c>
      <c r="V62" s="353" t="s">
        <v>374</v>
      </c>
      <c r="W62" s="353">
        <v>0</v>
      </c>
      <c r="X62" s="353" t="s">
        <v>374</v>
      </c>
      <c r="Y62" s="353">
        <v>0</v>
      </c>
      <c r="Z62" s="353" t="s">
        <v>374</v>
      </c>
      <c r="AA62" s="353">
        <v>0</v>
      </c>
      <c r="AB62" s="353" t="s">
        <v>374</v>
      </c>
      <c r="AC62" s="353">
        <v>0</v>
      </c>
      <c r="AD62" s="353" t="s">
        <v>374</v>
      </c>
      <c r="AE62" s="353">
        <v>0</v>
      </c>
      <c r="AF62" s="353" t="s">
        <v>374</v>
      </c>
      <c r="AG62" s="353">
        <v>0</v>
      </c>
      <c r="AH62" s="353" t="s">
        <v>374</v>
      </c>
      <c r="AI62" s="353">
        <v>0</v>
      </c>
      <c r="AJ62" s="353" t="s">
        <v>374</v>
      </c>
      <c r="AK62" s="353">
        <v>0</v>
      </c>
      <c r="AL62" s="353" t="s">
        <v>374</v>
      </c>
      <c r="AM62" s="353">
        <v>0</v>
      </c>
      <c r="AN62" s="353" t="s">
        <v>374</v>
      </c>
      <c r="AO62" s="353">
        <v>0</v>
      </c>
      <c r="AP62" s="353" t="s">
        <v>374</v>
      </c>
      <c r="AQ62" s="353">
        <v>0</v>
      </c>
      <c r="AR62" s="353" t="s">
        <v>374</v>
      </c>
      <c r="AS62" s="353">
        <v>4451.2</v>
      </c>
      <c r="AT62" s="353" t="s">
        <v>374</v>
      </c>
      <c r="AU62" s="353">
        <v>4451.2</v>
      </c>
      <c r="AV62" s="353" t="s">
        <v>374</v>
      </c>
      <c r="AW62" s="353">
        <v>4451.2</v>
      </c>
      <c r="AX62" s="309" t="s">
        <v>374</v>
      </c>
    </row>
    <row r="63" spans="1:50">
      <c r="A63" s="334" t="s">
        <v>374</v>
      </c>
      <c r="B63" s="337" t="s">
        <v>199</v>
      </c>
      <c r="C63" s="342" t="s">
        <v>199</v>
      </c>
      <c r="D63" s="337" t="s">
        <v>199</v>
      </c>
      <c r="E63" s="888" t="s">
        <v>199</v>
      </c>
      <c r="F63" s="888" t="s">
        <v>199</v>
      </c>
      <c r="G63" s="888" t="s">
        <v>199</v>
      </c>
      <c r="H63" s="888" t="s">
        <v>199</v>
      </c>
      <c r="I63" s="888" t="s">
        <v>199</v>
      </c>
      <c r="J63" s="888" t="s">
        <v>199</v>
      </c>
      <c r="K63" s="888" t="s">
        <v>199</v>
      </c>
      <c r="L63" s="888" t="s">
        <v>199</v>
      </c>
      <c r="M63" s="888" t="s">
        <v>199</v>
      </c>
      <c r="N63" s="888" t="s">
        <v>199</v>
      </c>
      <c r="O63" s="888" t="s">
        <v>199</v>
      </c>
      <c r="P63" s="888" t="s">
        <v>199</v>
      </c>
      <c r="Q63" s="888" t="s">
        <v>199</v>
      </c>
      <c r="R63" s="888" t="s">
        <v>199</v>
      </c>
      <c r="S63" s="888" t="s">
        <v>199</v>
      </c>
      <c r="T63" s="888" t="s">
        <v>199</v>
      </c>
      <c r="U63" s="888" t="s">
        <v>199</v>
      </c>
      <c r="V63" s="888" t="s">
        <v>199</v>
      </c>
      <c r="W63" s="888" t="s">
        <v>199</v>
      </c>
      <c r="X63" s="888" t="s">
        <v>199</v>
      </c>
      <c r="Y63" s="888" t="s">
        <v>199</v>
      </c>
      <c r="Z63" s="888" t="s">
        <v>199</v>
      </c>
      <c r="AA63" s="888" t="s">
        <v>199</v>
      </c>
      <c r="AB63" s="888" t="s">
        <v>199</v>
      </c>
      <c r="AC63" s="888" t="s">
        <v>199</v>
      </c>
      <c r="AD63" s="888" t="s">
        <v>199</v>
      </c>
      <c r="AE63" s="888" t="s">
        <v>199</v>
      </c>
      <c r="AF63" s="888" t="s">
        <v>199</v>
      </c>
      <c r="AG63" s="888" t="s">
        <v>199</v>
      </c>
      <c r="AH63" s="888" t="s">
        <v>199</v>
      </c>
      <c r="AI63" s="888" t="s">
        <v>199</v>
      </c>
      <c r="AJ63" s="888" t="s">
        <v>199</v>
      </c>
      <c r="AK63" s="888" t="s">
        <v>199</v>
      </c>
      <c r="AL63" s="888" t="s">
        <v>199</v>
      </c>
      <c r="AM63" s="888" t="s">
        <v>199</v>
      </c>
      <c r="AN63" s="888" t="s">
        <v>199</v>
      </c>
      <c r="AO63" s="888" t="s">
        <v>199</v>
      </c>
      <c r="AP63" s="888" t="s">
        <v>199</v>
      </c>
      <c r="AQ63" s="888" t="s">
        <v>199</v>
      </c>
      <c r="AR63" s="888" t="s">
        <v>199</v>
      </c>
      <c r="AS63" s="888" t="s">
        <v>199</v>
      </c>
      <c r="AT63" s="888" t="s">
        <v>199</v>
      </c>
      <c r="AU63" s="888" t="s">
        <v>199</v>
      </c>
      <c r="AV63" s="888" t="s">
        <v>199</v>
      </c>
      <c r="AW63" s="888" t="s">
        <v>199</v>
      </c>
      <c r="AX63" s="309" t="s">
        <v>374</v>
      </c>
    </row>
    <row r="64" spans="1:50">
      <c r="A64" s="334" t="s">
        <v>374</v>
      </c>
      <c r="B64" s="334"/>
      <c r="C64" s="336" t="s">
        <v>456</v>
      </c>
      <c r="D64" s="334" t="s">
        <v>374</v>
      </c>
      <c r="E64" s="353">
        <v>0</v>
      </c>
      <c r="F64" s="353" t="s">
        <v>374</v>
      </c>
      <c r="G64" s="353">
        <v>14232</v>
      </c>
      <c r="H64" s="353" t="s">
        <v>374</v>
      </c>
      <c r="I64" s="353">
        <v>4595</v>
      </c>
      <c r="J64" s="353" t="s">
        <v>374</v>
      </c>
      <c r="K64" s="353">
        <v>0</v>
      </c>
      <c r="L64" s="353" t="s">
        <v>374</v>
      </c>
      <c r="M64" s="353">
        <v>0</v>
      </c>
      <c r="N64" s="353" t="s">
        <v>374</v>
      </c>
      <c r="O64" s="353">
        <v>0</v>
      </c>
      <c r="P64" s="353" t="s">
        <v>374</v>
      </c>
      <c r="Q64" s="353">
        <v>36451</v>
      </c>
      <c r="R64" s="353" t="s">
        <v>374</v>
      </c>
      <c r="S64" s="353">
        <v>0</v>
      </c>
      <c r="T64" s="353" t="s">
        <v>374</v>
      </c>
      <c r="U64" s="353">
        <v>0</v>
      </c>
      <c r="V64" s="353" t="s">
        <v>374</v>
      </c>
      <c r="W64" s="353">
        <v>55278</v>
      </c>
      <c r="X64" s="353" t="s">
        <v>374</v>
      </c>
      <c r="Y64" s="353">
        <v>38115</v>
      </c>
      <c r="Z64" s="353" t="s">
        <v>374</v>
      </c>
      <c r="AA64" s="353">
        <v>11744</v>
      </c>
      <c r="AB64" s="353" t="s">
        <v>374</v>
      </c>
      <c r="AC64" s="353">
        <v>23581</v>
      </c>
      <c r="AD64" s="353" t="s">
        <v>374</v>
      </c>
      <c r="AE64" s="353">
        <v>7149</v>
      </c>
      <c r="AF64" s="353" t="s">
        <v>374</v>
      </c>
      <c r="AG64" s="353">
        <v>45494</v>
      </c>
      <c r="AH64" s="353" t="s">
        <v>374</v>
      </c>
      <c r="AI64" s="353">
        <v>15686</v>
      </c>
      <c r="AJ64" s="353" t="s">
        <v>374</v>
      </c>
      <c r="AK64" s="353">
        <v>2801</v>
      </c>
      <c r="AL64" s="353" t="s">
        <v>374</v>
      </c>
      <c r="AM64" s="353">
        <v>0</v>
      </c>
      <c r="AN64" s="353" t="s">
        <v>374</v>
      </c>
      <c r="AO64" s="353">
        <v>2057</v>
      </c>
      <c r="AP64" s="353" t="s">
        <v>374</v>
      </c>
      <c r="AQ64" s="353">
        <v>216</v>
      </c>
      <c r="AR64" s="353" t="s">
        <v>374</v>
      </c>
      <c r="AS64" s="353">
        <v>4451.2</v>
      </c>
      <c r="AT64" s="353" t="s">
        <v>374</v>
      </c>
      <c r="AU64" s="353">
        <v>151294.20000000001</v>
      </c>
      <c r="AV64" s="353" t="s">
        <v>374</v>
      </c>
      <c r="AW64" s="353">
        <v>206572.2</v>
      </c>
      <c r="AX64" s="309" t="s">
        <v>374</v>
      </c>
    </row>
    <row r="65" spans="1:50">
      <c r="A65" s="334" t="s">
        <v>443</v>
      </c>
      <c r="B65" s="337" t="s">
        <v>421</v>
      </c>
      <c r="C65" s="337" t="s">
        <v>421</v>
      </c>
      <c r="D65" s="337" t="s">
        <v>421</v>
      </c>
      <c r="E65" s="337" t="s">
        <v>421</v>
      </c>
      <c r="F65" s="337" t="s">
        <v>421</v>
      </c>
      <c r="G65" s="337" t="s">
        <v>421</v>
      </c>
      <c r="H65" s="337" t="s">
        <v>421</v>
      </c>
      <c r="I65" s="337" t="s">
        <v>421</v>
      </c>
      <c r="J65" s="337" t="s">
        <v>421</v>
      </c>
      <c r="K65" s="337" t="s">
        <v>421</v>
      </c>
      <c r="L65" s="337" t="s">
        <v>421</v>
      </c>
      <c r="M65" s="337" t="s">
        <v>421</v>
      </c>
      <c r="N65" s="337" t="s">
        <v>421</v>
      </c>
      <c r="O65" s="337" t="s">
        <v>421</v>
      </c>
      <c r="P65" s="337" t="s">
        <v>421</v>
      </c>
      <c r="Q65" s="337" t="s">
        <v>421</v>
      </c>
      <c r="R65" s="337" t="s">
        <v>421</v>
      </c>
      <c r="S65" s="337" t="s">
        <v>421</v>
      </c>
      <c r="T65" s="337" t="s">
        <v>421</v>
      </c>
      <c r="U65" s="337" t="s">
        <v>421</v>
      </c>
      <c r="V65" s="337" t="s">
        <v>421</v>
      </c>
      <c r="W65" s="337" t="s">
        <v>421</v>
      </c>
      <c r="X65" s="337" t="s">
        <v>421</v>
      </c>
      <c r="Y65" s="337" t="s">
        <v>421</v>
      </c>
      <c r="Z65" s="337" t="s">
        <v>421</v>
      </c>
      <c r="AA65" s="337" t="s">
        <v>421</v>
      </c>
      <c r="AB65" s="337" t="s">
        <v>421</v>
      </c>
      <c r="AC65" s="337" t="s">
        <v>421</v>
      </c>
      <c r="AD65" s="337" t="s">
        <v>421</v>
      </c>
      <c r="AE65" s="337" t="s">
        <v>421</v>
      </c>
      <c r="AF65" s="337" t="s">
        <v>421</v>
      </c>
      <c r="AG65" s="337" t="s">
        <v>421</v>
      </c>
      <c r="AH65" s="337" t="s">
        <v>421</v>
      </c>
      <c r="AI65" s="337" t="s">
        <v>421</v>
      </c>
      <c r="AJ65" s="337" t="s">
        <v>421</v>
      </c>
      <c r="AK65" s="337" t="s">
        <v>421</v>
      </c>
      <c r="AL65" s="337" t="s">
        <v>421</v>
      </c>
      <c r="AM65" s="337" t="s">
        <v>421</v>
      </c>
      <c r="AN65" s="337" t="s">
        <v>421</v>
      </c>
      <c r="AO65" s="337" t="s">
        <v>421</v>
      </c>
      <c r="AP65" s="337" t="s">
        <v>421</v>
      </c>
      <c r="AQ65" s="337" t="s">
        <v>421</v>
      </c>
      <c r="AR65" s="337" t="s">
        <v>421</v>
      </c>
      <c r="AS65" s="337" t="s">
        <v>421</v>
      </c>
      <c r="AT65" s="337" t="s">
        <v>421</v>
      </c>
      <c r="AU65" s="337" t="s">
        <v>421</v>
      </c>
      <c r="AV65" s="337" t="s">
        <v>421</v>
      </c>
      <c r="AW65" s="337" t="s">
        <v>421</v>
      </c>
      <c r="AX65" s="309" t="s">
        <v>374</v>
      </c>
    </row>
  </sheetData>
  <phoneticPr fontId="0" type="noConversion"/>
  <pageMargins left="0.75" right="0.75" top="0.98425196850393704" bottom="1" header="0" footer="0"/>
  <pageSetup scale="50" orientation="landscape" horizontalDpi="300" verticalDpi="300" r:id="rId1"/>
  <headerFooter alignWithMargins="0">
    <oddHeader>&amp;RE1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workbookViewId="0">
      <selection activeCell="B1" sqref="B1"/>
    </sheetView>
  </sheetViews>
  <sheetFormatPr baseColWidth="10" defaultRowHeight="12.75"/>
  <cols>
    <col min="1" max="1" width="28" customWidth="1"/>
  </cols>
  <sheetData>
    <row r="1" spans="1:14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14">
      <c r="A2" s="308" t="s">
        <v>658</v>
      </c>
      <c r="B2" s="309"/>
      <c r="C2" s="309"/>
      <c r="D2" s="309"/>
      <c r="E2" s="308" t="s">
        <v>457</v>
      </c>
      <c r="F2" s="309"/>
      <c r="G2" s="309"/>
      <c r="H2" s="309"/>
      <c r="I2" s="309"/>
      <c r="J2" s="309"/>
      <c r="K2" s="309"/>
      <c r="L2" s="309"/>
      <c r="M2" s="309"/>
      <c r="N2" s="309"/>
    </row>
    <row r="3" spans="1:14">
      <c r="A3" s="308" t="s">
        <v>372</v>
      </c>
      <c r="B3" s="309">
        <v>1</v>
      </c>
      <c r="C3" s="309">
        <v>2</v>
      </c>
      <c r="D3" s="309">
        <v>3</v>
      </c>
      <c r="E3" s="309">
        <v>4</v>
      </c>
      <c r="F3" s="309">
        <v>5</v>
      </c>
      <c r="G3" s="309">
        <v>6</v>
      </c>
      <c r="H3" s="309">
        <v>7</v>
      </c>
      <c r="I3" s="309">
        <v>8</v>
      </c>
      <c r="J3" s="309">
        <v>9</v>
      </c>
      <c r="K3" s="309">
        <v>10</v>
      </c>
      <c r="L3" s="309">
        <v>11</v>
      </c>
      <c r="M3" s="309">
        <v>12</v>
      </c>
      <c r="N3" s="309">
        <v>13</v>
      </c>
    </row>
    <row r="4" spans="1:14">
      <c r="A4" s="313"/>
      <c r="B4" s="314" t="s">
        <v>458</v>
      </c>
      <c r="C4" s="315" t="s">
        <v>458</v>
      </c>
      <c r="D4" s="314" t="s">
        <v>459</v>
      </c>
      <c r="E4" s="315" t="s">
        <v>460</v>
      </c>
      <c r="F4" s="314" t="s">
        <v>170</v>
      </c>
      <c r="G4" s="315" t="s">
        <v>461</v>
      </c>
      <c r="H4" s="314" t="s">
        <v>462</v>
      </c>
      <c r="I4" s="315" t="s">
        <v>463</v>
      </c>
      <c r="J4" s="314" t="s">
        <v>464</v>
      </c>
      <c r="K4" s="315" t="s">
        <v>465</v>
      </c>
      <c r="L4" s="314" t="s">
        <v>466</v>
      </c>
      <c r="M4" s="315" t="s">
        <v>467</v>
      </c>
      <c r="N4" s="314" t="s">
        <v>59</v>
      </c>
    </row>
    <row r="5" spans="1:14">
      <c r="A5" s="316"/>
      <c r="B5" s="317"/>
      <c r="C5" s="318" t="s">
        <v>468</v>
      </c>
      <c r="D5" s="317" t="s">
        <v>469</v>
      </c>
      <c r="E5" s="318" t="s">
        <v>470</v>
      </c>
      <c r="F5" s="317" t="s">
        <v>471</v>
      </c>
      <c r="G5" s="318" t="s">
        <v>170</v>
      </c>
      <c r="H5" s="317"/>
      <c r="I5" s="318"/>
      <c r="J5" s="317" t="s">
        <v>472</v>
      </c>
      <c r="K5" s="318"/>
      <c r="L5" s="317"/>
      <c r="M5" s="318"/>
      <c r="N5" s="317"/>
    </row>
    <row r="6" spans="1:14">
      <c r="A6" s="319" t="s">
        <v>473</v>
      </c>
      <c r="B6" s="320">
        <v>4034</v>
      </c>
      <c r="C6" s="321">
        <v>0</v>
      </c>
      <c r="D6" s="320">
        <v>1909</v>
      </c>
      <c r="E6" s="322">
        <v>0</v>
      </c>
      <c r="F6" s="320">
        <v>20325</v>
      </c>
      <c r="G6" s="322">
        <v>0</v>
      </c>
      <c r="H6" s="320">
        <v>19439</v>
      </c>
      <c r="I6" s="321">
        <v>0</v>
      </c>
      <c r="J6" s="323">
        <v>0</v>
      </c>
      <c r="K6" s="322">
        <v>55600</v>
      </c>
      <c r="L6" s="323"/>
      <c r="M6" s="321"/>
      <c r="N6" s="320">
        <v>101307</v>
      </c>
    </row>
    <row r="7" spans="1:14">
      <c r="A7" s="319" t="s">
        <v>474</v>
      </c>
      <c r="B7" s="320">
        <v>20332</v>
      </c>
      <c r="C7" s="321">
        <v>2121</v>
      </c>
      <c r="D7" s="320">
        <v>108694</v>
      </c>
      <c r="E7" s="322">
        <v>20725</v>
      </c>
      <c r="F7" s="320">
        <v>56936</v>
      </c>
      <c r="G7" s="321"/>
      <c r="H7" s="323"/>
      <c r="I7" s="321"/>
      <c r="J7" s="323"/>
      <c r="K7" s="322">
        <v>0</v>
      </c>
      <c r="L7" s="320">
        <v>1677</v>
      </c>
      <c r="M7" s="321"/>
      <c r="N7" s="320">
        <v>210485</v>
      </c>
    </row>
    <row r="8" spans="1:14">
      <c r="A8" s="319" t="s">
        <v>475</v>
      </c>
      <c r="B8" s="323">
        <v>0</v>
      </c>
      <c r="C8" s="321">
        <v>-492</v>
      </c>
      <c r="D8" s="323">
        <v>0</v>
      </c>
      <c r="E8" s="322">
        <v>-17393</v>
      </c>
      <c r="F8" s="320">
        <v>0</v>
      </c>
      <c r="G8" s="321"/>
      <c r="H8" s="323"/>
      <c r="I8" s="321"/>
      <c r="J8" s="323"/>
      <c r="K8" s="322">
        <v>-14631</v>
      </c>
      <c r="L8" s="323">
        <v>0</v>
      </c>
      <c r="M8" s="321"/>
      <c r="N8" s="320">
        <v>-32516</v>
      </c>
    </row>
    <row r="9" spans="1:14">
      <c r="A9" s="319" t="s">
        <v>476</v>
      </c>
      <c r="B9" s="323"/>
      <c r="C9" s="321"/>
      <c r="D9" s="323"/>
      <c r="E9" s="322">
        <v>-12275</v>
      </c>
      <c r="F9" s="320"/>
      <c r="G9" s="321"/>
      <c r="H9" s="323"/>
      <c r="I9" s="321"/>
      <c r="J9" s="323"/>
      <c r="K9" s="321">
        <v>0</v>
      </c>
      <c r="L9" s="323"/>
      <c r="M9" s="321"/>
      <c r="N9" s="320">
        <v>-12275</v>
      </c>
    </row>
    <row r="10" spans="1:14">
      <c r="A10" s="319" t="s">
        <v>477</v>
      </c>
      <c r="B10" s="320">
        <v>-75</v>
      </c>
      <c r="C10" s="321">
        <v>-646</v>
      </c>
      <c r="D10" s="320">
        <v>1270</v>
      </c>
      <c r="E10" s="324">
        <v>902</v>
      </c>
      <c r="F10" s="320">
        <v>-2679</v>
      </c>
      <c r="G10" s="322">
        <v>0</v>
      </c>
      <c r="H10" s="323">
        <v>0</v>
      </c>
      <c r="I10" s="321"/>
      <c r="J10" s="323"/>
      <c r="K10" s="322">
        <v>-32</v>
      </c>
      <c r="L10" s="320">
        <v>0</v>
      </c>
      <c r="M10" s="321"/>
      <c r="N10" s="320">
        <v>-1260</v>
      </c>
    </row>
    <row r="11" spans="1:14">
      <c r="A11" s="325" t="s">
        <v>478</v>
      </c>
      <c r="B11" s="326">
        <v>24291</v>
      </c>
      <c r="C11" s="327">
        <v>983</v>
      </c>
      <c r="D11" s="326">
        <v>111873</v>
      </c>
      <c r="E11" s="326">
        <v>-8041</v>
      </c>
      <c r="F11" s="326">
        <v>74582</v>
      </c>
      <c r="G11" s="326">
        <v>0</v>
      </c>
      <c r="H11" s="326">
        <v>19439</v>
      </c>
      <c r="I11" s="327">
        <v>0</v>
      </c>
      <c r="J11" s="328">
        <v>0</v>
      </c>
      <c r="K11" s="326">
        <v>40937</v>
      </c>
      <c r="L11" s="326">
        <v>1677</v>
      </c>
      <c r="M11" s="327">
        <v>0</v>
      </c>
      <c r="N11" s="326">
        <v>265741</v>
      </c>
    </row>
    <row r="12" spans="1:14">
      <c r="A12" s="319" t="s">
        <v>479</v>
      </c>
      <c r="B12" s="320">
        <v>-14592</v>
      </c>
      <c r="C12" s="321">
        <v>-3686</v>
      </c>
      <c r="D12" s="323">
        <v>0</v>
      </c>
      <c r="E12" s="322">
        <v>-327</v>
      </c>
      <c r="F12" s="320">
        <v>-27836</v>
      </c>
      <c r="G12" s="322">
        <v>0</v>
      </c>
      <c r="H12" s="320">
        <v>-18930.729018271912</v>
      </c>
      <c r="I12" s="321">
        <v>0</v>
      </c>
      <c r="J12" s="323">
        <v>0</v>
      </c>
      <c r="K12" s="322">
        <v>-235</v>
      </c>
      <c r="L12" s="320">
        <v>37501.5503895039</v>
      </c>
      <c r="M12" s="321">
        <v>0</v>
      </c>
      <c r="N12" s="320">
        <v>-28105.178628768015</v>
      </c>
    </row>
    <row r="13" spans="1:14">
      <c r="A13" s="319" t="s">
        <v>480</v>
      </c>
      <c r="B13" s="320">
        <v>-68</v>
      </c>
      <c r="C13" s="321">
        <v>0</v>
      </c>
      <c r="D13" s="323">
        <v>0</v>
      </c>
      <c r="E13" s="322">
        <v>-1121</v>
      </c>
      <c r="F13" s="320">
        <v>-615</v>
      </c>
      <c r="G13" s="322">
        <v>0</v>
      </c>
      <c r="H13" s="323">
        <v>-508.27098172808923</v>
      </c>
      <c r="I13" s="321">
        <v>0</v>
      </c>
      <c r="J13" s="323">
        <v>0</v>
      </c>
      <c r="K13" s="322">
        <v>-4068</v>
      </c>
      <c r="L13" s="323">
        <v>2772.4496104961049</v>
      </c>
      <c r="M13" s="321">
        <v>0</v>
      </c>
      <c r="N13" s="320">
        <v>-3607.8213712319844</v>
      </c>
    </row>
    <row r="14" spans="1:14">
      <c r="A14" s="319" t="s">
        <v>481</v>
      </c>
      <c r="B14" s="320">
        <v>-5036</v>
      </c>
      <c r="C14" s="321">
        <v>-1423</v>
      </c>
      <c r="D14" s="323"/>
      <c r="E14" s="322">
        <v>-246</v>
      </c>
      <c r="F14" s="320">
        <v>-24571</v>
      </c>
      <c r="G14" s="322">
        <v>1392</v>
      </c>
      <c r="H14" s="323"/>
      <c r="I14" s="321"/>
      <c r="J14" s="323"/>
      <c r="K14" s="322">
        <v>0</v>
      </c>
      <c r="L14" s="320">
        <v>-125</v>
      </c>
      <c r="M14" s="321"/>
      <c r="N14" s="320">
        <v>-30009</v>
      </c>
    </row>
    <row r="15" spans="1:14">
      <c r="A15" s="319" t="s">
        <v>482</v>
      </c>
      <c r="B15" s="323"/>
      <c r="C15" s="321"/>
      <c r="D15" s="320">
        <v>-111873</v>
      </c>
      <c r="E15" s="322">
        <v>109592.2</v>
      </c>
      <c r="F15" s="320">
        <v>-6270</v>
      </c>
      <c r="G15" s="321"/>
      <c r="H15" s="323"/>
      <c r="I15" s="321"/>
      <c r="J15" s="323"/>
      <c r="K15" s="321">
        <v>0</v>
      </c>
      <c r="L15" s="320">
        <v>-352</v>
      </c>
      <c r="M15" s="321"/>
      <c r="N15" s="320">
        <v>-8902.7999999999993</v>
      </c>
    </row>
    <row r="16" spans="1:14">
      <c r="A16" s="319" t="s">
        <v>483</v>
      </c>
      <c r="B16" s="323">
        <v>0</v>
      </c>
      <c r="C16" s="321">
        <v>8494</v>
      </c>
      <c r="D16" s="323"/>
      <c r="E16" s="321"/>
      <c r="F16" s="323"/>
      <c r="G16" s="321"/>
      <c r="H16" s="323"/>
      <c r="I16" s="321"/>
      <c r="J16" s="323"/>
      <c r="K16" s="321">
        <v>-183</v>
      </c>
      <c r="L16" s="320">
        <v>-3</v>
      </c>
      <c r="M16" s="321"/>
      <c r="N16" s="320">
        <v>8308</v>
      </c>
    </row>
    <row r="17" spans="1:15">
      <c r="A17" s="319" t="s">
        <v>484</v>
      </c>
      <c r="B17" s="320">
        <v>0</v>
      </c>
      <c r="C17" s="321">
        <v>-669</v>
      </c>
      <c r="D17" s="320">
        <v>0</v>
      </c>
      <c r="E17" s="322">
        <v>-3988</v>
      </c>
      <c r="F17" s="320">
        <v>-327</v>
      </c>
      <c r="G17" s="321">
        <v>-56</v>
      </c>
      <c r="H17" s="323"/>
      <c r="I17" s="321"/>
      <c r="J17" s="323">
        <v>0</v>
      </c>
      <c r="K17" s="321">
        <v>0</v>
      </c>
      <c r="L17" s="320">
        <v>-3356</v>
      </c>
      <c r="M17" s="321">
        <v>0</v>
      </c>
      <c r="N17" s="320">
        <v>-8395</v>
      </c>
    </row>
    <row r="18" spans="1:15">
      <c r="A18" s="319" t="s">
        <v>667</v>
      </c>
      <c r="B18" s="320">
        <v>0</v>
      </c>
      <c r="C18" s="320">
        <v>0</v>
      </c>
      <c r="D18" s="320">
        <v>0</v>
      </c>
      <c r="E18" s="320">
        <v>0</v>
      </c>
      <c r="F18" s="320">
        <v>731</v>
      </c>
      <c r="G18" s="320">
        <v>0</v>
      </c>
      <c r="H18" s="323">
        <v>0</v>
      </c>
      <c r="I18" s="321">
        <v>0</v>
      </c>
      <c r="J18" s="323">
        <v>0</v>
      </c>
      <c r="K18" s="320">
        <v>0</v>
      </c>
      <c r="L18" s="320">
        <v>0</v>
      </c>
      <c r="M18" s="321">
        <v>0</v>
      </c>
      <c r="N18" s="320">
        <v>731</v>
      </c>
    </row>
    <row r="19" spans="1:15">
      <c r="A19" s="325" t="s">
        <v>485</v>
      </c>
      <c r="B19" s="326">
        <v>4595</v>
      </c>
      <c r="C19" s="327">
        <v>3699</v>
      </c>
      <c r="D19" s="328">
        <v>0</v>
      </c>
      <c r="E19" s="329">
        <v>95869.2</v>
      </c>
      <c r="F19" s="329">
        <v>14232</v>
      </c>
      <c r="G19" s="329">
        <v>1336</v>
      </c>
      <c r="H19" s="328">
        <v>0</v>
      </c>
      <c r="I19" s="327">
        <v>0</v>
      </c>
      <c r="J19" s="328">
        <v>0</v>
      </c>
      <c r="K19" s="329">
        <v>36451</v>
      </c>
      <c r="L19" s="329">
        <v>38115</v>
      </c>
      <c r="M19" s="327">
        <v>0</v>
      </c>
      <c r="N19" s="326">
        <v>194297.2</v>
      </c>
      <c r="O19" s="354">
        <v>202121</v>
      </c>
    </row>
    <row r="20" spans="1:15">
      <c r="A20" s="330" t="s">
        <v>486</v>
      </c>
      <c r="B20" s="320">
        <v>2305</v>
      </c>
      <c r="C20" s="321">
        <v>3640</v>
      </c>
      <c r="D20" s="323">
        <v>0</v>
      </c>
      <c r="E20" s="322">
        <v>9819</v>
      </c>
      <c r="F20" s="320">
        <v>8731</v>
      </c>
      <c r="G20" s="322">
        <v>1007</v>
      </c>
      <c r="H20" s="323"/>
      <c r="I20" s="321"/>
      <c r="J20" s="323">
        <v>0</v>
      </c>
      <c r="K20" s="322">
        <v>3919</v>
      </c>
      <c r="L20" s="320">
        <v>9072</v>
      </c>
      <c r="M20" s="321">
        <v>0</v>
      </c>
      <c r="N20" s="331">
        <v>38493</v>
      </c>
    </row>
    <row r="21" spans="1:15">
      <c r="A21" s="319" t="s">
        <v>487</v>
      </c>
      <c r="B21" s="323">
        <v>0</v>
      </c>
      <c r="C21" s="321"/>
      <c r="D21" s="323"/>
      <c r="E21" s="322">
        <v>57644</v>
      </c>
      <c r="F21" s="320">
        <v>257</v>
      </c>
      <c r="G21" s="321">
        <v>0</v>
      </c>
      <c r="H21" s="323"/>
      <c r="I21" s="321"/>
      <c r="J21" s="323"/>
      <c r="K21" s="321"/>
      <c r="L21" s="320">
        <v>189</v>
      </c>
      <c r="M21" s="321"/>
      <c r="N21" s="320">
        <v>58090</v>
      </c>
    </row>
    <row r="22" spans="1:15">
      <c r="A22" s="330" t="s">
        <v>488</v>
      </c>
      <c r="B22" s="320">
        <v>1618</v>
      </c>
      <c r="C22" s="321">
        <v>59</v>
      </c>
      <c r="D22" s="323">
        <v>0</v>
      </c>
      <c r="E22" s="322">
        <v>10005</v>
      </c>
      <c r="F22" s="320">
        <v>1104</v>
      </c>
      <c r="G22" s="321">
        <v>0</v>
      </c>
      <c r="H22" s="323">
        <v>0</v>
      </c>
      <c r="I22" s="321">
        <v>0</v>
      </c>
      <c r="J22" s="323">
        <v>0</v>
      </c>
      <c r="K22" s="321">
        <v>2</v>
      </c>
      <c r="L22" s="320">
        <v>14159</v>
      </c>
      <c r="M22" s="321">
        <v>0</v>
      </c>
      <c r="N22" s="320">
        <v>26947</v>
      </c>
    </row>
    <row r="23" spans="1:15">
      <c r="A23" s="330" t="s">
        <v>489</v>
      </c>
      <c r="B23" s="320">
        <v>665</v>
      </c>
      <c r="C23" s="321"/>
      <c r="D23" s="323"/>
      <c r="E23" s="322">
        <v>2340</v>
      </c>
      <c r="F23" s="323">
        <v>0</v>
      </c>
      <c r="G23" s="321">
        <v>0</v>
      </c>
      <c r="H23" s="323"/>
      <c r="I23" s="321"/>
      <c r="J23" s="323"/>
      <c r="K23" s="322">
        <v>3757</v>
      </c>
      <c r="L23" s="323">
        <v>3382</v>
      </c>
      <c r="M23" s="321">
        <v>0</v>
      </c>
      <c r="N23" s="320">
        <v>10144</v>
      </c>
    </row>
    <row r="24" spans="1:15" ht="11.25" customHeight="1">
      <c r="A24" s="319" t="s">
        <v>490</v>
      </c>
      <c r="B24" s="320">
        <v>7</v>
      </c>
      <c r="C24" s="321">
        <v>0</v>
      </c>
      <c r="D24" s="323"/>
      <c r="E24" s="322">
        <v>11610</v>
      </c>
      <c r="F24" s="320">
        <v>4140</v>
      </c>
      <c r="G24" s="322">
        <v>329</v>
      </c>
      <c r="H24" s="323"/>
      <c r="I24" s="321"/>
      <c r="J24" s="323"/>
      <c r="K24" s="322">
        <v>28773</v>
      </c>
      <c r="L24" s="320">
        <v>11313</v>
      </c>
      <c r="M24" s="321">
        <v>0</v>
      </c>
      <c r="N24" s="320">
        <v>56172</v>
      </c>
    </row>
    <row r="25" spans="1:15">
      <c r="A25" s="319" t="s">
        <v>491</v>
      </c>
      <c r="B25" s="323"/>
      <c r="C25" s="321"/>
      <c r="D25" s="323"/>
      <c r="E25" s="321"/>
      <c r="F25" s="323"/>
      <c r="G25" s="321"/>
      <c r="H25" s="323"/>
      <c r="I25" s="321"/>
      <c r="J25" s="323"/>
      <c r="K25" s="321"/>
      <c r="L25" s="323"/>
      <c r="M25" s="321"/>
      <c r="N25" s="320">
        <v>0</v>
      </c>
    </row>
    <row r="26" spans="1:15">
      <c r="A26" s="316" t="s">
        <v>492</v>
      </c>
      <c r="B26" s="317"/>
      <c r="C26" s="318"/>
      <c r="D26" s="317"/>
      <c r="E26" s="332">
        <v>4451.2</v>
      </c>
      <c r="F26" s="317"/>
      <c r="G26" s="318"/>
      <c r="H26" s="317"/>
      <c r="I26" s="318"/>
      <c r="J26" s="317"/>
      <c r="K26" s="318"/>
      <c r="L26" s="317"/>
      <c r="M26" s="318"/>
      <c r="N26" s="333">
        <v>4451.2</v>
      </c>
    </row>
    <row r="27" spans="1:15">
      <c r="A27" s="309" t="s">
        <v>666</v>
      </c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</row>
    <row r="28" spans="1:15">
      <c r="A28" s="974" t="s">
        <v>668</v>
      </c>
    </row>
  </sheetData>
  <phoneticPr fontId="0" type="noConversion"/>
  <pageMargins left="0.75" right="0.75" top="0.98425196850393704" bottom="1" header="0" footer="0"/>
  <pageSetup scale="78" orientation="landscape" r:id="rId1"/>
  <headerFooter alignWithMargins="0">
    <oddHeader>&amp;RE2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6" sqref="C16"/>
    </sheetView>
  </sheetViews>
  <sheetFormatPr baseColWidth="10" defaultRowHeight="12.75"/>
  <cols>
    <col min="1" max="1" width="27.28515625" customWidth="1"/>
    <col min="5" max="5" width="5.140625" customWidth="1"/>
  </cols>
  <sheetData>
    <row r="1" spans="1:4" ht="5.25" customHeight="1" thickBot="1">
      <c r="A1" s="357"/>
      <c r="B1" s="357"/>
      <c r="C1" s="357"/>
      <c r="D1" s="357"/>
    </row>
    <row r="2" spans="1:4" ht="15.75">
      <c r="A2" s="467"/>
      <c r="B2" s="468" t="s">
        <v>0</v>
      </c>
      <c r="C2" s="469"/>
      <c r="D2" s="470"/>
    </row>
    <row r="3" spans="1:4" ht="15.75">
      <c r="A3" s="471"/>
      <c r="B3" s="472" t="s">
        <v>1</v>
      </c>
      <c r="C3" s="472"/>
      <c r="D3" s="473"/>
    </row>
    <row r="4" spans="1:4" ht="15.75">
      <c r="A4" s="471"/>
      <c r="B4" s="472"/>
      <c r="C4" s="472"/>
      <c r="D4" s="473"/>
    </row>
    <row r="5" spans="1:4" ht="15.75">
      <c r="A5" s="471"/>
      <c r="B5" s="472"/>
      <c r="C5" s="472"/>
      <c r="D5" s="473"/>
    </row>
    <row r="6" spans="1:4" ht="15.75">
      <c r="A6" s="471"/>
      <c r="B6" s="472"/>
      <c r="C6" s="474" t="s">
        <v>2</v>
      </c>
      <c r="D6" s="473" t="s">
        <v>3</v>
      </c>
    </row>
    <row r="7" spans="1:4" ht="15.75">
      <c r="A7" s="475" t="s">
        <v>4</v>
      </c>
      <c r="B7" s="476">
        <v>2002</v>
      </c>
      <c r="C7" s="476">
        <v>2003</v>
      </c>
      <c r="D7" s="477" t="s">
        <v>5</v>
      </c>
    </row>
    <row r="8" spans="1:4">
      <c r="A8" s="478"/>
      <c r="B8" s="479"/>
      <c r="C8" s="479"/>
      <c r="D8" s="480"/>
    </row>
    <row r="9" spans="1:4">
      <c r="A9" s="2" t="s">
        <v>6</v>
      </c>
      <c r="B9" s="481">
        <v>104977</v>
      </c>
      <c r="C9" s="481">
        <v>111873</v>
      </c>
      <c r="D9" s="482">
        <v>6.6</v>
      </c>
    </row>
    <row r="10" spans="1:4">
      <c r="A10" s="2"/>
      <c r="B10" s="481"/>
      <c r="C10" s="481"/>
      <c r="D10" s="483"/>
    </row>
    <row r="11" spans="1:4">
      <c r="A11" s="2" t="s">
        <v>7</v>
      </c>
      <c r="B11" s="481">
        <v>68940</v>
      </c>
      <c r="C11" s="481">
        <v>74582</v>
      </c>
      <c r="D11" s="482">
        <v>8.1999999999999993</v>
      </c>
    </row>
    <row r="12" spans="1:4">
      <c r="A12" s="2"/>
      <c r="B12" s="481"/>
      <c r="C12" s="481"/>
      <c r="D12" s="483"/>
    </row>
    <row r="13" spans="1:4">
      <c r="A13" s="2" t="s">
        <v>8</v>
      </c>
      <c r="B13" s="481">
        <v>25406</v>
      </c>
      <c r="C13" s="481">
        <v>24291</v>
      </c>
      <c r="D13" s="482">
        <v>-4.4000000000000004</v>
      </c>
    </row>
    <row r="14" spans="1:4">
      <c r="A14" s="2"/>
      <c r="B14" s="481"/>
      <c r="C14" s="481"/>
      <c r="D14" s="483"/>
    </row>
    <row r="15" spans="1:4">
      <c r="A15" s="2" t="s">
        <v>9</v>
      </c>
      <c r="B15" s="481">
        <v>19941</v>
      </c>
      <c r="C15" s="481">
        <v>19439</v>
      </c>
      <c r="D15" s="482">
        <v>-2.5</v>
      </c>
    </row>
    <row r="16" spans="1:4">
      <c r="A16" s="2"/>
      <c r="B16" s="481"/>
      <c r="C16" s="481"/>
      <c r="D16" s="483"/>
    </row>
    <row r="17" spans="1:4">
      <c r="A17" s="2" t="s">
        <v>10</v>
      </c>
      <c r="B17" s="481">
        <v>43137</v>
      </c>
      <c r="C17" s="481">
        <v>40754</v>
      </c>
      <c r="D17" s="482">
        <v>-5.5</v>
      </c>
    </row>
    <row r="18" spans="1:4">
      <c r="A18" s="2"/>
      <c r="B18" s="481"/>
      <c r="C18" s="481"/>
      <c r="D18" s="483"/>
    </row>
    <row r="19" spans="1:4">
      <c r="A19" s="2" t="s">
        <v>11</v>
      </c>
      <c r="B19" s="481">
        <v>0</v>
      </c>
      <c r="C19" s="481">
        <v>0</v>
      </c>
      <c r="D19" s="482">
        <v>0</v>
      </c>
    </row>
    <row r="20" spans="1:4">
      <c r="A20" s="2"/>
      <c r="B20" s="481"/>
      <c r="C20" s="481"/>
      <c r="D20" s="483"/>
    </row>
    <row r="21" spans="1:4">
      <c r="A21" s="2"/>
      <c r="B21" s="481"/>
      <c r="C21" s="481"/>
      <c r="D21" s="482"/>
    </row>
    <row r="22" spans="1:4">
      <c r="A22" s="3" t="s">
        <v>12</v>
      </c>
      <c r="B22" s="484">
        <v>262401</v>
      </c>
      <c r="C22" s="484">
        <v>270939</v>
      </c>
      <c r="D22" s="485">
        <v>3.3</v>
      </c>
    </row>
    <row r="23" spans="1:4" ht="13.5" thickBot="1">
      <c r="A23" s="4"/>
      <c r="B23" s="5"/>
      <c r="C23" s="6"/>
      <c r="D23" s="7"/>
    </row>
    <row r="24" spans="1:4">
      <c r="A24" s="890" t="s">
        <v>705</v>
      </c>
      <c r="C24" s="73"/>
    </row>
    <row r="25" spans="1:4">
      <c r="A25" s="890" t="s">
        <v>739</v>
      </c>
      <c r="C25" s="73"/>
    </row>
    <row r="26" spans="1:4">
      <c r="A26" s="1013" t="s">
        <v>703</v>
      </c>
    </row>
    <row r="27" spans="1:4">
      <c r="A27" s="1013" t="s">
        <v>702</v>
      </c>
    </row>
  </sheetData>
  <phoneticPr fontId="0" type="noConversion"/>
  <pageMargins left="1.3779527559055118" right="0.75" top="1.5748031496062993" bottom="1" header="0" footer="0"/>
  <pageSetup orientation="portrait" r:id="rId1"/>
  <headerFooter alignWithMargins="0">
    <oddHeader>&amp;C&amp;A&amp;R1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F35"/>
  <sheetViews>
    <sheetView topLeftCell="A19" workbookViewId="0">
      <selection activeCell="A2" sqref="A2"/>
    </sheetView>
  </sheetViews>
  <sheetFormatPr baseColWidth="10" defaultColWidth="9.140625" defaultRowHeight="12.75"/>
  <cols>
    <col min="1" max="1" width="26.140625" style="8" customWidth="1"/>
    <col min="2" max="2" width="14" style="8" customWidth="1"/>
    <col min="3" max="3" width="14.140625" style="8" customWidth="1"/>
    <col min="4" max="4" width="13.85546875" style="8" customWidth="1"/>
    <col min="5" max="5" width="9.140625" style="8" customWidth="1"/>
    <col min="6" max="6" width="9.140625" style="299" customWidth="1"/>
    <col min="7" max="16384" width="9.140625" style="8"/>
  </cols>
  <sheetData>
    <row r="1" spans="1:6" ht="5.25" customHeight="1" thickBot="1">
      <c r="A1" s="509"/>
      <c r="B1" s="509"/>
      <c r="C1" s="509"/>
      <c r="D1" s="509"/>
    </row>
    <row r="2" spans="1:6">
      <c r="A2" s="498"/>
      <c r="B2" s="499" t="s">
        <v>13</v>
      </c>
      <c r="C2" s="500"/>
      <c r="D2" s="501"/>
    </row>
    <row r="3" spans="1:6">
      <c r="A3" s="502"/>
      <c r="B3" s="503" t="s">
        <v>14</v>
      </c>
      <c r="C3" s="504"/>
      <c r="D3" s="505"/>
    </row>
    <row r="4" spans="1:6">
      <c r="A4" s="502"/>
      <c r="B4" s="504"/>
      <c r="C4" s="504"/>
      <c r="D4" s="505"/>
    </row>
    <row r="5" spans="1:6">
      <c r="A5" s="502"/>
      <c r="B5" s="506" t="s">
        <v>2</v>
      </c>
      <c r="C5" s="506"/>
      <c r="D5" s="507" t="s">
        <v>3</v>
      </c>
    </row>
    <row r="6" spans="1:6" ht="15.75">
      <c r="A6" s="508" t="s">
        <v>4</v>
      </c>
      <c r="B6" s="503">
        <v>2002</v>
      </c>
      <c r="C6" s="503">
        <v>2003</v>
      </c>
      <c r="D6" s="507" t="s">
        <v>5</v>
      </c>
    </row>
    <row r="7" spans="1:6">
      <c r="A7" s="9"/>
      <c r="B7" s="893"/>
      <c r="C7" s="893"/>
      <c r="D7" s="894"/>
    </row>
    <row r="8" spans="1:6">
      <c r="A8" s="9" t="s">
        <v>15</v>
      </c>
      <c r="B8" s="893"/>
      <c r="C8" s="893"/>
      <c r="D8" s="894"/>
    </row>
    <row r="9" spans="1:6">
      <c r="A9" s="9" t="s">
        <v>16</v>
      </c>
      <c r="B9" s="895">
        <v>109740</v>
      </c>
      <c r="C9" s="895">
        <v>109375</v>
      </c>
      <c r="D9" s="896">
        <v>-0.33</v>
      </c>
      <c r="E9" s="939"/>
      <c r="F9" s="8"/>
    </row>
    <row r="10" spans="1:6">
      <c r="A10" s="10"/>
      <c r="B10" s="895"/>
      <c r="C10" s="895"/>
      <c r="D10" s="896"/>
      <c r="F10" s="8"/>
    </row>
    <row r="11" spans="1:6">
      <c r="A11" s="9" t="s">
        <v>17</v>
      </c>
      <c r="B11" s="895">
        <v>36452</v>
      </c>
      <c r="C11" s="895">
        <v>39500</v>
      </c>
      <c r="D11" s="896">
        <v>8.4</v>
      </c>
      <c r="E11" s="939"/>
      <c r="F11" s="8"/>
    </row>
    <row r="12" spans="1:6">
      <c r="A12" s="9"/>
      <c r="B12" s="895"/>
      <c r="C12" s="895"/>
      <c r="D12" s="896"/>
      <c r="F12" s="8"/>
    </row>
    <row r="13" spans="1:6">
      <c r="A13" s="9" t="s">
        <v>8</v>
      </c>
      <c r="B13" s="895">
        <v>25406</v>
      </c>
      <c r="C13" s="895">
        <v>24291</v>
      </c>
      <c r="D13" s="896">
        <v>-4.4000000000000004</v>
      </c>
      <c r="E13" s="939"/>
      <c r="F13" s="8"/>
    </row>
    <row r="14" spans="1:6">
      <c r="A14" s="9"/>
      <c r="B14" s="895"/>
      <c r="C14" s="895"/>
      <c r="D14" s="896"/>
      <c r="F14" s="8"/>
    </row>
    <row r="15" spans="1:6">
      <c r="A15" s="9" t="s">
        <v>18</v>
      </c>
      <c r="B15" s="895">
        <v>6343</v>
      </c>
      <c r="C15" s="895">
        <v>8252</v>
      </c>
      <c r="D15" s="896">
        <v>30.1</v>
      </c>
      <c r="E15" s="299"/>
      <c r="F15" s="8"/>
    </row>
    <row r="16" spans="1:6">
      <c r="A16" s="9"/>
      <c r="B16" s="895"/>
      <c r="C16" s="895"/>
      <c r="D16" s="896"/>
      <c r="F16" s="8"/>
    </row>
    <row r="17" spans="1:6">
      <c r="A17" s="9" t="s">
        <v>19</v>
      </c>
      <c r="B17" s="895">
        <v>1311</v>
      </c>
      <c r="C17" s="895">
        <v>1418</v>
      </c>
      <c r="D17" s="896">
        <v>8.1999999999999993</v>
      </c>
      <c r="E17" s="299"/>
      <c r="F17" s="8"/>
    </row>
    <row r="18" spans="1:6">
      <c r="A18" s="9"/>
      <c r="B18" s="895"/>
      <c r="C18" s="895"/>
      <c r="D18" s="896"/>
      <c r="F18" s="8"/>
    </row>
    <row r="19" spans="1:6">
      <c r="A19" s="9" t="s">
        <v>20</v>
      </c>
      <c r="B19" s="895">
        <v>1104</v>
      </c>
      <c r="C19" s="895">
        <v>1125</v>
      </c>
      <c r="D19" s="896">
        <v>1.9</v>
      </c>
      <c r="E19" s="299"/>
      <c r="F19" s="8"/>
    </row>
    <row r="20" spans="1:6">
      <c r="A20" s="9"/>
      <c r="B20" s="895"/>
      <c r="C20" s="895"/>
      <c r="D20" s="896"/>
      <c r="F20" s="8"/>
    </row>
    <row r="21" spans="1:6">
      <c r="A21" s="9" t="s">
        <v>7</v>
      </c>
      <c r="B21" s="895">
        <v>68217</v>
      </c>
      <c r="C21" s="895">
        <v>73851</v>
      </c>
      <c r="D21" s="896">
        <v>8.3000000000000007</v>
      </c>
      <c r="E21" s="299"/>
      <c r="F21" s="8"/>
    </row>
    <row r="22" spans="1:6">
      <c r="A22" s="9"/>
      <c r="B22" s="895"/>
      <c r="C22" s="895"/>
      <c r="D22" s="896"/>
      <c r="F22" s="8"/>
    </row>
    <row r="23" spans="1:6">
      <c r="A23" s="9" t="s">
        <v>21</v>
      </c>
      <c r="B23" s="895">
        <v>401</v>
      </c>
      <c r="C23" s="895">
        <v>0</v>
      </c>
      <c r="D23" s="896">
        <v>-100</v>
      </c>
      <c r="E23" s="299"/>
      <c r="F23" s="8"/>
    </row>
    <row r="24" spans="1:6">
      <c r="A24" s="9"/>
      <c r="B24" s="895"/>
      <c r="C24" s="895"/>
      <c r="D24" s="896"/>
      <c r="F24" s="8"/>
    </row>
    <row r="25" spans="1:6">
      <c r="A25" s="9" t="s">
        <v>22</v>
      </c>
      <c r="B25" s="895">
        <v>43137</v>
      </c>
      <c r="C25" s="895">
        <v>40754</v>
      </c>
      <c r="D25" s="896">
        <v>-5.5</v>
      </c>
      <c r="E25" s="299"/>
      <c r="F25" s="8"/>
    </row>
    <row r="26" spans="1:6">
      <c r="A26" s="9"/>
      <c r="B26" s="895"/>
      <c r="C26" s="895"/>
      <c r="D26" s="896"/>
      <c r="F26" s="8"/>
    </row>
    <row r="27" spans="1:6">
      <c r="A27" s="9" t="s">
        <v>11</v>
      </c>
      <c r="B27" s="895">
        <v>0</v>
      </c>
      <c r="C27" s="895">
        <v>0</v>
      </c>
      <c r="D27" s="897">
        <v>0</v>
      </c>
      <c r="E27" s="299"/>
      <c r="F27" s="8"/>
    </row>
    <row r="28" spans="1:6">
      <c r="A28" s="9"/>
      <c r="B28" s="895"/>
      <c r="C28" s="895"/>
      <c r="D28" s="896"/>
      <c r="F28" s="8"/>
    </row>
    <row r="29" spans="1:6">
      <c r="A29" s="9"/>
      <c r="B29" s="895"/>
      <c r="C29" s="895"/>
      <c r="D29" s="896"/>
      <c r="F29" s="8"/>
    </row>
    <row r="30" spans="1:6">
      <c r="A30" s="9" t="s">
        <v>12</v>
      </c>
      <c r="B30" s="898">
        <v>292111</v>
      </c>
      <c r="C30" s="898">
        <v>298566</v>
      </c>
      <c r="D30" s="899">
        <v>2.2000000000000002</v>
      </c>
      <c r="E30" s="939"/>
      <c r="F30" s="8"/>
    </row>
    <row r="31" spans="1:6" ht="13.5" thickBot="1">
      <c r="A31" s="11"/>
      <c r="B31" s="12"/>
      <c r="C31" s="12"/>
      <c r="D31" s="13"/>
      <c r="F31" s="8"/>
    </row>
    <row r="32" spans="1:6">
      <c r="A32" s="890" t="s">
        <v>705</v>
      </c>
    </row>
    <row r="33" spans="1:3">
      <c r="A33" s="890" t="s">
        <v>739</v>
      </c>
      <c r="B33" s="298"/>
      <c r="C33" s="298"/>
    </row>
    <row r="34" spans="1:3">
      <c r="A34" s="1013" t="s">
        <v>703</v>
      </c>
    </row>
    <row r="35" spans="1:3">
      <c r="A35" s="1013" t="s">
        <v>702</v>
      </c>
    </row>
  </sheetData>
  <phoneticPr fontId="0" type="noConversion"/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H38"/>
  <sheetViews>
    <sheetView zoomScale="90" workbookViewId="0">
      <selection activeCell="H20" sqref="H20"/>
    </sheetView>
  </sheetViews>
  <sheetFormatPr baseColWidth="10" defaultColWidth="9.140625" defaultRowHeight="12.75"/>
  <cols>
    <col min="1" max="1" width="25.42578125" style="14" customWidth="1"/>
    <col min="2" max="2" width="14.85546875" style="14" customWidth="1"/>
    <col min="3" max="3" width="14.42578125" style="14" customWidth="1"/>
    <col min="4" max="4" width="15.85546875" style="14" customWidth="1"/>
    <col min="5" max="5" width="16.28515625" style="14" customWidth="1"/>
    <col min="6" max="6" width="10.28515625" style="14" customWidth="1"/>
    <col min="7" max="7" width="12" style="1066" customWidth="1"/>
    <col min="8" max="16384" width="9.140625" style="14"/>
  </cols>
  <sheetData>
    <row r="1" spans="1:8" ht="5.25" customHeight="1" thickBot="1">
      <c r="A1" s="521"/>
      <c r="B1" s="521"/>
      <c r="C1" s="521"/>
      <c r="D1" s="521"/>
      <c r="E1" s="521"/>
      <c r="F1" s="521"/>
    </row>
    <row r="2" spans="1:8" ht="15.75">
      <c r="A2" s="510"/>
      <c r="B2" s="511"/>
      <c r="C2" s="512" t="s">
        <v>23</v>
      </c>
      <c r="D2" s="511"/>
      <c r="E2" s="511"/>
      <c r="F2" s="513"/>
    </row>
    <row r="3" spans="1:8" ht="15.75">
      <c r="A3" s="514"/>
      <c r="B3" s="515"/>
      <c r="C3" s="516" t="s">
        <v>1</v>
      </c>
      <c r="D3" s="515"/>
      <c r="E3" s="515"/>
      <c r="F3" s="517"/>
    </row>
    <row r="4" spans="1:8" ht="15.75">
      <c r="A4" s="514"/>
      <c r="B4" s="515"/>
      <c r="C4" s="516" t="s">
        <v>632</v>
      </c>
      <c r="D4" s="515"/>
      <c r="E4" s="515"/>
      <c r="F4" s="517"/>
    </row>
    <row r="5" spans="1:8" ht="15.75">
      <c r="A5" s="514"/>
      <c r="B5" s="515"/>
      <c r="C5" s="515"/>
      <c r="D5" s="515"/>
      <c r="E5" s="515"/>
      <c r="F5" s="517"/>
    </row>
    <row r="6" spans="1:8" ht="15.75">
      <c r="A6" s="514"/>
      <c r="B6" s="515" t="s">
        <v>24</v>
      </c>
      <c r="C6" s="515" t="s">
        <v>25</v>
      </c>
      <c r="D6" s="515" t="s">
        <v>26</v>
      </c>
      <c r="E6" s="515" t="s">
        <v>709</v>
      </c>
      <c r="F6" s="517" t="s">
        <v>28</v>
      </c>
    </row>
    <row r="7" spans="1:8" ht="15.75">
      <c r="A7" s="518" t="s">
        <v>4</v>
      </c>
      <c r="B7" s="519" t="s">
        <v>29</v>
      </c>
      <c r="C7" s="519"/>
      <c r="D7" s="519"/>
      <c r="E7" s="519" t="s">
        <v>30</v>
      </c>
      <c r="F7" s="520" t="s">
        <v>31</v>
      </c>
    </row>
    <row r="8" spans="1:8">
      <c r="A8" s="15"/>
      <c r="B8" s="16"/>
      <c r="C8" s="16"/>
      <c r="D8" s="16"/>
      <c r="E8" s="16"/>
      <c r="F8" s="17"/>
    </row>
    <row r="9" spans="1:8">
      <c r="A9" s="18" t="s">
        <v>567</v>
      </c>
      <c r="B9" s="900">
        <v>1909</v>
      </c>
      <c r="C9" s="900">
        <v>108694</v>
      </c>
      <c r="D9" s="900">
        <v>0</v>
      </c>
      <c r="E9" s="900">
        <v>-1270</v>
      </c>
      <c r="F9" s="901">
        <v>111873</v>
      </c>
      <c r="H9" s="1068"/>
    </row>
    <row r="10" spans="1:8">
      <c r="A10" s="18"/>
      <c r="B10" s="900"/>
      <c r="C10" s="900"/>
      <c r="D10" s="900"/>
      <c r="E10" s="900"/>
      <c r="F10" s="901"/>
      <c r="H10" s="1068"/>
    </row>
    <row r="11" spans="1:8">
      <c r="A11" s="18" t="s">
        <v>566</v>
      </c>
      <c r="B11" s="900">
        <v>20325</v>
      </c>
      <c r="C11" s="900">
        <v>56936</v>
      </c>
      <c r="D11" s="900">
        <v>0</v>
      </c>
      <c r="E11" s="900">
        <v>2679</v>
      </c>
      <c r="F11" s="901">
        <v>74582</v>
      </c>
      <c r="H11" s="1068"/>
    </row>
    <row r="12" spans="1:8">
      <c r="A12" s="18"/>
      <c r="B12" s="900"/>
      <c r="C12" s="900"/>
      <c r="D12" s="900"/>
      <c r="E12" s="900"/>
      <c r="F12" s="901"/>
      <c r="H12" s="1068"/>
    </row>
    <row r="13" spans="1:8">
      <c r="A13" s="18" t="s">
        <v>8</v>
      </c>
      <c r="B13" s="900">
        <v>4034</v>
      </c>
      <c r="C13" s="900">
        <v>20332</v>
      </c>
      <c r="D13" s="900">
        <v>0</v>
      </c>
      <c r="E13" s="900">
        <v>75</v>
      </c>
      <c r="F13" s="901">
        <v>24291</v>
      </c>
      <c r="H13" s="1068"/>
    </row>
    <row r="14" spans="1:8">
      <c r="A14" s="18"/>
      <c r="B14" s="900"/>
      <c r="C14" s="900"/>
      <c r="D14" s="900"/>
      <c r="E14" s="900"/>
      <c r="F14" s="901"/>
      <c r="H14" s="1068"/>
    </row>
    <row r="15" spans="1:8">
      <c r="A15" s="18" t="s">
        <v>9</v>
      </c>
      <c r="B15" s="900">
        <f>21370</f>
        <v>21370</v>
      </c>
      <c r="C15" s="900">
        <v>0</v>
      </c>
      <c r="D15" s="900">
        <v>0</v>
      </c>
      <c r="E15" s="900">
        <f>1931</f>
        <v>1931</v>
      </c>
      <c r="F15" s="901">
        <f>19439</f>
        <v>19439</v>
      </c>
      <c r="H15" s="1068"/>
    </row>
    <row r="16" spans="1:8">
      <c r="A16" s="18"/>
      <c r="B16" s="900"/>
      <c r="C16" s="900"/>
      <c r="D16" s="900"/>
      <c r="E16" s="900"/>
      <c r="F16" s="901"/>
      <c r="H16" s="1068"/>
    </row>
    <row r="17" spans="1:8">
      <c r="A17" s="18" t="s">
        <v>22</v>
      </c>
      <c r="B17" s="900">
        <v>40754</v>
      </c>
      <c r="C17" s="900">
        <v>0</v>
      </c>
      <c r="D17" s="900">
        <v>0</v>
      </c>
      <c r="E17" s="900">
        <v>0</v>
      </c>
      <c r="F17" s="901">
        <v>40754</v>
      </c>
      <c r="H17" s="1068"/>
    </row>
    <row r="18" spans="1:8">
      <c r="A18" s="18"/>
      <c r="B18" s="900"/>
      <c r="C18" s="900"/>
      <c r="D18" s="900"/>
      <c r="E18" s="900"/>
      <c r="F18" s="901"/>
      <c r="H18" s="1068"/>
    </row>
    <row r="19" spans="1:8">
      <c r="A19" s="18" t="s">
        <v>11</v>
      </c>
      <c r="B19" s="900">
        <v>0</v>
      </c>
      <c r="C19" s="900">
        <v>0</v>
      </c>
      <c r="D19" s="900">
        <v>0</v>
      </c>
      <c r="E19" s="900">
        <v>0</v>
      </c>
      <c r="F19" s="901">
        <v>0</v>
      </c>
      <c r="H19" s="1068"/>
    </row>
    <row r="20" spans="1:8">
      <c r="A20" s="18"/>
      <c r="B20" s="900"/>
      <c r="C20" s="900"/>
      <c r="D20" s="900"/>
      <c r="E20" s="900"/>
      <c r="F20" s="901"/>
      <c r="H20" s="1068"/>
    </row>
    <row r="21" spans="1:8">
      <c r="A21" s="18"/>
      <c r="B21" s="900"/>
      <c r="C21" s="900"/>
      <c r="D21" s="900"/>
      <c r="E21" s="900"/>
      <c r="F21" s="901"/>
      <c r="H21" s="1068"/>
    </row>
    <row r="22" spans="1:8">
      <c r="A22" s="19" t="s">
        <v>12</v>
      </c>
      <c r="B22" s="902">
        <f>88392</f>
        <v>88392</v>
      </c>
      <c r="C22" s="902">
        <v>185962</v>
      </c>
      <c r="D22" s="902">
        <v>0</v>
      </c>
      <c r="E22" s="902">
        <v>3415</v>
      </c>
      <c r="F22" s="903">
        <f>270939</f>
        <v>270939</v>
      </c>
      <c r="H22" s="1066"/>
    </row>
    <row r="23" spans="1:8" ht="13.5" thickBot="1">
      <c r="A23" s="20"/>
      <c r="B23" s="906"/>
      <c r="C23" s="904"/>
      <c r="D23" s="904"/>
      <c r="E23" s="904"/>
      <c r="F23" s="905"/>
    </row>
    <row r="24" spans="1:8">
      <c r="A24" s="1013" t="s">
        <v>719</v>
      </c>
      <c r="B24" s="1013"/>
      <c r="C24" s="1013"/>
      <c r="D24" s="1013"/>
      <c r="E24" s="1013"/>
      <c r="F24" s="1013"/>
      <c r="G24" s="1067"/>
    </row>
    <row r="25" spans="1:8">
      <c r="A25" s="890" t="s">
        <v>710</v>
      </c>
      <c r="B25" s="890"/>
      <c r="C25" s="1017"/>
      <c r="D25" s="1017"/>
      <c r="E25" s="1017"/>
      <c r="F25" s="1017"/>
      <c r="G25" s="1067"/>
    </row>
    <row r="26" spans="1:8">
      <c r="A26" s="890"/>
      <c r="B26" s="1018" t="s">
        <v>711</v>
      </c>
      <c r="C26" s="1019">
        <v>795</v>
      </c>
      <c r="D26" s="1019">
        <v>455</v>
      </c>
      <c r="E26" s="1017">
        <v>659</v>
      </c>
      <c r="F26" s="1017"/>
      <c r="G26" s="1067"/>
    </row>
    <row r="27" spans="1:8">
      <c r="A27" s="890" t="s">
        <v>714</v>
      </c>
      <c r="B27" s="890"/>
      <c r="C27" s="1020" t="s">
        <v>713</v>
      </c>
      <c r="D27" s="1021"/>
      <c r="E27" s="1021"/>
      <c r="F27" s="1021"/>
      <c r="G27" s="1067"/>
    </row>
    <row r="28" spans="1:8">
      <c r="A28" s="890"/>
      <c r="B28" s="1018" t="s">
        <v>712</v>
      </c>
      <c r="C28" s="1023">
        <v>20372</v>
      </c>
      <c r="D28" s="1019">
        <v>47</v>
      </c>
      <c r="E28" s="1017"/>
      <c r="F28" s="1017"/>
      <c r="G28" s="1067"/>
    </row>
    <row r="29" spans="1:8">
      <c r="A29" s="890" t="s">
        <v>715</v>
      </c>
      <c r="B29" s="890"/>
      <c r="C29" s="1017" t="s">
        <v>716</v>
      </c>
      <c r="D29" s="1017" t="s">
        <v>717</v>
      </c>
      <c r="E29" s="1017"/>
      <c r="F29" s="1022"/>
      <c r="G29" s="1067"/>
    </row>
    <row r="30" spans="1:8">
      <c r="A30" s="890"/>
      <c r="B30" s="1018" t="s">
        <v>718</v>
      </c>
      <c r="C30" s="1023">
        <v>1794</v>
      </c>
      <c r="D30" s="1019">
        <v>885</v>
      </c>
      <c r="E30" s="1017"/>
      <c r="F30" s="1017"/>
      <c r="G30" s="1067"/>
    </row>
    <row r="31" spans="1:8">
      <c r="A31" s="890" t="s">
        <v>565</v>
      </c>
      <c r="B31" s="892"/>
      <c r="C31" s="1013"/>
      <c r="D31" s="935">
        <v>731</v>
      </c>
      <c r="E31" s="1017"/>
      <c r="F31" s="1017"/>
      <c r="G31" s="1067"/>
    </row>
    <row r="32" spans="1:8">
      <c r="A32" s="1013"/>
      <c r="B32" s="1013"/>
      <c r="C32" s="1013"/>
      <c r="D32" s="1013"/>
      <c r="E32" s="1013"/>
      <c r="F32" s="1013"/>
      <c r="G32" s="1067"/>
    </row>
    <row r="33" spans="1:7" ht="14.25" customHeight="1">
      <c r="A33" s="890" t="s">
        <v>706</v>
      </c>
      <c r="B33" s="1014"/>
      <c r="C33" s="1015"/>
      <c r="D33" s="1015"/>
      <c r="E33" s="1015"/>
      <c r="F33" s="1016"/>
      <c r="G33" s="1067"/>
    </row>
    <row r="34" spans="1:7">
      <c r="A34" s="890" t="s">
        <v>704</v>
      </c>
      <c r="B34" s="1013"/>
      <c r="C34" s="1013"/>
      <c r="D34" s="1013"/>
      <c r="E34" s="1013"/>
      <c r="F34" s="1013"/>
      <c r="G34" s="1067"/>
    </row>
    <row r="35" spans="1:7">
      <c r="A35" s="890" t="s">
        <v>707</v>
      </c>
      <c r="B35" s="1013"/>
      <c r="C35" s="1013"/>
      <c r="D35" s="1013"/>
      <c r="E35" s="1013"/>
      <c r="F35" s="1013"/>
      <c r="G35" s="1067"/>
    </row>
    <row r="36" spans="1:7">
      <c r="A36" s="890" t="s">
        <v>708</v>
      </c>
      <c r="B36" s="1013"/>
      <c r="C36" s="1013"/>
      <c r="D36" s="1013"/>
      <c r="E36" s="1013"/>
      <c r="F36" s="1013"/>
      <c r="G36" s="1067"/>
    </row>
    <row r="37" spans="1:7">
      <c r="A37" s="1013" t="s">
        <v>703</v>
      </c>
      <c r="B37" s="1013"/>
      <c r="C37" s="1013"/>
      <c r="D37" s="1013"/>
      <c r="E37" s="1013"/>
      <c r="F37" s="1013"/>
      <c r="G37" s="1067"/>
    </row>
    <row r="38" spans="1:7">
      <c r="A38" s="1013" t="s">
        <v>702</v>
      </c>
      <c r="B38" s="1013"/>
      <c r="C38" s="1013"/>
      <c r="D38" s="1013"/>
      <c r="E38" s="1013"/>
      <c r="F38" s="1013"/>
      <c r="G38" s="1067"/>
    </row>
  </sheetData>
  <phoneticPr fontId="0" type="noConversion"/>
  <printOptions horizontalCentered="1"/>
  <pageMargins left="0.31496062992125984" right="0.23622047244094491" top="1.9685039370078741" bottom="0.98425196850393704" header="0.51181102362204722" footer="0.51181102362204722"/>
  <pageSetup scale="94" orientation="portrait" horizontalDpi="300" verticalDpi="4294967292" r:id="rId1"/>
  <headerFooter alignWithMargins="0">
    <oddHeader>&amp;CCUEDRO Nº3
&amp;"Arial,Negrita"MATRIZ ENERGÉTICA PRIMARIA
(&amp;8SISTEMA METODOLOGICO INTERNACIONAL&amp;10)&amp;R3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A9" sqref="A9"/>
    </sheetView>
  </sheetViews>
  <sheetFormatPr baseColWidth="10" defaultRowHeight="12.75"/>
  <cols>
    <col min="1" max="1" width="31.85546875" customWidth="1"/>
  </cols>
  <sheetData>
    <row r="1" spans="1:8" ht="6" customHeight="1" thickBot="1">
      <c r="A1" s="521"/>
      <c r="B1" s="521"/>
      <c r="C1" s="521"/>
      <c r="D1" s="521"/>
      <c r="E1" s="521"/>
      <c r="F1" s="521"/>
    </row>
    <row r="2" spans="1:8" ht="15.75">
      <c r="A2" s="510"/>
      <c r="B2" s="511"/>
      <c r="C2" s="512" t="s">
        <v>663</v>
      </c>
      <c r="D2" s="511"/>
      <c r="E2" s="511"/>
      <c r="F2" s="513"/>
    </row>
    <row r="3" spans="1:8" ht="15.75">
      <c r="A3" s="514"/>
      <c r="B3" s="515"/>
      <c r="C3" s="516" t="s">
        <v>1</v>
      </c>
      <c r="D3" s="515"/>
      <c r="E3" s="515"/>
      <c r="F3" s="517"/>
    </row>
    <row r="4" spans="1:8" ht="15.75">
      <c r="A4" s="514"/>
      <c r="B4" s="515"/>
      <c r="C4" s="516" t="s">
        <v>632</v>
      </c>
      <c r="D4" s="515"/>
      <c r="E4" s="515"/>
      <c r="F4" s="517"/>
    </row>
    <row r="5" spans="1:8" ht="15.75">
      <c r="A5" s="514"/>
      <c r="B5" s="515"/>
      <c r="C5" s="515"/>
      <c r="D5" s="515"/>
      <c r="E5" s="515"/>
      <c r="F5" s="517"/>
    </row>
    <row r="6" spans="1:8" ht="15.75">
      <c r="A6" s="514"/>
      <c r="B6" s="515" t="s">
        <v>24</v>
      </c>
      <c r="C6" s="515" t="s">
        <v>25</v>
      </c>
      <c r="D6" s="515" t="s">
        <v>26</v>
      </c>
      <c r="E6" s="515" t="s">
        <v>27</v>
      </c>
      <c r="F6" s="517" t="s">
        <v>28</v>
      </c>
    </row>
    <row r="7" spans="1:8" ht="15.75">
      <c r="A7" s="518" t="s">
        <v>4</v>
      </c>
      <c r="B7" s="519" t="s">
        <v>29</v>
      </c>
      <c r="C7" s="519"/>
      <c r="D7" s="519"/>
      <c r="E7" s="519" t="s">
        <v>30</v>
      </c>
      <c r="F7" s="520" t="s">
        <v>31</v>
      </c>
    </row>
    <row r="8" spans="1:8">
      <c r="A8" s="15"/>
      <c r="B8" s="16"/>
      <c r="C8" s="16"/>
      <c r="D8" s="16"/>
      <c r="E8" s="16"/>
      <c r="F8" s="17"/>
    </row>
    <row r="9" spans="1:8">
      <c r="A9" s="18" t="s">
        <v>567</v>
      </c>
      <c r="B9" s="900">
        <v>1909</v>
      </c>
      <c r="C9" s="900">
        <v>108694</v>
      </c>
      <c r="D9" s="900">
        <v>0</v>
      </c>
      <c r="E9" s="900">
        <v>-1270</v>
      </c>
      <c r="F9" s="901">
        <v>111873</v>
      </c>
      <c r="H9" s="73"/>
    </row>
    <row r="10" spans="1:8">
      <c r="A10" s="18"/>
      <c r="B10" s="900"/>
      <c r="C10" s="900"/>
      <c r="D10" s="900"/>
      <c r="E10" s="900"/>
      <c r="F10" s="901"/>
    </row>
    <row r="11" spans="1:8">
      <c r="A11" s="18" t="s">
        <v>566</v>
      </c>
      <c r="B11" s="900">
        <v>20325</v>
      </c>
      <c r="C11" s="900">
        <v>56936</v>
      </c>
      <c r="D11" s="900">
        <v>0</v>
      </c>
      <c r="E11" s="900">
        <v>2679</v>
      </c>
      <c r="F11" s="901">
        <v>74582</v>
      </c>
      <c r="H11" s="73"/>
    </row>
    <row r="12" spans="1:8">
      <c r="A12" s="18"/>
      <c r="B12" s="900"/>
      <c r="C12" s="900"/>
      <c r="D12" s="900"/>
      <c r="E12" s="900"/>
      <c r="F12" s="901"/>
    </row>
    <row r="13" spans="1:8">
      <c r="A13" s="18" t="s">
        <v>8</v>
      </c>
      <c r="B13" s="900">
        <v>4034</v>
      </c>
      <c r="C13" s="900">
        <v>20332</v>
      </c>
      <c r="D13" s="900">
        <v>0</v>
      </c>
      <c r="E13" s="900">
        <v>75</v>
      </c>
      <c r="F13" s="901">
        <v>24291</v>
      </c>
      <c r="H13" s="73"/>
    </row>
    <row r="14" spans="1:8">
      <c r="A14" s="18"/>
      <c r="B14" s="900"/>
      <c r="C14" s="900"/>
      <c r="D14" s="900"/>
      <c r="E14" s="900"/>
      <c r="F14" s="901"/>
    </row>
    <row r="15" spans="1:8">
      <c r="A15" s="18" t="s">
        <v>9</v>
      </c>
      <c r="B15" s="900">
        <v>62221</v>
      </c>
      <c r="C15" s="900">
        <v>0</v>
      </c>
      <c r="D15" s="900">
        <v>0</v>
      </c>
      <c r="E15" s="900">
        <v>5622</v>
      </c>
      <c r="F15" s="901">
        <v>56599</v>
      </c>
      <c r="H15" s="73"/>
    </row>
    <row r="16" spans="1:8">
      <c r="A16" s="18"/>
      <c r="B16" s="900"/>
      <c r="C16" s="900"/>
      <c r="D16" s="900"/>
      <c r="E16" s="900"/>
      <c r="F16" s="901"/>
    </row>
    <row r="17" spans="1:8">
      <c r="A17" s="18" t="s">
        <v>22</v>
      </c>
      <c r="B17" s="900">
        <v>40754</v>
      </c>
      <c r="C17" s="900">
        <v>0</v>
      </c>
      <c r="D17" s="900">
        <v>0</v>
      </c>
      <c r="E17" s="900">
        <v>0</v>
      </c>
      <c r="F17" s="901">
        <v>40754</v>
      </c>
      <c r="H17" s="73"/>
    </row>
    <row r="18" spans="1:8">
      <c r="A18" s="18"/>
      <c r="B18" s="900"/>
      <c r="C18" s="900"/>
      <c r="D18" s="900"/>
      <c r="E18" s="900"/>
      <c r="F18" s="901"/>
    </row>
    <row r="19" spans="1:8">
      <c r="A19" s="18" t="s">
        <v>11</v>
      </c>
      <c r="B19" s="900">
        <v>0</v>
      </c>
      <c r="C19" s="900">
        <v>0</v>
      </c>
      <c r="D19" s="900">
        <v>0</v>
      </c>
      <c r="E19" s="900">
        <v>0</v>
      </c>
      <c r="F19" s="901">
        <v>0</v>
      </c>
      <c r="H19" s="73"/>
    </row>
    <row r="20" spans="1:8">
      <c r="A20" s="18"/>
      <c r="B20" s="900"/>
      <c r="C20" s="900"/>
      <c r="D20" s="900"/>
      <c r="E20" s="900"/>
      <c r="F20" s="901"/>
    </row>
    <row r="21" spans="1:8">
      <c r="A21" s="18"/>
      <c r="B21" s="971"/>
      <c r="C21" s="971"/>
      <c r="D21" s="971"/>
      <c r="E21" s="971"/>
      <c r="F21" s="972"/>
    </row>
    <row r="22" spans="1:8">
      <c r="A22" s="19" t="s">
        <v>12</v>
      </c>
      <c r="B22" s="902">
        <v>129243</v>
      </c>
      <c r="C22" s="902">
        <v>185962</v>
      </c>
      <c r="D22" s="902">
        <v>0</v>
      </c>
      <c r="E22" s="902">
        <v>7106</v>
      </c>
      <c r="F22" s="903">
        <v>308099</v>
      </c>
      <c r="H22" s="73"/>
    </row>
    <row r="23" spans="1:8" ht="13.5" thickBot="1">
      <c r="A23" s="20"/>
      <c r="B23" s="906"/>
      <c r="C23" s="904"/>
      <c r="D23" s="904"/>
      <c r="E23" s="904"/>
      <c r="F23" s="905"/>
    </row>
    <row r="24" spans="1:8" s="14" customFormat="1">
      <c r="A24" s="1013" t="s">
        <v>719</v>
      </c>
      <c r="B24" s="1013"/>
      <c r="C24" s="1013"/>
      <c r="D24" s="1013"/>
      <c r="E24" s="1013"/>
      <c r="F24" s="1013"/>
      <c r="G24" s="1013"/>
    </row>
    <row r="25" spans="1:8" s="14" customFormat="1">
      <c r="A25" s="890" t="s">
        <v>710</v>
      </c>
      <c r="B25" s="890"/>
      <c r="C25" s="1017"/>
      <c r="D25" s="1017"/>
      <c r="E25" s="1017"/>
      <c r="F25" s="1017"/>
      <c r="G25" s="1013"/>
    </row>
    <row r="26" spans="1:8" s="14" customFormat="1">
      <c r="A26" s="890"/>
      <c r="B26" s="1018" t="s">
        <v>711</v>
      </c>
      <c r="C26" s="1019">
        <v>795</v>
      </c>
      <c r="D26" s="1019">
        <v>455</v>
      </c>
      <c r="E26" s="1017">
        <v>659</v>
      </c>
      <c r="F26" s="1017"/>
      <c r="G26" s="1013"/>
    </row>
    <row r="27" spans="1:8" s="14" customFormat="1">
      <c r="A27" s="890" t="s">
        <v>714</v>
      </c>
      <c r="B27" s="890"/>
      <c r="C27" s="1020" t="s">
        <v>713</v>
      </c>
      <c r="D27" s="1021"/>
      <c r="E27" s="1021"/>
      <c r="F27" s="1021"/>
      <c r="G27" s="1013"/>
    </row>
    <row r="28" spans="1:8" s="14" customFormat="1">
      <c r="A28" s="890"/>
      <c r="B28" s="1018" t="s">
        <v>712</v>
      </c>
      <c r="C28" s="1023">
        <v>20372</v>
      </c>
      <c r="D28" s="1019">
        <v>47</v>
      </c>
      <c r="E28" s="1017"/>
      <c r="F28" s="1017"/>
      <c r="G28" s="1013"/>
    </row>
    <row r="29" spans="1:8" s="14" customFormat="1">
      <c r="A29" s="890" t="s">
        <v>715</v>
      </c>
      <c r="B29" s="890"/>
      <c r="C29" s="1017" t="s">
        <v>716</v>
      </c>
      <c r="D29" s="1017" t="s">
        <v>717</v>
      </c>
      <c r="E29" s="1017"/>
      <c r="F29" s="1022"/>
      <c r="G29" s="1013"/>
    </row>
    <row r="30" spans="1:8" s="14" customFormat="1">
      <c r="A30" s="890"/>
      <c r="B30" s="1018" t="s">
        <v>718</v>
      </c>
      <c r="C30" s="1023">
        <v>1794</v>
      </c>
      <c r="D30" s="1019">
        <v>885</v>
      </c>
      <c r="E30" s="1017"/>
      <c r="F30" s="1017"/>
      <c r="G30" s="1013"/>
    </row>
    <row r="31" spans="1:8" s="14" customFormat="1">
      <c r="A31" s="890" t="s">
        <v>565</v>
      </c>
      <c r="B31" s="892"/>
      <c r="C31" s="1013"/>
      <c r="D31" s="935">
        <v>731</v>
      </c>
      <c r="E31" s="1017"/>
      <c r="F31" s="1017"/>
      <c r="G31" s="1013"/>
    </row>
    <row r="32" spans="1:8" s="14" customFormat="1">
      <c r="A32" s="1013"/>
      <c r="B32" s="1013"/>
      <c r="C32" s="1013"/>
      <c r="D32" s="1013"/>
      <c r="E32" s="1013"/>
      <c r="F32" s="1013"/>
      <c r="G32" s="1013"/>
    </row>
    <row r="33" spans="1:7" s="14" customFormat="1" ht="14.25" customHeight="1">
      <c r="A33" s="890" t="s">
        <v>720</v>
      </c>
      <c r="B33" s="1014"/>
      <c r="C33" s="1015"/>
      <c r="D33" s="1015"/>
      <c r="E33" s="1015"/>
      <c r="F33" s="1016"/>
      <c r="G33" s="1013"/>
    </row>
    <row r="34" spans="1:7">
      <c r="A34" s="890" t="s">
        <v>721</v>
      </c>
    </row>
    <row r="35" spans="1:7" s="14" customFormat="1">
      <c r="A35" s="890" t="s">
        <v>707</v>
      </c>
      <c r="B35" s="1013"/>
      <c r="C35" s="1013"/>
      <c r="D35" s="1013"/>
      <c r="E35" s="1013"/>
      <c r="F35" s="1013"/>
      <c r="G35" s="1013"/>
    </row>
    <row r="36" spans="1:7" s="14" customFormat="1">
      <c r="A36" s="890" t="s">
        <v>708</v>
      </c>
      <c r="B36" s="1013"/>
      <c r="C36" s="1013"/>
      <c r="D36" s="1013"/>
      <c r="E36" s="1013"/>
      <c r="F36" s="1013"/>
      <c r="G36" s="1013"/>
    </row>
    <row r="37" spans="1:7" s="14" customFormat="1">
      <c r="A37" s="1013" t="s">
        <v>703</v>
      </c>
      <c r="B37" s="1013"/>
      <c r="C37" s="1013"/>
      <c r="D37" s="1013"/>
      <c r="E37" s="1013"/>
      <c r="F37" s="1013"/>
      <c r="G37" s="1013"/>
    </row>
    <row r="38" spans="1:7" s="14" customFormat="1">
      <c r="A38" s="1013" t="s">
        <v>702</v>
      </c>
      <c r="B38" s="1013"/>
      <c r="C38" s="1013"/>
      <c r="D38" s="1013"/>
      <c r="E38" s="1013"/>
      <c r="F38" s="1013"/>
      <c r="G38" s="1013"/>
    </row>
  </sheetData>
  <phoneticPr fontId="0" type="noConversion"/>
  <pageMargins left="0.78740157480314965" right="0.75" top="1.7716535433070868" bottom="1" header="0" footer="0"/>
  <pageSetup scale="97" orientation="portrait" horizontalDpi="4294967295" verticalDpi="4294967295" r:id="rId1"/>
  <headerFooter alignWithMargins="0">
    <oddHeader>&amp;C&amp;A&amp;R3B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J61"/>
  <sheetViews>
    <sheetView zoomScale="75" workbookViewId="0">
      <selection activeCell="E16" sqref="E16"/>
    </sheetView>
  </sheetViews>
  <sheetFormatPr baseColWidth="10" defaultColWidth="9.140625" defaultRowHeight="12.75"/>
  <cols>
    <col min="1" max="1" width="32.28515625" style="22" customWidth="1"/>
    <col min="2" max="2" width="12.42578125" style="22" customWidth="1"/>
    <col min="3" max="4" width="13.140625" style="22" customWidth="1"/>
    <col min="5" max="5" width="10.85546875" style="22" customWidth="1"/>
    <col min="6" max="6" width="11.85546875" style="22" customWidth="1"/>
    <col min="7" max="7" width="12.5703125" style="22" customWidth="1"/>
    <col min="8" max="8" width="16.7109375" style="22" customWidth="1"/>
    <col min="9" max="16384" width="9.140625" style="22"/>
  </cols>
  <sheetData>
    <row r="1" spans="1:10" ht="3.75" customHeight="1" thickBot="1">
      <c r="A1" s="522"/>
      <c r="B1" s="522"/>
      <c r="C1" s="522"/>
      <c r="D1" s="522"/>
      <c r="E1" s="522"/>
      <c r="F1" s="522"/>
      <c r="G1" s="522"/>
      <c r="H1" s="522"/>
    </row>
    <row r="2" spans="1:10" ht="15.75">
      <c r="A2" s="523"/>
      <c r="B2" s="524"/>
      <c r="C2" s="524"/>
      <c r="D2" s="525" t="s">
        <v>32</v>
      </c>
      <c r="E2" s="524"/>
      <c r="F2" s="526"/>
      <c r="G2" s="526"/>
      <c r="H2" s="527"/>
      <c r="I2" s="21"/>
    </row>
    <row r="3" spans="1:10" ht="15.75">
      <c r="A3" s="528"/>
      <c r="B3" s="529"/>
      <c r="C3" s="529"/>
      <c r="D3" s="530" t="s">
        <v>33</v>
      </c>
      <c r="E3" s="529"/>
      <c r="F3" s="531"/>
      <c r="G3" s="531"/>
      <c r="H3" s="532"/>
      <c r="I3" s="21"/>
    </row>
    <row r="4" spans="1:10" ht="15.75">
      <c r="A4" s="528"/>
      <c r="B4" s="529"/>
      <c r="C4" s="529"/>
      <c r="D4" s="530" t="s">
        <v>633</v>
      </c>
      <c r="E4" s="529"/>
      <c r="F4" s="531"/>
      <c r="G4" s="531"/>
      <c r="H4" s="532"/>
      <c r="I4" s="21"/>
    </row>
    <row r="5" spans="1:10" ht="15.75">
      <c r="A5" s="528"/>
      <c r="B5" s="529"/>
      <c r="C5" s="529"/>
      <c r="D5" s="529"/>
      <c r="E5" s="529"/>
      <c r="F5" s="531"/>
      <c r="G5" s="531"/>
      <c r="H5" s="532"/>
      <c r="I5" s="21"/>
    </row>
    <row r="6" spans="1:10" ht="15.75">
      <c r="A6" s="528" t="s">
        <v>4</v>
      </c>
      <c r="B6" s="529" t="s">
        <v>24</v>
      </c>
      <c r="C6" s="529" t="s">
        <v>25</v>
      </c>
      <c r="D6" s="529" t="s">
        <v>26</v>
      </c>
      <c r="E6" s="530" t="s">
        <v>27</v>
      </c>
      <c r="F6" s="533" t="s">
        <v>28</v>
      </c>
      <c r="G6" s="533" t="s">
        <v>28</v>
      </c>
      <c r="H6" s="533" t="s">
        <v>28</v>
      </c>
      <c r="I6" s="21"/>
    </row>
    <row r="7" spans="1:10" ht="15.75">
      <c r="A7" s="534"/>
      <c r="B7" s="535" t="s">
        <v>29</v>
      </c>
      <c r="C7" s="536"/>
      <c r="D7" s="536"/>
      <c r="E7" s="535" t="s">
        <v>34</v>
      </c>
      <c r="F7" s="537" t="s">
        <v>361</v>
      </c>
      <c r="G7" s="537" t="s">
        <v>700</v>
      </c>
      <c r="H7" s="538" t="s">
        <v>362</v>
      </c>
    </row>
    <row r="8" spans="1:10" s="28" customFormat="1">
      <c r="A8" s="25" t="s">
        <v>44</v>
      </c>
      <c r="B8" s="539">
        <v>105141</v>
      </c>
      <c r="C8" s="539">
        <v>20725</v>
      </c>
      <c r="D8" s="539">
        <v>17393</v>
      </c>
      <c r="E8" s="539">
        <v>-902</v>
      </c>
      <c r="F8" s="539">
        <v>103693</v>
      </c>
      <c r="G8" s="539">
        <v>5682</v>
      </c>
      <c r="H8" s="540">
        <v>109375</v>
      </c>
      <c r="I8" s="27"/>
      <c r="J8" s="27"/>
    </row>
    <row r="9" spans="1:10" s="28" customFormat="1">
      <c r="A9" s="25"/>
      <c r="B9" s="539"/>
      <c r="C9" s="539"/>
      <c r="D9" s="539"/>
      <c r="E9" s="539"/>
      <c r="F9" s="539"/>
      <c r="G9" s="539"/>
      <c r="H9" s="540"/>
      <c r="I9" s="27"/>
      <c r="J9" s="27"/>
    </row>
    <row r="10" spans="1:10">
      <c r="A10" s="1028" t="s">
        <v>35</v>
      </c>
      <c r="B10" s="1029">
        <v>19052</v>
      </c>
      <c r="C10" s="1029">
        <v>788</v>
      </c>
      <c r="D10" s="1029">
        <v>3944</v>
      </c>
      <c r="E10" s="1029">
        <v>-787</v>
      </c>
      <c r="F10" s="1029">
        <v>15686</v>
      </c>
      <c r="G10" s="1029">
        <v>997</v>
      </c>
      <c r="H10" s="1030">
        <v>16683</v>
      </c>
      <c r="I10" s="27"/>
      <c r="J10" s="27"/>
    </row>
    <row r="11" spans="1:10">
      <c r="A11" s="1028"/>
      <c r="B11" s="1029"/>
      <c r="C11" s="1029"/>
      <c r="D11" s="1029"/>
      <c r="E11" s="1029"/>
      <c r="F11" s="1029"/>
      <c r="G11" s="1029"/>
      <c r="H11" s="1030"/>
    </row>
    <row r="12" spans="1:10">
      <c r="A12" s="1028" t="s">
        <v>36</v>
      </c>
      <c r="B12" s="1029">
        <v>42126</v>
      </c>
      <c r="C12" s="1029">
        <v>7276</v>
      </c>
      <c r="D12" s="1029">
        <v>3577</v>
      </c>
      <c r="E12" s="1029">
        <v>-228</v>
      </c>
      <c r="F12" s="1029">
        <v>45494</v>
      </c>
      <c r="G12" s="1029">
        <v>559</v>
      </c>
      <c r="H12" s="1030">
        <v>46053</v>
      </c>
      <c r="I12" s="27"/>
      <c r="J12" s="27"/>
    </row>
    <row r="13" spans="1:10">
      <c r="A13" s="1028"/>
      <c r="B13" s="1029"/>
      <c r="C13" s="1029"/>
      <c r="D13" s="1029"/>
      <c r="E13" s="1029"/>
      <c r="F13" s="1029"/>
      <c r="G13" s="1029"/>
      <c r="H13" s="1030"/>
    </row>
    <row r="14" spans="1:10">
      <c r="A14" s="1028" t="s">
        <v>37</v>
      </c>
      <c r="B14" s="1029">
        <v>25367</v>
      </c>
      <c r="C14" s="1029">
        <v>5317</v>
      </c>
      <c r="D14" s="1029">
        <v>7606</v>
      </c>
      <c r="E14" s="1029">
        <v>-463</v>
      </c>
      <c r="F14" s="1029">
        <v>23541</v>
      </c>
      <c r="G14" s="1029">
        <v>0</v>
      </c>
      <c r="H14" s="1030">
        <v>23541</v>
      </c>
      <c r="I14" s="27"/>
      <c r="J14" s="27"/>
    </row>
    <row r="15" spans="1:10">
      <c r="A15" s="1028"/>
      <c r="B15" s="1029"/>
      <c r="C15" s="1029"/>
      <c r="D15" s="1029"/>
      <c r="E15" s="1029"/>
      <c r="F15" s="1029"/>
      <c r="G15" s="1029"/>
      <c r="H15" s="1030"/>
    </row>
    <row r="16" spans="1:10">
      <c r="A16" s="1028" t="s">
        <v>519</v>
      </c>
      <c r="B16" s="1029">
        <v>0</v>
      </c>
      <c r="C16" s="1029">
        <v>0</v>
      </c>
      <c r="D16" s="1029">
        <v>0</v>
      </c>
      <c r="E16" s="1029">
        <v>0</v>
      </c>
      <c r="F16" s="1029">
        <v>0</v>
      </c>
      <c r="G16" s="1029">
        <v>0</v>
      </c>
      <c r="H16" s="1030">
        <v>0</v>
      </c>
      <c r="I16" s="27"/>
      <c r="J16" s="27"/>
    </row>
    <row r="17" spans="1:10">
      <c r="A17" s="1028"/>
      <c r="B17" s="1029"/>
      <c r="C17" s="1029"/>
      <c r="D17" s="1029"/>
      <c r="E17" s="1029"/>
      <c r="F17" s="1029"/>
      <c r="G17" s="1029"/>
      <c r="H17" s="1030"/>
    </row>
    <row r="18" spans="1:10">
      <c r="A18" s="1028" t="s">
        <v>38</v>
      </c>
      <c r="B18" s="1029">
        <v>974</v>
      </c>
      <c r="C18" s="1029">
        <v>0</v>
      </c>
      <c r="D18" s="1029">
        <v>0</v>
      </c>
      <c r="E18" s="1029">
        <v>-361</v>
      </c>
      <c r="F18" s="1029">
        <v>1335</v>
      </c>
      <c r="G18" s="1029">
        <v>0</v>
      </c>
      <c r="H18" s="1030">
        <v>1335</v>
      </c>
      <c r="I18" s="27"/>
      <c r="J18" s="27"/>
    </row>
    <row r="19" spans="1:10">
      <c r="A19" s="1028"/>
      <c r="B19" s="1029"/>
      <c r="C19" s="1029"/>
      <c r="D19" s="1029"/>
      <c r="E19" s="1029"/>
      <c r="F19" s="1029"/>
      <c r="G19" s="1029"/>
      <c r="H19" s="1030"/>
    </row>
    <row r="20" spans="1:10">
      <c r="A20" s="1028" t="s">
        <v>39</v>
      </c>
      <c r="B20" s="1029">
        <v>6448</v>
      </c>
      <c r="C20" s="1029">
        <v>7166</v>
      </c>
      <c r="D20" s="1029">
        <v>1438</v>
      </c>
      <c r="E20" s="1029">
        <v>183</v>
      </c>
      <c r="F20" s="1029">
        <v>11744</v>
      </c>
      <c r="G20" s="1029">
        <v>249</v>
      </c>
      <c r="H20" s="1030">
        <v>11993</v>
      </c>
      <c r="I20" s="27"/>
      <c r="J20" s="27"/>
    </row>
    <row r="21" spans="1:10">
      <c r="A21" s="1028"/>
      <c r="B21" s="1029"/>
      <c r="C21" s="1029"/>
      <c r="D21" s="1029"/>
      <c r="E21" s="1029"/>
      <c r="F21" s="1029"/>
      <c r="G21" s="1029"/>
      <c r="H21" s="1030"/>
    </row>
    <row r="22" spans="1:10">
      <c r="A22" s="1028" t="s">
        <v>40</v>
      </c>
      <c r="B22" s="1029">
        <v>123</v>
      </c>
      <c r="C22" s="1029">
        <v>0</v>
      </c>
      <c r="D22" s="1029">
        <v>0</v>
      </c>
      <c r="E22" s="1029">
        <v>83</v>
      </c>
      <c r="F22" s="1029">
        <v>40</v>
      </c>
      <c r="G22" s="1029">
        <v>0</v>
      </c>
      <c r="H22" s="1030">
        <v>40</v>
      </c>
      <c r="I22" s="27"/>
      <c r="J22" s="27"/>
    </row>
    <row r="23" spans="1:10">
      <c r="A23" s="1028"/>
      <c r="B23" s="1029"/>
      <c r="C23" s="1029"/>
      <c r="D23" s="1029"/>
      <c r="E23" s="1029"/>
      <c r="F23" s="1029"/>
      <c r="G23" s="1029"/>
      <c r="H23" s="1030"/>
    </row>
    <row r="24" spans="1:10">
      <c r="A24" s="1028" t="s">
        <v>41</v>
      </c>
      <c r="B24" s="1029">
        <v>6370</v>
      </c>
      <c r="C24" s="1029">
        <v>178</v>
      </c>
      <c r="D24" s="1029">
        <v>63</v>
      </c>
      <c r="E24" s="1029">
        <v>671</v>
      </c>
      <c r="F24" s="1029">
        <v>5814</v>
      </c>
      <c r="G24" s="1029">
        <v>0</v>
      </c>
      <c r="H24" s="1030">
        <v>5814</v>
      </c>
      <c r="I24" s="27"/>
      <c r="J24" s="27"/>
    </row>
    <row r="25" spans="1:10">
      <c r="A25" s="1028"/>
      <c r="B25" s="1029"/>
      <c r="C25" s="1029"/>
      <c r="D25" s="1029"/>
      <c r="E25" s="1029"/>
      <c r="F25" s="1029"/>
      <c r="G25" s="1029"/>
      <c r="H25" s="1030"/>
    </row>
    <row r="26" spans="1:10">
      <c r="A26" s="1028" t="s">
        <v>42</v>
      </c>
      <c r="B26" s="1029">
        <v>2129</v>
      </c>
      <c r="C26" s="1029">
        <v>0</v>
      </c>
      <c r="D26" s="1029">
        <v>765</v>
      </c>
      <c r="E26" s="1029">
        <v>0</v>
      </c>
      <c r="F26" s="1029">
        <v>33</v>
      </c>
      <c r="G26" s="1029">
        <v>1331</v>
      </c>
      <c r="H26" s="1030">
        <v>1364</v>
      </c>
      <c r="I26" s="27"/>
      <c r="J26" s="27"/>
    </row>
    <row r="27" spans="1:10">
      <c r="A27" s="1028"/>
      <c r="B27" s="1029"/>
      <c r="C27" s="1029"/>
      <c r="D27" s="1029"/>
      <c r="E27" s="1029"/>
      <c r="F27" s="1029"/>
      <c r="G27" s="1029"/>
      <c r="H27" s="1030"/>
    </row>
    <row r="28" spans="1:10">
      <c r="A28" s="1028" t="s">
        <v>43</v>
      </c>
      <c r="B28" s="1029">
        <v>2552</v>
      </c>
      <c r="C28" s="1029">
        <v>0</v>
      </c>
      <c r="D28" s="1029">
        <v>0</v>
      </c>
      <c r="E28" s="1029">
        <v>0</v>
      </c>
      <c r="F28" s="1029">
        <v>6</v>
      </c>
      <c r="G28" s="1029">
        <v>2546</v>
      </c>
      <c r="H28" s="1030">
        <v>2552</v>
      </c>
      <c r="I28" s="27"/>
      <c r="J28" s="27"/>
    </row>
    <row r="29" spans="1:10">
      <c r="A29" s="1024"/>
      <c r="B29" s="539"/>
      <c r="C29" s="539"/>
      <c r="D29" s="539"/>
      <c r="E29" s="539"/>
      <c r="F29" s="539"/>
      <c r="G29" s="539"/>
      <c r="H29" s="540"/>
      <c r="I29" s="27"/>
      <c r="J29" s="27"/>
    </row>
    <row r="30" spans="1:10">
      <c r="A30" s="25"/>
      <c r="B30" s="539"/>
      <c r="C30" s="539"/>
      <c r="D30" s="539"/>
      <c r="E30" s="539"/>
      <c r="F30" s="539"/>
      <c r="G30" s="539"/>
      <c r="H30" s="540"/>
      <c r="I30" s="27"/>
      <c r="J30" s="27"/>
    </row>
    <row r="31" spans="1:10">
      <c r="A31" s="25" t="s">
        <v>17</v>
      </c>
      <c r="B31" s="539">
        <v>40274</v>
      </c>
      <c r="C31" s="539">
        <v>1677</v>
      </c>
      <c r="D31" s="539">
        <v>0</v>
      </c>
      <c r="E31" s="539">
        <v>2451</v>
      </c>
      <c r="F31" s="539">
        <v>38115</v>
      </c>
      <c r="G31" s="539">
        <v>1385</v>
      </c>
      <c r="H31" s="540">
        <v>39500</v>
      </c>
      <c r="I31" s="27"/>
      <c r="J31" s="27"/>
    </row>
    <row r="32" spans="1:10">
      <c r="A32" s="25"/>
      <c r="B32" s="539"/>
      <c r="C32" s="539"/>
      <c r="D32" s="539"/>
      <c r="E32" s="539"/>
      <c r="F32" s="539"/>
      <c r="G32" s="539"/>
      <c r="H32" s="540"/>
    </row>
    <row r="33" spans="1:10">
      <c r="A33" s="25" t="s">
        <v>725</v>
      </c>
      <c r="B33" s="539">
        <v>24291</v>
      </c>
      <c r="C33" s="539">
        <v>0</v>
      </c>
      <c r="D33" s="539">
        <v>0</v>
      </c>
      <c r="E33" s="539">
        <v>0</v>
      </c>
      <c r="F33" s="539">
        <v>4595</v>
      </c>
      <c r="G33" s="539">
        <v>19696</v>
      </c>
      <c r="H33" s="540">
        <v>24291</v>
      </c>
      <c r="I33" s="27"/>
      <c r="J33" s="27"/>
    </row>
    <row r="34" spans="1:10">
      <c r="A34" s="25"/>
      <c r="B34" s="539"/>
      <c r="C34" s="539"/>
      <c r="D34" s="539"/>
      <c r="E34" s="539"/>
      <c r="F34" s="539"/>
      <c r="G34" s="539"/>
      <c r="H34" s="540"/>
    </row>
    <row r="35" spans="1:10">
      <c r="A35" s="25" t="s">
        <v>46</v>
      </c>
      <c r="B35" s="539">
        <v>7086</v>
      </c>
      <c r="C35" s="539">
        <v>2121</v>
      </c>
      <c r="D35" s="539">
        <v>492</v>
      </c>
      <c r="E35" s="539">
        <v>646</v>
      </c>
      <c r="F35" s="539">
        <v>2801</v>
      </c>
      <c r="G35" s="539">
        <v>5268</v>
      </c>
      <c r="H35" s="540">
        <v>8069</v>
      </c>
      <c r="I35" s="27"/>
      <c r="J35" s="27"/>
    </row>
    <row r="36" spans="1:10">
      <c r="A36" s="25"/>
      <c r="B36" s="539"/>
      <c r="C36" s="539"/>
      <c r="D36" s="539"/>
      <c r="E36" s="539"/>
      <c r="F36" s="539"/>
      <c r="G36" s="539"/>
      <c r="H36" s="540"/>
      <c r="I36" s="27"/>
    </row>
    <row r="37" spans="1:10">
      <c r="A37" s="25" t="s">
        <v>729</v>
      </c>
      <c r="B37" s="539">
        <v>215</v>
      </c>
      <c r="C37" s="539">
        <v>0</v>
      </c>
      <c r="D37" s="539">
        <v>0</v>
      </c>
      <c r="E37" s="539">
        <v>32</v>
      </c>
      <c r="F37" s="539">
        <v>183</v>
      </c>
      <c r="G37" s="539">
        <v>0</v>
      </c>
      <c r="H37" s="540">
        <v>183</v>
      </c>
      <c r="I37" s="27"/>
      <c r="J37" s="27"/>
    </row>
    <row r="38" spans="1:10">
      <c r="A38" s="25"/>
      <c r="B38" s="539"/>
      <c r="C38" s="539"/>
      <c r="D38" s="539"/>
      <c r="E38" s="539"/>
      <c r="F38" s="539"/>
      <c r="G38" s="539"/>
      <c r="H38" s="540"/>
    </row>
    <row r="39" spans="1:10">
      <c r="A39" s="25" t="s">
        <v>48</v>
      </c>
      <c r="B39" s="539">
        <v>1392</v>
      </c>
      <c r="C39" s="539">
        <v>0</v>
      </c>
      <c r="D39" s="539">
        <v>0</v>
      </c>
      <c r="E39" s="539">
        <v>-26</v>
      </c>
      <c r="F39" s="539">
        <v>1336</v>
      </c>
      <c r="G39" s="539">
        <v>82</v>
      </c>
      <c r="H39" s="540">
        <v>1418</v>
      </c>
      <c r="I39" s="27"/>
      <c r="J39" s="27"/>
    </row>
    <row r="40" spans="1:10">
      <c r="A40" s="25"/>
      <c r="B40" s="539"/>
      <c r="C40" s="539"/>
      <c r="D40" s="539"/>
      <c r="E40" s="539"/>
      <c r="F40" s="539"/>
      <c r="G40" s="539"/>
      <c r="H40" s="540"/>
    </row>
    <row r="41" spans="1:10">
      <c r="A41" s="25" t="s">
        <v>49</v>
      </c>
      <c r="B41" s="539">
        <v>1408</v>
      </c>
      <c r="C41" s="539">
        <v>0</v>
      </c>
      <c r="D41" s="539">
        <v>0</v>
      </c>
      <c r="E41" s="539">
        <v>283</v>
      </c>
      <c r="F41" s="539">
        <v>715</v>
      </c>
      <c r="G41" s="539">
        <v>410</v>
      </c>
      <c r="H41" s="540">
        <v>1125</v>
      </c>
      <c r="I41" s="27"/>
      <c r="J41" s="27"/>
    </row>
    <row r="42" spans="1:10">
      <c r="A42" s="25"/>
      <c r="B42" s="539"/>
      <c r="C42" s="539"/>
      <c r="D42" s="539"/>
      <c r="E42" s="539"/>
      <c r="F42" s="539"/>
      <c r="G42" s="539"/>
      <c r="H42" s="540"/>
    </row>
    <row r="43" spans="1:10">
      <c r="A43" s="25" t="s">
        <v>726</v>
      </c>
      <c r="B43" s="539">
        <v>73851</v>
      </c>
      <c r="C43" s="539">
        <v>0</v>
      </c>
      <c r="D43" s="539">
        <v>0</v>
      </c>
      <c r="E43" s="539">
        <v>0</v>
      </c>
      <c r="F43" s="539">
        <v>14232</v>
      </c>
      <c r="G43" s="539">
        <v>59619</v>
      </c>
      <c r="H43" s="540">
        <v>73851</v>
      </c>
      <c r="I43" s="27"/>
      <c r="J43" s="27"/>
    </row>
    <row r="44" spans="1:10">
      <c r="A44" s="25"/>
      <c r="B44" s="539"/>
      <c r="C44" s="539"/>
      <c r="D44" s="539"/>
      <c r="E44" s="539"/>
      <c r="F44" s="539"/>
      <c r="G44" s="539"/>
      <c r="H44" s="540"/>
    </row>
    <row r="45" spans="1:10">
      <c r="A45" s="25" t="s">
        <v>21</v>
      </c>
      <c r="B45" s="539">
        <v>14631</v>
      </c>
      <c r="C45" s="539">
        <v>0</v>
      </c>
      <c r="D45" s="539">
        <v>14631</v>
      </c>
      <c r="E45" s="539">
        <v>0</v>
      </c>
      <c r="F45" s="539">
        <v>0</v>
      </c>
      <c r="G45" s="539">
        <v>0</v>
      </c>
      <c r="H45" s="540">
        <v>0</v>
      </c>
      <c r="I45" s="27"/>
      <c r="J45" s="27"/>
    </row>
    <row r="46" spans="1:10">
      <c r="A46" s="25"/>
      <c r="B46" s="539"/>
      <c r="C46" s="539"/>
      <c r="D46" s="539"/>
      <c r="E46" s="539"/>
      <c r="F46" s="539"/>
      <c r="G46" s="539"/>
      <c r="H46" s="540"/>
    </row>
    <row r="47" spans="1:10">
      <c r="A47" s="25" t="s">
        <v>10</v>
      </c>
      <c r="B47" s="539">
        <v>40754</v>
      </c>
      <c r="C47" s="539">
        <v>0</v>
      </c>
      <c r="D47" s="539">
        <v>0</v>
      </c>
      <c r="E47" s="539">
        <v>0</v>
      </c>
      <c r="F47" s="539">
        <v>36451</v>
      </c>
      <c r="G47" s="539">
        <v>4303</v>
      </c>
      <c r="H47" s="540">
        <v>40754</v>
      </c>
      <c r="I47" s="27"/>
      <c r="J47" s="27"/>
    </row>
    <row r="48" spans="1:10">
      <c r="A48" s="25"/>
      <c r="B48" s="539"/>
      <c r="C48" s="539"/>
      <c r="D48" s="539"/>
      <c r="E48" s="539"/>
      <c r="F48" s="539"/>
      <c r="G48" s="539"/>
      <c r="H48" s="540"/>
    </row>
    <row r="49" spans="1:10">
      <c r="A49" s="25" t="s">
        <v>11</v>
      </c>
      <c r="B49" s="539">
        <v>0</v>
      </c>
      <c r="C49" s="539">
        <v>0</v>
      </c>
      <c r="D49" s="539">
        <v>0</v>
      </c>
      <c r="E49" s="539">
        <v>0</v>
      </c>
      <c r="F49" s="539">
        <v>0</v>
      </c>
      <c r="G49" s="539">
        <v>0</v>
      </c>
      <c r="H49" s="540">
        <v>0</v>
      </c>
      <c r="I49" s="27"/>
      <c r="J49" s="27"/>
    </row>
    <row r="50" spans="1:10">
      <c r="A50" s="23"/>
      <c r="B50" s="941"/>
      <c r="C50" s="941"/>
      <c r="D50" s="941"/>
      <c r="E50" s="941"/>
      <c r="F50" s="941"/>
      <c r="G50" s="941"/>
      <c r="H50" s="942"/>
    </row>
    <row r="51" spans="1:10">
      <c r="A51" s="29" t="s">
        <v>12</v>
      </c>
      <c r="B51" s="541">
        <v>309043</v>
      </c>
      <c r="C51" s="541">
        <v>24523</v>
      </c>
      <c r="D51" s="541">
        <v>32516</v>
      </c>
      <c r="E51" s="541">
        <v>2484</v>
      </c>
      <c r="F51" s="541">
        <v>202121</v>
      </c>
      <c r="G51" s="541">
        <v>96445</v>
      </c>
      <c r="H51" s="542">
        <v>298566</v>
      </c>
      <c r="I51" s="27"/>
      <c r="J51" s="27"/>
    </row>
    <row r="52" spans="1:10">
      <c r="A52" s="1025" t="s">
        <v>724</v>
      </c>
      <c r="B52" s="24"/>
      <c r="C52" s="24"/>
      <c r="D52" s="24"/>
      <c r="E52" s="30"/>
      <c r="G52" s="26"/>
      <c r="H52" s="1026"/>
      <c r="I52" s="27"/>
    </row>
    <row r="53" spans="1:10">
      <c r="A53" s="1025" t="s">
        <v>727</v>
      </c>
      <c r="B53" s="24"/>
      <c r="C53" s="24"/>
      <c r="D53" s="24"/>
      <c r="E53" s="24"/>
      <c r="F53" s="24"/>
      <c r="G53" s="24"/>
      <c r="H53" s="24"/>
    </row>
    <row r="54" spans="1:10">
      <c r="A54" s="1025" t="s">
        <v>728</v>
      </c>
      <c r="B54" s="24"/>
      <c r="C54" s="24"/>
      <c r="D54" s="24"/>
      <c r="E54" s="24"/>
      <c r="F54" s="24"/>
      <c r="G54" s="24"/>
      <c r="H54" s="24"/>
    </row>
    <row r="55" spans="1:10" s="14" customFormat="1" ht="14.25" customHeight="1">
      <c r="A55" s="890" t="s">
        <v>706</v>
      </c>
      <c r="B55" s="1014"/>
      <c r="C55" s="1015"/>
      <c r="D55" s="1015"/>
      <c r="E55" s="1015"/>
      <c r="F55" s="1016"/>
      <c r="G55" s="1013"/>
    </row>
    <row r="56" spans="1:10" s="14" customFormat="1">
      <c r="A56" s="890" t="s">
        <v>704</v>
      </c>
      <c r="B56" s="1013"/>
      <c r="C56" s="1013"/>
      <c r="D56" s="1013"/>
      <c r="E56" s="1013"/>
      <c r="F56" s="1013"/>
      <c r="G56" s="1013"/>
    </row>
    <row r="57" spans="1:10" s="14" customFormat="1">
      <c r="A57" s="890" t="s">
        <v>722</v>
      </c>
      <c r="B57" s="1013"/>
      <c r="C57" s="1013"/>
      <c r="D57" s="1013"/>
      <c r="E57" s="1013"/>
      <c r="F57" s="1013"/>
      <c r="G57" s="1013"/>
    </row>
    <row r="58" spans="1:10" s="14" customFormat="1">
      <c r="A58" s="890" t="s">
        <v>708</v>
      </c>
      <c r="B58" s="1013"/>
      <c r="C58" s="1013"/>
      <c r="D58" s="1013"/>
      <c r="E58" s="1013"/>
      <c r="F58" s="1013"/>
      <c r="G58" s="1013"/>
    </row>
    <row r="59" spans="1:10" s="14" customFormat="1">
      <c r="A59" s="890" t="s">
        <v>723</v>
      </c>
      <c r="B59" s="1013"/>
      <c r="C59" s="1013"/>
      <c r="D59" s="1013"/>
      <c r="E59" s="1013"/>
      <c r="F59" s="1013"/>
      <c r="G59" s="1013"/>
    </row>
    <row r="60" spans="1:10" s="14" customFormat="1">
      <c r="A60" s="1013" t="s">
        <v>703</v>
      </c>
      <c r="B60" s="1013"/>
      <c r="C60" s="1013"/>
      <c r="D60" s="1013"/>
      <c r="E60" s="1013"/>
      <c r="F60" s="1013"/>
      <c r="G60" s="1013"/>
    </row>
    <row r="61" spans="1:10" s="14" customFormat="1">
      <c r="A61" s="1013" t="s">
        <v>702</v>
      </c>
      <c r="B61" s="1013"/>
      <c r="C61" s="1013"/>
      <c r="D61" s="1013"/>
      <c r="E61" s="1013"/>
      <c r="F61" s="1013"/>
      <c r="G61" s="1013"/>
    </row>
  </sheetData>
  <phoneticPr fontId="0" type="noConversion"/>
  <printOptions horizontalCentered="1"/>
  <pageMargins left="0.4" right="0.75" top="1.8110236220472442" bottom="0.98425196850393704" header="0" footer="0"/>
  <pageSetup scale="77" orientation="portrait" horizontalDpi="300" verticalDpi="4294967292" r:id="rId1"/>
  <headerFooter alignWithMargins="0">
    <oddHeader>&amp;CCuadro4
&amp;"Arial,Negrita"MATRIZ ENERGÉTICA SECUNDARIA
&amp;8(SISTEMA METODOLÓGICO INTERNACIONAL)&amp;R4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M60"/>
  <sheetViews>
    <sheetView tabSelected="1" workbookViewId="0"/>
  </sheetViews>
  <sheetFormatPr baseColWidth="10" defaultColWidth="9.140625" defaultRowHeight="12.75"/>
  <cols>
    <col min="1" max="1" width="9.140625" style="32"/>
    <col min="2" max="2" width="109.140625" style="32" bestFit="1" customWidth="1"/>
    <col min="3" max="4" width="8.42578125" style="32" bestFit="1" customWidth="1"/>
    <col min="5" max="5" width="18.85546875" style="32" bestFit="1" customWidth="1"/>
    <col min="6" max="6" width="8.7109375" style="32" bestFit="1" customWidth="1"/>
    <col min="7" max="7" width="11" style="32" bestFit="1" customWidth="1"/>
    <col min="8" max="8" width="8.7109375" style="32" bestFit="1" customWidth="1"/>
    <col min="9" max="9" width="2" style="32" customWidth="1"/>
    <col min="10" max="10" width="7.85546875" style="32" customWidth="1"/>
    <col min="11" max="11" width="10" style="32" customWidth="1"/>
    <col min="12" max="16384" width="9.140625" style="32"/>
  </cols>
  <sheetData>
    <row r="1" spans="2:13" ht="13.5" thickBot="1">
      <c r="B1" s="543"/>
      <c r="C1" s="543"/>
      <c r="D1" s="543"/>
      <c r="E1" s="543"/>
      <c r="F1" s="543"/>
      <c r="G1" s="543"/>
      <c r="H1" s="543"/>
      <c r="I1" s="543"/>
    </row>
    <row r="2" spans="2:13" ht="15.75">
      <c r="B2" s="544"/>
      <c r="C2" s="545"/>
      <c r="D2" s="545"/>
      <c r="E2" s="546" t="s">
        <v>564</v>
      </c>
      <c r="F2" s="545"/>
      <c r="G2" s="545"/>
      <c r="H2" s="545"/>
      <c r="I2" s="547"/>
      <c r="J2" s="31"/>
    </row>
    <row r="3" spans="2:13" ht="15.75">
      <c r="B3" s="548"/>
      <c r="C3" s="549"/>
      <c r="D3" s="549"/>
      <c r="E3" s="550" t="s">
        <v>52</v>
      </c>
      <c r="F3" s="549"/>
      <c r="G3" s="549"/>
      <c r="H3" s="549"/>
      <c r="I3" s="551"/>
      <c r="J3" s="31"/>
    </row>
    <row r="4" spans="2:13" ht="15.75">
      <c r="B4" s="548"/>
      <c r="C4" s="549"/>
      <c r="D4" s="549"/>
      <c r="E4" s="550" t="s">
        <v>634</v>
      </c>
      <c r="F4" s="549"/>
      <c r="G4" s="549"/>
      <c r="H4" s="549"/>
      <c r="I4" s="551"/>
      <c r="J4" s="31"/>
    </row>
    <row r="5" spans="2:13" ht="15.75">
      <c r="B5" s="548"/>
      <c r="C5" s="549"/>
      <c r="D5" s="549"/>
      <c r="E5" s="549"/>
      <c r="F5" s="549"/>
      <c r="G5" s="549"/>
      <c r="H5" s="549"/>
      <c r="I5" s="551"/>
      <c r="J5" s="31"/>
    </row>
    <row r="6" spans="2:13" ht="15.75">
      <c r="B6" s="548" t="s">
        <v>4</v>
      </c>
      <c r="C6" s="550" t="s">
        <v>53</v>
      </c>
      <c r="D6" s="550" t="s">
        <v>53</v>
      </c>
      <c r="E6" s="550" t="s">
        <v>53</v>
      </c>
      <c r="F6" s="550" t="s">
        <v>54</v>
      </c>
      <c r="G6" s="550" t="s">
        <v>54</v>
      </c>
      <c r="H6" s="550" t="s">
        <v>55</v>
      </c>
      <c r="I6" s="552"/>
      <c r="J6" s="31"/>
      <c r="K6"/>
    </row>
    <row r="7" spans="2:13" ht="15.75">
      <c r="B7" s="553"/>
      <c r="C7" s="554" t="s">
        <v>56</v>
      </c>
      <c r="D7" s="554" t="s">
        <v>57</v>
      </c>
      <c r="E7" s="554" t="s">
        <v>688</v>
      </c>
      <c r="F7" s="554" t="s">
        <v>58</v>
      </c>
      <c r="G7" s="554" t="s">
        <v>701</v>
      </c>
      <c r="H7" s="554" t="s">
        <v>59</v>
      </c>
      <c r="I7" s="555"/>
      <c r="K7"/>
    </row>
    <row r="8" spans="2:13">
      <c r="B8" s="25" t="s">
        <v>44</v>
      </c>
      <c r="C8" s="556">
        <v>69919</v>
      </c>
      <c r="D8" s="556">
        <v>22164</v>
      </c>
      <c r="E8" s="556">
        <v>11610</v>
      </c>
      <c r="F8" s="556">
        <v>103693</v>
      </c>
      <c r="G8" s="556">
        <v>5682</v>
      </c>
      <c r="H8" s="556">
        <v>109375</v>
      </c>
      <c r="I8" s="33"/>
      <c r="K8"/>
    </row>
    <row r="9" spans="2:13">
      <c r="B9" s="1031" t="s">
        <v>35</v>
      </c>
      <c r="C9" s="1032">
        <v>9338</v>
      </c>
      <c r="D9" s="1032">
        <v>6328</v>
      </c>
      <c r="E9" s="1032">
        <v>20</v>
      </c>
      <c r="F9" s="1032">
        <v>15686</v>
      </c>
      <c r="G9" s="1027">
        <v>997</v>
      </c>
      <c r="H9" s="1032">
        <v>16683</v>
      </c>
      <c r="I9" s="35"/>
      <c r="J9" s="36"/>
      <c r="K9" s="73"/>
      <c r="L9" s="36"/>
      <c r="M9" s="36"/>
    </row>
    <row r="10" spans="2:13">
      <c r="B10" s="1031"/>
      <c r="C10" s="1032"/>
      <c r="D10" s="1032"/>
      <c r="E10" s="1032"/>
      <c r="F10" s="1032"/>
      <c r="G10" s="1027"/>
      <c r="H10" s="1032"/>
      <c r="I10" s="37"/>
      <c r="K10"/>
    </row>
    <row r="11" spans="2:13">
      <c r="B11" s="1031" t="s">
        <v>36</v>
      </c>
      <c r="C11" s="1032">
        <v>31186</v>
      </c>
      <c r="D11" s="1032">
        <v>13948</v>
      </c>
      <c r="E11" s="1032">
        <v>360</v>
      </c>
      <c r="F11" s="1032">
        <v>45494</v>
      </c>
      <c r="G11" s="1027">
        <v>559</v>
      </c>
      <c r="H11" s="1032">
        <v>46053</v>
      </c>
      <c r="I11" s="35"/>
      <c r="J11" s="36"/>
      <c r="K11" s="73"/>
      <c r="L11" s="36"/>
      <c r="M11" s="36"/>
    </row>
    <row r="12" spans="2:13">
      <c r="B12" s="1031"/>
      <c r="C12" s="1032"/>
      <c r="D12" s="1032"/>
      <c r="E12" s="1032"/>
      <c r="F12" s="1032"/>
      <c r="G12" s="1027"/>
      <c r="H12" s="1032"/>
      <c r="I12" s="37"/>
      <c r="K12"/>
    </row>
    <row r="13" spans="2:13">
      <c r="B13" s="1031" t="s">
        <v>730</v>
      </c>
      <c r="C13" s="1032">
        <v>23541</v>
      </c>
      <c r="D13" s="1032">
        <v>0</v>
      </c>
      <c r="E13" s="1032">
        <v>0</v>
      </c>
      <c r="F13" s="1032">
        <v>23541</v>
      </c>
      <c r="G13" s="1027">
        <v>0</v>
      </c>
      <c r="H13" s="1032">
        <v>23541</v>
      </c>
      <c r="I13" s="35"/>
      <c r="J13" s="36"/>
      <c r="K13" s="73"/>
      <c r="L13" s="36"/>
      <c r="M13" s="36"/>
    </row>
    <row r="14" spans="2:13">
      <c r="B14" s="1031"/>
      <c r="C14" s="1032"/>
      <c r="D14" s="1032"/>
      <c r="E14" s="1032"/>
      <c r="F14" s="1032"/>
      <c r="G14" s="1027"/>
      <c r="H14" s="1032"/>
      <c r="I14" s="37"/>
      <c r="K14"/>
    </row>
    <row r="15" spans="2:13">
      <c r="B15" s="1031" t="s">
        <v>68</v>
      </c>
      <c r="C15" s="1032">
        <v>0</v>
      </c>
      <c r="D15" s="1032">
        <v>0</v>
      </c>
      <c r="E15" s="1032">
        <v>0</v>
      </c>
      <c r="F15" s="1032">
        <v>0</v>
      </c>
      <c r="G15" s="1027">
        <v>0</v>
      </c>
      <c r="H15" s="1032">
        <v>0</v>
      </c>
      <c r="I15" s="35"/>
      <c r="J15" s="36"/>
      <c r="K15" s="73"/>
      <c r="L15" s="36"/>
      <c r="M15" s="36"/>
    </row>
    <row r="16" spans="2:13">
      <c r="B16" s="1031"/>
      <c r="C16" s="1032"/>
      <c r="D16" s="1032"/>
      <c r="E16" s="1032"/>
      <c r="F16" s="1032"/>
      <c r="G16" s="1027"/>
      <c r="H16" s="1032"/>
      <c r="I16" s="37"/>
      <c r="K16"/>
    </row>
    <row r="17" spans="2:13">
      <c r="B17" s="1031" t="s">
        <v>38</v>
      </c>
      <c r="C17" s="1032">
        <v>0</v>
      </c>
      <c r="D17" s="1032">
        <v>370</v>
      </c>
      <c r="E17" s="1032">
        <v>965</v>
      </c>
      <c r="F17" s="1032">
        <v>1335</v>
      </c>
      <c r="G17" s="1027">
        <v>0</v>
      </c>
      <c r="H17" s="1032">
        <v>1335</v>
      </c>
      <c r="I17" s="35"/>
      <c r="J17" s="36"/>
      <c r="K17" s="73"/>
      <c r="L17" s="36"/>
      <c r="M17" s="36"/>
    </row>
    <row r="18" spans="2:13">
      <c r="B18" s="1031"/>
      <c r="C18" s="1032"/>
      <c r="D18" s="1032"/>
      <c r="E18" s="1032"/>
      <c r="F18" s="1032"/>
      <c r="G18" s="1027"/>
      <c r="H18" s="1032"/>
      <c r="I18" s="37"/>
      <c r="K18"/>
    </row>
    <row r="19" spans="2:13">
      <c r="B19" s="1031" t="s">
        <v>39</v>
      </c>
      <c r="C19" s="1032">
        <v>0</v>
      </c>
      <c r="D19" s="1032">
        <v>1479</v>
      </c>
      <c r="E19" s="1032">
        <v>10265</v>
      </c>
      <c r="F19" s="1032">
        <v>11744</v>
      </c>
      <c r="G19" s="1027">
        <v>249</v>
      </c>
      <c r="H19" s="1032">
        <v>11993</v>
      </c>
      <c r="I19" s="35"/>
      <c r="J19" s="36"/>
      <c r="K19" s="73"/>
      <c r="L19" s="36"/>
      <c r="M19" s="36"/>
    </row>
    <row r="20" spans="2:13">
      <c r="B20" s="1031"/>
      <c r="C20" s="1032"/>
      <c r="D20" s="1032"/>
      <c r="E20" s="1032"/>
      <c r="F20" s="1032"/>
      <c r="G20" s="1027"/>
      <c r="H20" s="1032"/>
      <c r="I20" s="37"/>
      <c r="K20"/>
    </row>
    <row r="21" spans="2:13">
      <c r="B21" s="1031" t="s">
        <v>40</v>
      </c>
      <c r="C21" s="1032">
        <v>40</v>
      </c>
      <c r="D21" s="1032">
        <v>0</v>
      </c>
      <c r="E21" s="1032">
        <v>0</v>
      </c>
      <c r="F21" s="1032">
        <v>40</v>
      </c>
      <c r="G21" s="1027">
        <v>0</v>
      </c>
      <c r="H21" s="1032">
        <v>40</v>
      </c>
      <c r="I21" s="35"/>
      <c r="J21" s="36"/>
      <c r="K21" s="73"/>
      <c r="L21" s="36"/>
      <c r="M21" s="36"/>
    </row>
    <row r="22" spans="2:13">
      <c r="B22" s="1031"/>
      <c r="C22" s="1032"/>
      <c r="D22" s="1032"/>
      <c r="E22" s="1032"/>
      <c r="F22" s="1032"/>
      <c r="G22" s="1027"/>
      <c r="H22" s="1032"/>
      <c r="I22" s="37"/>
      <c r="K22"/>
    </row>
    <row r="23" spans="2:13">
      <c r="B23" s="1031" t="s">
        <v>41</v>
      </c>
      <c r="C23" s="1032">
        <v>5814</v>
      </c>
      <c r="D23" s="1032">
        <v>0</v>
      </c>
      <c r="E23" s="1032">
        <v>0</v>
      </c>
      <c r="F23" s="1032">
        <v>5814</v>
      </c>
      <c r="G23" s="1027">
        <v>0</v>
      </c>
      <c r="H23" s="1032">
        <v>5814</v>
      </c>
      <c r="I23" s="35"/>
      <c r="J23" s="36"/>
      <c r="K23" s="73"/>
      <c r="L23" s="36"/>
      <c r="M23" s="36"/>
    </row>
    <row r="24" spans="2:13">
      <c r="B24" s="1031"/>
      <c r="C24" s="1032"/>
      <c r="D24" s="1032"/>
      <c r="E24" s="1032"/>
      <c r="F24" s="1032"/>
      <c r="G24" s="1027"/>
      <c r="H24" s="1032"/>
      <c r="I24" s="37"/>
      <c r="K24"/>
    </row>
    <row r="25" spans="2:13">
      <c r="B25" s="1031" t="s">
        <v>42</v>
      </c>
      <c r="C25" s="1032">
        <v>0</v>
      </c>
      <c r="D25" s="1032">
        <v>33</v>
      </c>
      <c r="E25" s="1032">
        <v>0</v>
      </c>
      <c r="F25" s="1032">
        <v>33</v>
      </c>
      <c r="G25" s="1027">
        <v>1331</v>
      </c>
      <c r="H25" s="1032">
        <v>1364</v>
      </c>
      <c r="I25" s="35"/>
      <c r="J25" s="36"/>
      <c r="K25" s="73"/>
      <c r="L25" s="36"/>
      <c r="M25" s="36"/>
    </row>
    <row r="26" spans="2:13">
      <c r="B26" s="1031"/>
      <c r="C26" s="1032"/>
      <c r="D26" s="1032"/>
      <c r="E26" s="1032"/>
      <c r="F26" s="1032"/>
      <c r="G26" s="1027"/>
      <c r="H26" s="1032"/>
      <c r="I26" s="37"/>
      <c r="K26"/>
    </row>
    <row r="27" spans="2:13">
      <c r="B27" s="1031" t="s">
        <v>43</v>
      </c>
      <c r="C27" s="1032">
        <v>0</v>
      </c>
      <c r="D27" s="1032">
        <v>6</v>
      </c>
      <c r="E27" s="1032">
        <v>0</v>
      </c>
      <c r="F27" s="1032">
        <v>6</v>
      </c>
      <c r="G27" s="1027">
        <v>2546</v>
      </c>
      <c r="H27" s="1032">
        <v>2552</v>
      </c>
      <c r="I27" s="35"/>
      <c r="J27" s="36"/>
      <c r="K27" s="73"/>
      <c r="L27" s="36"/>
      <c r="M27" s="36"/>
    </row>
    <row r="28" spans="2:13">
      <c r="B28" s="34"/>
      <c r="C28" s="556"/>
      <c r="D28" s="556"/>
      <c r="E28" s="556"/>
      <c r="F28" s="556"/>
      <c r="G28" s="556"/>
      <c r="H28" s="556"/>
      <c r="I28" s="37"/>
      <c r="K28"/>
    </row>
    <row r="29" spans="2:13">
      <c r="B29" s="34" t="s">
        <v>17</v>
      </c>
      <c r="C29" s="556">
        <v>189</v>
      </c>
      <c r="D29" s="556">
        <v>26613</v>
      </c>
      <c r="E29" s="556">
        <v>11313</v>
      </c>
      <c r="F29" s="556">
        <v>38115</v>
      </c>
      <c r="G29" s="539">
        <v>1385</v>
      </c>
      <c r="H29" s="556">
        <v>39500</v>
      </c>
      <c r="I29" s="35"/>
      <c r="J29" s="36"/>
      <c r="K29" s="73"/>
      <c r="L29" s="36"/>
      <c r="M29" s="36"/>
    </row>
    <row r="30" spans="2:13">
      <c r="B30" s="34"/>
      <c r="C30" s="556"/>
      <c r="D30" s="556"/>
      <c r="E30" s="556"/>
      <c r="F30" s="556"/>
      <c r="G30" s="539"/>
      <c r="H30" s="556"/>
      <c r="I30" s="37"/>
      <c r="K30"/>
    </row>
    <row r="31" spans="2:13">
      <c r="B31" s="34" t="s">
        <v>725</v>
      </c>
      <c r="C31" s="556">
        <v>0</v>
      </c>
      <c r="D31" s="556">
        <v>4588</v>
      </c>
      <c r="E31" s="556">
        <v>7</v>
      </c>
      <c r="F31" s="556">
        <v>4595</v>
      </c>
      <c r="G31" s="539">
        <v>19696</v>
      </c>
      <c r="H31" s="556">
        <v>24291</v>
      </c>
      <c r="I31" s="35"/>
      <c r="J31" s="36"/>
      <c r="K31" s="73"/>
      <c r="L31" s="36"/>
      <c r="M31" s="36"/>
    </row>
    <row r="32" spans="2:13">
      <c r="B32" s="34"/>
      <c r="C32" s="556"/>
      <c r="D32" s="556"/>
      <c r="E32" s="556"/>
      <c r="F32" s="556"/>
      <c r="G32" s="539"/>
      <c r="H32" s="556"/>
      <c r="I32" s="37"/>
      <c r="K32"/>
    </row>
    <row r="33" spans="2:13">
      <c r="B33" s="34" t="s">
        <v>46</v>
      </c>
      <c r="C33" s="556">
        <v>0</v>
      </c>
      <c r="D33" s="556">
        <v>2801</v>
      </c>
      <c r="E33" s="556">
        <v>0</v>
      </c>
      <c r="F33" s="556">
        <v>2801</v>
      </c>
      <c r="G33" s="539">
        <v>5268</v>
      </c>
      <c r="H33" s="556">
        <v>8069</v>
      </c>
      <c r="I33" s="35"/>
      <c r="J33" s="36"/>
      <c r="K33" s="73"/>
      <c r="L33" s="36"/>
      <c r="M33" s="36"/>
    </row>
    <row r="34" spans="2:13">
      <c r="B34" s="34"/>
      <c r="C34" s="556"/>
      <c r="D34" s="556"/>
      <c r="E34" s="556"/>
      <c r="F34" s="556"/>
      <c r="G34" s="539"/>
      <c r="H34" s="556"/>
      <c r="I34" s="37"/>
      <c r="K34"/>
    </row>
    <row r="35" spans="2:13">
      <c r="B35" s="34" t="s">
        <v>729</v>
      </c>
      <c r="C35" s="556">
        <v>0</v>
      </c>
      <c r="D35" s="556">
        <v>183</v>
      </c>
      <c r="E35" s="556">
        <v>0</v>
      </c>
      <c r="F35" s="556">
        <v>183</v>
      </c>
      <c r="G35" s="539">
        <v>0</v>
      </c>
      <c r="H35" s="556">
        <v>183</v>
      </c>
      <c r="I35" s="35"/>
      <c r="J35" s="36"/>
      <c r="K35" s="73"/>
      <c r="L35" s="36"/>
      <c r="M35" s="36"/>
    </row>
    <row r="36" spans="2:13">
      <c r="B36" s="34"/>
      <c r="C36" s="556"/>
      <c r="D36" s="556"/>
      <c r="E36" s="556"/>
      <c r="F36" s="556"/>
      <c r="G36" s="539"/>
      <c r="H36" s="556"/>
      <c r="I36" s="37"/>
      <c r="K36"/>
    </row>
    <row r="37" spans="2:13">
      <c r="B37" s="34" t="s">
        <v>19</v>
      </c>
      <c r="C37" s="556">
        <v>0</v>
      </c>
      <c r="D37" s="556">
        <v>1007</v>
      </c>
      <c r="E37" s="556">
        <v>329</v>
      </c>
      <c r="F37" s="556">
        <v>1336</v>
      </c>
      <c r="G37" s="539">
        <v>82</v>
      </c>
      <c r="H37" s="556">
        <v>1418</v>
      </c>
      <c r="I37" s="35"/>
      <c r="J37" s="36"/>
      <c r="K37" s="73"/>
      <c r="L37" s="36"/>
      <c r="M37" s="36"/>
    </row>
    <row r="38" spans="2:13">
      <c r="B38" s="34"/>
      <c r="C38" s="556"/>
      <c r="D38" s="556"/>
      <c r="E38" s="556"/>
      <c r="F38" s="556"/>
      <c r="G38" s="539"/>
      <c r="H38" s="556"/>
      <c r="I38" s="37"/>
      <c r="K38"/>
    </row>
    <row r="39" spans="2:13">
      <c r="B39" s="34" t="s">
        <v>49</v>
      </c>
      <c r="C39" s="556">
        <v>0</v>
      </c>
      <c r="D39" s="556">
        <v>715</v>
      </c>
      <c r="E39" s="556">
        <v>0</v>
      </c>
      <c r="F39" s="556">
        <v>715</v>
      </c>
      <c r="G39" s="539">
        <v>410</v>
      </c>
      <c r="H39" s="556">
        <v>1125</v>
      </c>
      <c r="I39" s="35"/>
      <c r="J39" s="36"/>
      <c r="K39" s="73"/>
      <c r="L39" s="36"/>
      <c r="M39" s="36"/>
    </row>
    <row r="40" spans="2:13">
      <c r="B40" s="34"/>
      <c r="C40" s="556"/>
      <c r="D40" s="556"/>
      <c r="E40" s="556"/>
      <c r="F40" s="556"/>
      <c r="G40" s="539"/>
      <c r="H40" s="556"/>
      <c r="I40" s="37"/>
      <c r="K40"/>
    </row>
    <row r="41" spans="2:13">
      <c r="B41" s="34" t="s">
        <v>726</v>
      </c>
      <c r="C41" s="556">
        <v>257</v>
      </c>
      <c r="D41" s="556">
        <v>9835</v>
      </c>
      <c r="E41" s="556">
        <v>4140</v>
      </c>
      <c r="F41" s="556">
        <v>14232</v>
      </c>
      <c r="G41" s="539">
        <v>59619</v>
      </c>
      <c r="H41" s="556">
        <v>73851</v>
      </c>
      <c r="I41" s="35"/>
      <c r="J41" s="36"/>
      <c r="K41" s="73"/>
      <c r="L41" s="36"/>
      <c r="M41" s="36"/>
    </row>
    <row r="42" spans="2:13">
      <c r="B42" s="34"/>
      <c r="C42" s="556"/>
      <c r="D42" s="556"/>
      <c r="E42" s="556"/>
      <c r="F42" s="556"/>
      <c r="G42" s="539"/>
      <c r="H42" s="556"/>
      <c r="I42" s="37"/>
      <c r="K42"/>
    </row>
    <row r="43" spans="2:13">
      <c r="B43" s="34" t="s">
        <v>21</v>
      </c>
      <c r="C43" s="556">
        <v>0</v>
      </c>
      <c r="D43" s="556">
        <v>0</v>
      </c>
      <c r="E43" s="556">
        <v>0</v>
      </c>
      <c r="F43" s="556">
        <v>0</v>
      </c>
      <c r="G43" s="539">
        <v>0</v>
      </c>
      <c r="H43" s="556">
        <v>0</v>
      </c>
      <c r="I43" s="35"/>
      <c r="J43" s="36"/>
      <c r="K43" s="73"/>
      <c r="L43" s="36"/>
      <c r="M43" s="36"/>
    </row>
    <row r="44" spans="2:13">
      <c r="B44" s="34"/>
      <c r="C44" s="556"/>
      <c r="D44" s="556"/>
      <c r="E44" s="556"/>
      <c r="F44" s="556"/>
      <c r="G44" s="539"/>
      <c r="H44" s="556"/>
      <c r="I44" s="37"/>
      <c r="K44"/>
    </row>
    <row r="45" spans="2:13">
      <c r="B45" s="34" t="s">
        <v>10</v>
      </c>
      <c r="C45" s="556">
        <v>0</v>
      </c>
      <c r="D45" s="556">
        <v>7678</v>
      </c>
      <c r="E45" s="556">
        <v>28773</v>
      </c>
      <c r="F45" s="556">
        <v>36451</v>
      </c>
      <c r="G45" s="539">
        <v>4303</v>
      </c>
      <c r="H45" s="556">
        <v>40754</v>
      </c>
      <c r="I45" s="35"/>
      <c r="J45" s="36"/>
      <c r="K45" s="73"/>
      <c r="L45" s="36"/>
      <c r="M45" s="36"/>
    </row>
    <row r="46" spans="2:13">
      <c r="B46" s="34"/>
      <c r="C46" s="556"/>
      <c r="D46" s="556"/>
      <c r="E46" s="556"/>
      <c r="F46" s="556"/>
      <c r="G46" s="539"/>
      <c r="H46" s="556"/>
      <c r="I46" s="37"/>
      <c r="K46"/>
    </row>
    <row r="47" spans="2:13">
      <c r="B47" s="34" t="s">
        <v>11</v>
      </c>
      <c r="C47" s="556">
        <v>0</v>
      </c>
      <c r="D47" s="556">
        <v>0</v>
      </c>
      <c r="E47" s="556">
        <v>0</v>
      </c>
      <c r="F47" s="556">
        <v>0</v>
      </c>
      <c r="G47" s="539">
        <v>0</v>
      </c>
      <c r="H47" s="556">
        <v>0</v>
      </c>
      <c r="I47" s="35"/>
      <c r="J47" s="36"/>
      <c r="K47" s="73"/>
      <c r="L47" s="36"/>
      <c r="M47" s="36"/>
    </row>
    <row r="48" spans="2:13">
      <c r="B48" s="34"/>
      <c r="C48" s="556"/>
      <c r="D48" s="556"/>
      <c r="E48" s="556"/>
      <c r="F48" s="556"/>
      <c r="G48" s="556"/>
      <c r="H48" s="556"/>
      <c r="I48" s="37"/>
      <c r="K48"/>
    </row>
    <row r="49" spans="2:12">
      <c r="B49" s="38" t="s">
        <v>12</v>
      </c>
      <c r="C49" s="557">
        <v>70365</v>
      </c>
      <c r="D49" s="557">
        <v>75584</v>
      </c>
      <c r="E49" s="557">
        <v>56172</v>
      </c>
      <c r="F49" s="557">
        <v>202121</v>
      </c>
      <c r="G49" s="541">
        <v>96445</v>
      </c>
      <c r="H49" s="557">
        <v>298566</v>
      </c>
      <c r="I49" s="39"/>
      <c r="J49" s="36"/>
      <c r="K49" s="73"/>
      <c r="L49" s="36"/>
    </row>
    <row r="50" spans="2:12" ht="13.5" thickBot="1">
      <c r="B50" s="40"/>
      <c r="C50" s="345"/>
      <c r="D50" s="345"/>
      <c r="E50" s="345"/>
      <c r="F50" s="345"/>
      <c r="G50" s="345"/>
      <c r="H50" s="345"/>
      <c r="I50" s="41"/>
      <c r="J50" s="36"/>
      <c r="K50"/>
    </row>
    <row r="51" spans="2:12" s="22" customFormat="1">
      <c r="B51" s="1025" t="s">
        <v>724</v>
      </c>
      <c r="C51" s="24"/>
      <c r="D51" s="24"/>
      <c r="E51" s="24"/>
      <c r="F51" s="30"/>
      <c r="H51" s="26"/>
      <c r="I51" s="1026"/>
      <c r="J51" s="27"/>
    </row>
    <row r="52" spans="2:12" s="22" customFormat="1">
      <c r="B52" s="1025" t="s">
        <v>727</v>
      </c>
      <c r="C52" s="24"/>
      <c r="D52" s="24"/>
      <c r="E52" s="24"/>
      <c r="F52" s="24"/>
      <c r="G52" s="24"/>
      <c r="H52" s="24"/>
      <c r="I52" s="24"/>
    </row>
    <row r="53" spans="2:12" s="22" customFormat="1">
      <c r="B53" s="1025" t="s">
        <v>728</v>
      </c>
      <c r="C53" s="24"/>
      <c r="D53" s="24"/>
      <c r="E53" s="24"/>
      <c r="F53" s="24"/>
      <c r="G53" s="24"/>
      <c r="H53" s="24"/>
      <c r="I53" s="24"/>
    </row>
    <row r="54" spans="2:12" s="14" customFormat="1">
      <c r="B54" s="890" t="s">
        <v>706</v>
      </c>
      <c r="C54" s="1014"/>
      <c r="D54" s="1015"/>
      <c r="E54" s="1015"/>
      <c r="F54" s="1015"/>
      <c r="G54" s="1016"/>
      <c r="H54" s="1013"/>
    </row>
    <row r="55" spans="2:12" s="14" customFormat="1">
      <c r="B55" s="890" t="s">
        <v>704</v>
      </c>
      <c r="C55" s="1013"/>
      <c r="D55" s="1013"/>
      <c r="E55" s="1013"/>
      <c r="F55" s="1013"/>
      <c r="G55" s="1013"/>
      <c r="H55" s="1013"/>
    </row>
    <row r="56" spans="2:12" s="14" customFormat="1">
      <c r="B56" s="890" t="s">
        <v>722</v>
      </c>
      <c r="C56" s="1013"/>
      <c r="D56" s="1013"/>
      <c r="E56" s="1013"/>
      <c r="F56" s="1013"/>
      <c r="G56" s="1013"/>
      <c r="H56" s="1013"/>
    </row>
    <row r="57" spans="2:12" s="14" customFormat="1">
      <c r="B57" s="890" t="s">
        <v>708</v>
      </c>
      <c r="C57" s="1013"/>
      <c r="D57" s="1013"/>
      <c r="E57" s="1013"/>
      <c r="F57" s="1013"/>
      <c r="G57" s="1013"/>
      <c r="H57" s="1013"/>
    </row>
    <row r="58" spans="2:12" s="14" customFormat="1">
      <c r="B58" s="890" t="s">
        <v>723</v>
      </c>
      <c r="C58" s="1013"/>
      <c r="D58" s="1013"/>
      <c r="E58" s="1013"/>
      <c r="F58" s="1013"/>
      <c r="G58" s="1013"/>
      <c r="H58" s="1013"/>
    </row>
    <row r="59" spans="2:12" s="14" customFormat="1">
      <c r="B59" s="1013" t="s">
        <v>703</v>
      </c>
      <c r="C59" s="1013"/>
      <c r="D59" s="1013"/>
      <c r="E59" s="1013"/>
      <c r="F59" s="1013"/>
      <c r="G59" s="1013"/>
      <c r="H59" s="1013"/>
    </row>
    <row r="60" spans="2:12" s="14" customFormat="1">
      <c r="B60" s="1013" t="s">
        <v>702</v>
      </c>
      <c r="C60" s="1013"/>
      <c r="D60" s="1013"/>
      <c r="E60" s="1013"/>
      <c r="F60" s="1013"/>
      <c r="G60" s="1013"/>
      <c r="H60" s="1013"/>
    </row>
  </sheetData>
  <phoneticPr fontId="0" type="noConversion"/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40</vt:i4>
      </vt:variant>
    </vt:vector>
  </HeadingPairs>
  <TitlesOfParts>
    <vt:vector size="74" baseType="lpstr">
      <vt:lpstr>TAPA</vt:lpstr>
      <vt:lpstr>INDICE</vt:lpstr>
      <vt:lpstr>INTRODUC.</vt:lpstr>
      <vt:lpstr>CUADRO1</vt:lpstr>
      <vt:lpstr>CUADRO2</vt:lpstr>
      <vt:lpstr>CUADRO3</vt:lpstr>
      <vt:lpstr>CUADRO3-B</vt:lpstr>
      <vt:lpstr>CUADRO4</vt:lpstr>
      <vt:lpstr>CUADRO5 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CUADROA2</vt:lpstr>
      <vt:lpstr>CUADROA3</vt:lpstr>
      <vt:lpstr>BALANCE_ELECT </vt:lpstr>
      <vt:lpstr>CAPACIDADES</vt:lpstr>
      <vt:lpstr>GENERACION EE</vt:lpstr>
      <vt:lpstr>SECT_U.FIS.</vt:lpstr>
      <vt:lpstr>SECT_TERAC.</vt:lpstr>
      <vt:lpstr>BAL -MERCOSUR</vt:lpstr>
      <vt:lpstr>BAL-OLADE</vt:lpstr>
      <vt:lpstr>BAL-APEC</vt:lpstr>
      <vt:lpstr>SECT_TERAC.!a</vt:lpstr>
      <vt:lpstr>SECT_U.FIS.!A</vt:lpstr>
      <vt:lpstr>'BAL -MERCOSUR'!Área_de_impresión</vt:lpstr>
      <vt:lpstr>'BALANCE_ELECT '!Área_de_impresión</vt:lpstr>
      <vt:lpstr>'BAL-APEC'!Área_de_impresión</vt:lpstr>
      <vt:lpstr>CUADRO10!Área_de_impresión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CUADRO16!Área_de_impresión</vt:lpstr>
      <vt:lpstr>CUADRO17!Área_de_impresión</vt:lpstr>
      <vt:lpstr>CUADRO18!Área_de_impresión</vt:lpstr>
      <vt:lpstr>CUADRO19!Área_de_impresión</vt:lpstr>
      <vt:lpstr>CUADRO2!Área_de_impresión</vt:lpstr>
      <vt:lpstr>CUADRO20!Área_de_impresión</vt:lpstr>
      <vt:lpstr>CUADRO3!Área_de_impresión</vt:lpstr>
      <vt:lpstr>'CUADRO3-B'!Área_de_impresión</vt:lpstr>
      <vt:lpstr>CUADRO4!Área_de_impresión</vt:lpstr>
      <vt:lpstr>'CUADRO5 '!Área_de_impresión</vt:lpstr>
      <vt:lpstr>CUADRO6!Área_de_impresión</vt:lpstr>
      <vt:lpstr>CUADRO7!Área_de_impresión</vt:lpstr>
      <vt:lpstr>CUADRO8!Área_de_impresión</vt:lpstr>
      <vt:lpstr>CUADRO9!Área_de_impresión</vt:lpstr>
      <vt:lpstr>CUADROA2!Área_de_impresión</vt:lpstr>
      <vt:lpstr>CUADROA3!Área_de_impresión</vt:lpstr>
      <vt:lpstr>INDICE!Área_de_impresión</vt:lpstr>
      <vt:lpstr>INTRODUC.!Área_de_impresión</vt:lpstr>
      <vt:lpstr>SECT_TERAC.!Área_de_impresión</vt:lpstr>
      <vt:lpstr>SECT_U.FIS.!Área_de_impresión</vt:lpstr>
      <vt:lpstr>TAPA!Área_de_impresión</vt:lpstr>
      <vt:lpstr>CANTIDAD</vt:lpstr>
      <vt:lpstr>TAPA!OLE_LINK5</vt:lpstr>
      <vt:lpstr>TAPA!OLE_LINK6</vt:lpstr>
      <vt:lpstr>TAPA!OLE_LINK7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2005-05-27T21:32:14Z</cp:lastPrinted>
  <dcterms:created xsi:type="dcterms:W3CDTF">1998-10-08T16:46:31Z</dcterms:created>
  <dcterms:modified xsi:type="dcterms:W3CDTF">2018-06-19T20:35:25Z</dcterms:modified>
</cp:coreProperties>
</file>