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chiva\Projects\Histones_Arnau\1703_newsamples\"/>
    </mc:Choice>
  </mc:AlternateContent>
  <bookViews>
    <workbookView xWindow="0" yWindow="0" windowWidth="25125" windowHeight="14100"/>
  </bookViews>
  <sheets>
    <sheet name="Proteins Sc20" sheetId="1" r:id="rId1"/>
    <sheet name="Peptides Sc20" sheetId="2" r:id="rId2"/>
    <sheet name="Search Summary" sheetId="3" r:id="rId3"/>
  </sheets>
  <calcPr calcId="0"/>
</workbook>
</file>

<file path=xl/calcChain.xml><?xml version="1.0" encoding="utf-8"?>
<calcChain xmlns="http://schemas.openxmlformats.org/spreadsheetml/2006/main">
  <c r="A85" i="3" l="1"/>
  <c r="A88" i="3"/>
  <c r="A92" i="3"/>
  <c r="A93" i="3"/>
  <c r="A111" i="3"/>
  <c r="A117" i="3"/>
  <c r="A124" i="3"/>
  <c r="A132" i="3"/>
  <c r="A177" i="3"/>
  <c r="A203" i="3"/>
  <c r="A206" i="3"/>
  <c r="A207" i="3"/>
  <c r="A211" i="3"/>
  <c r="A222" i="3"/>
  <c r="A351" i="3"/>
  <c r="A368" i="3"/>
  <c r="A371" i="3"/>
  <c r="A377" i="3"/>
  <c r="A378" i="3"/>
  <c r="A379" i="3"/>
  <c r="A380" i="3"/>
  <c r="A393" i="3"/>
  <c r="A401" i="3"/>
  <c r="A402" i="3"/>
  <c r="A403" i="3"/>
  <c r="A405" i="3"/>
  <c r="A443" i="3"/>
  <c r="A455" i="3"/>
  <c r="A463" i="3"/>
  <c r="A464" i="3"/>
  <c r="A465" i="3"/>
  <c r="A467" i="3"/>
  <c r="A702" i="3"/>
  <c r="A709" i="3"/>
  <c r="A893" i="3"/>
  <c r="A923" i="3"/>
  <c r="A927" i="3"/>
  <c r="A928" i="3"/>
  <c r="A102" i="3"/>
</calcChain>
</file>

<file path=xl/sharedStrings.xml><?xml version="1.0" encoding="utf-8"?>
<sst xmlns="http://schemas.openxmlformats.org/spreadsheetml/2006/main" count="8692" uniqueCount="2782">
  <si>
    <t>Checked</t>
  </si>
  <si>
    <t>Master</t>
  </si>
  <si>
    <t>Accession</t>
  </si>
  <si>
    <t>Description</t>
  </si>
  <si>
    <t>Coverage</t>
  </si>
  <si>
    <t># Peptides</t>
  </si>
  <si>
    <t># PSMs</t>
  </si>
  <si>
    <t># Unique Peptides</t>
  </si>
  <si>
    <t># Protein Groups</t>
  </si>
  <si>
    <t># AAs</t>
  </si>
  <si>
    <t>MW [kDa]</t>
  </si>
  <si>
    <t>calc. pI</t>
  </si>
  <si>
    <t>Found in Files: [F1] 161220_S_ASIR_03_01_2ug_CID_IT</t>
  </si>
  <si>
    <t>Found in Files: [F2] 161220_S_ASIR_03_01_2ug_HCD_IT</t>
  </si>
  <si>
    <t>Found in Samples: [S1] F1: Sample</t>
  </si>
  <si>
    <t>Found in Samples: [S2] F2: Sample</t>
  </si>
  <si>
    <t>Modifications</t>
  </si>
  <si>
    <t>Areas: F1: Sample</t>
  </si>
  <si>
    <t>Areas: F2: Sample</t>
  </si>
  <si>
    <t>emPAI</t>
  </si>
  <si>
    <t>Score Mascot</t>
  </si>
  <si>
    <t># Peptides Mascot</t>
  </si>
  <si>
    <t>IsMasterProtein</t>
  </si>
  <si>
    <t>Gthe_100339</t>
  </si>
  <si>
    <t>11,46</t>
  </si>
  <si>
    <t>11,09</t>
  </si>
  <si>
    <t>High</t>
  </si>
  <si>
    <t>Dimethyl [K4]; Propionyl [N-Term]; Trimethyl [K4; K5]</t>
  </si>
  <si>
    <t>Gthe_153138</t>
  </si>
  <si>
    <t>39,2</t>
  </si>
  <si>
    <t>8,38</t>
  </si>
  <si>
    <t>Gthe_70855_Histone_H4</t>
  </si>
  <si>
    <t>11,47</t>
  </si>
  <si>
    <t>Acetyl [K6(100)]</t>
  </si>
  <si>
    <t>Gthe_164379</t>
  </si>
  <si>
    <t>9,66</t>
  </si>
  <si>
    <t>Trimethyl [K955; K955; K955]</t>
  </si>
  <si>
    <t>0,545</t>
  </si>
  <si>
    <t>Gthe_117911</t>
  </si>
  <si>
    <t>5,31</t>
  </si>
  <si>
    <t>Gthe_105364</t>
  </si>
  <si>
    <t>9,61</t>
  </si>
  <si>
    <t>Gthe_150665</t>
  </si>
  <si>
    <t>8,46</t>
  </si>
  <si>
    <t>Gthe_102091</t>
  </si>
  <si>
    <t>8,1</t>
  </si>
  <si>
    <t>145,78</t>
  </si>
  <si>
    <t>Gthe_153377</t>
  </si>
  <si>
    <t>6,26</t>
  </si>
  <si>
    <t>8,41</t>
  </si>
  <si>
    <t>Gthe_154108</t>
  </si>
  <si>
    <t>4,42</t>
  </si>
  <si>
    <t>CON_Trypsin</t>
  </si>
  <si>
    <t>SWISS-PROT:P00761 TRYP_PIG Trypsin - Sus scrofa Pig</t>
  </si>
  <si>
    <t>7,18</t>
  </si>
  <si>
    <t>Dimethyl [K77]</t>
  </si>
  <si>
    <t>Gthe_63927_Histone_H3</t>
  </si>
  <si>
    <t>11,27</t>
  </si>
  <si>
    <t>Acetyl [K10(100); K15(100); K19(100); K24(100)]; Trimethyl [K28]</t>
  </si>
  <si>
    <t>Gthe_115012</t>
  </si>
  <si>
    <t>5,76</t>
  </si>
  <si>
    <t>Gthe_112115</t>
  </si>
  <si>
    <t>8,94</t>
  </si>
  <si>
    <t>Gthe_154268</t>
  </si>
  <si>
    <t>11,84</t>
  </si>
  <si>
    <t>Acetyl [K84; K85]</t>
  </si>
  <si>
    <t>Gthe_115996</t>
  </si>
  <si>
    <t>6,67</t>
  </si>
  <si>
    <t>0,585</t>
  </si>
  <si>
    <t>Gthe_100039</t>
  </si>
  <si>
    <t>5,63</t>
  </si>
  <si>
    <t>0,492</t>
  </si>
  <si>
    <t>Gthe_151175_Histone_H2B</t>
  </si>
  <si>
    <t>13,94</t>
  </si>
  <si>
    <t>10,11</t>
  </si>
  <si>
    <t>CON_000193593</t>
  </si>
  <si>
    <t>SWISS-PROT:P35527 Tax_Id=9606 Gene_Symbol=KRT9 Keratin, type I cytoskeletal 9</t>
  </si>
  <si>
    <t>5,3</t>
  </si>
  <si>
    <t>0,145</t>
  </si>
  <si>
    <t>Gthe_44948_Histone_H2A</t>
  </si>
  <si>
    <t>10,27</t>
  </si>
  <si>
    <t>Gthe_95420_Histone_H3</t>
  </si>
  <si>
    <t>11,4</t>
  </si>
  <si>
    <t>Medium</t>
  </si>
  <si>
    <t>Acetyl [K10(100); K15(100)]</t>
  </si>
  <si>
    <t>Gthe_110901</t>
  </si>
  <si>
    <t>9,48</t>
  </si>
  <si>
    <t>210,78</t>
  </si>
  <si>
    <t>Gthe_152127</t>
  </si>
  <si>
    <t>4,22</t>
  </si>
  <si>
    <t>Gthe_52985</t>
  </si>
  <si>
    <t>7,04</t>
  </si>
  <si>
    <t>9,63</t>
  </si>
  <si>
    <t>Gthe_52948</t>
  </si>
  <si>
    <t>8,73</t>
  </si>
  <si>
    <t>0,54</t>
  </si>
  <si>
    <t>191,92</t>
  </si>
  <si>
    <t>Gthe_97141</t>
  </si>
  <si>
    <t>10,23</t>
  </si>
  <si>
    <t>Gthe_47177_Histone_H2A</t>
  </si>
  <si>
    <t>10,13</t>
  </si>
  <si>
    <t>Gthe_162790</t>
  </si>
  <si>
    <t>8,09</t>
  </si>
  <si>
    <t>CON_007083982</t>
  </si>
  <si>
    <t>SWISS-PROT:P02769| Bos taurus Gene_Symbol=ALB Serum albumin</t>
  </si>
  <si>
    <t>6,18</t>
  </si>
  <si>
    <t>0,342</t>
  </si>
  <si>
    <t>Gthe_154980</t>
  </si>
  <si>
    <t>8,62</t>
  </si>
  <si>
    <t>0,778</t>
  </si>
  <si>
    <t>Gthe_155767</t>
  </si>
  <si>
    <t>7,64</t>
  </si>
  <si>
    <t>0,468</t>
  </si>
  <si>
    <t>Gthe_102901</t>
  </si>
  <si>
    <t>4,78</t>
  </si>
  <si>
    <t>Gthe_84932</t>
  </si>
  <si>
    <t>8,95</t>
  </si>
  <si>
    <t>0,125</t>
  </si>
  <si>
    <t>Gthe_88396</t>
  </si>
  <si>
    <t>5,94</t>
  </si>
  <si>
    <t>0,08</t>
  </si>
  <si>
    <t>130,08</t>
  </si>
  <si>
    <t>Gthe_150034</t>
  </si>
  <si>
    <t>9,33</t>
  </si>
  <si>
    <t>0,274</t>
  </si>
  <si>
    <t>Gthe_102382</t>
  </si>
  <si>
    <t>9,88</t>
  </si>
  <si>
    <t>Not Found</t>
  </si>
  <si>
    <t>0,225</t>
  </si>
  <si>
    <t>Gthe_96636_Histone_H2A</t>
  </si>
  <si>
    <t>10,64</t>
  </si>
  <si>
    <t>Gthe_160736</t>
  </si>
  <si>
    <t>10,52</t>
  </si>
  <si>
    <t>0,701</t>
  </si>
  <si>
    <t>Gthe_119438</t>
  </si>
  <si>
    <t>9,17</t>
  </si>
  <si>
    <t>0,245</t>
  </si>
  <si>
    <t>Gthe_152406</t>
  </si>
  <si>
    <t>10,73</t>
  </si>
  <si>
    <t>Gthe_151161</t>
  </si>
  <si>
    <t>7,09</t>
  </si>
  <si>
    <t>Gthe_NUCL_XP_001713581.1</t>
  </si>
  <si>
    <t>72,44</t>
  </si>
  <si>
    <t>5,22</t>
  </si>
  <si>
    <t>0,136</t>
  </si>
  <si>
    <t>Gthe_153239</t>
  </si>
  <si>
    <t>10,24</t>
  </si>
  <si>
    <t>100,36</t>
  </si>
  <si>
    <t>Gthe_92598</t>
  </si>
  <si>
    <t>27,62</t>
  </si>
  <si>
    <t>10,1</t>
  </si>
  <si>
    <t>0,501</t>
  </si>
  <si>
    <t>Gthe_161592</t>
  </si>
  <si>
    <t>5,41</t>
  </si>
  <si>
    <t>0,064</t>
  </si>
  <si>
    <t>Gthe_160877</t>
  </si>
  <si>
    <t>5,69</t>
  </si>
  <si>
    <t>97,95</t>
  </si>
  <si>
    <t>Gthe_85907</t>
  </si>
  <si>
    <t>10,14</t>
  </si>
  <si>
    <t>0,445</t>
  </si>
  <si>
    <t>97,53</t>
  </si>
  <si>
    <t>CON_000213041</t>
  </si>
  <si>
    <t>SWISS-PROT:P35908 Tax_Id=9606 Gene_Symbol=KRT2 Keratin, type II cytoskeletal 2 epidermal</t>
  </si>
  <si>
    <t>0,113</t>
  </si>
  <si>
    <t>Gthe_151398</t>
  </si>
  <si>
    <t>5,47</t>
  </si>
  <si>
    <t>94,95</t>
  </si>
  <si>
    <t>Gthe_152630</t>
  </si>
  <si>
    <t>40,65</t>
  </si>
  <si>
    <t>6,74</t>
  </si>
  <si>
    <t>0,233</t>
  </si>
  <si>
    <t>93,93</t>
  </si>
  <si>
    <t>Gthe_163417</t>
  </si>
  <si>
    <t>7,65</t>
  </si>
  <si>
    <t>0,066</t>
  </si>
  <si>
    <t>91,72</t>
  </si>
  <si>
    <t>Gthe_153270</t>
  </si>
  <si>
    <t>7,46</t>
  </si>
  <si>
    <t>0,359</t>
  </si>
  <si>
    <t>Gthe_118293</t>
  </si>
  <si>
    <t>8,32</t>
  </si>
  <si>
    <t>0,031</t>
  </si>
  <si>
    <t>Gthe_164385</t>
  </si>
  <si>
    <t>6,68</t>
  </si>
  <si>
    <t>0,301</t>
  </si>
  <si>
    <t>Gthe_152929</t>
  </si>
  <si>
    <t>9,28</t>
  </si>
  <si>
    <t>0,194</t>
  </si>
  <si>
    <t>85,79</t>
  </si>
  <si>
    <t>Gthe_66997</t>
  </si>
  <si>
    <t>8,53</t>
  </si>
  <si>
    <t>0,172</t>
  </si>
  <si>
    <t>85,32</t>
  </si>
  <si>
    <t>CON_002203273</t>
  </si>
  <si>
    <t>SWISS-PROT:P04264 Tax_Id=9606 Gene_Symbol=KRT1 Keratin, type II cytoskeletal 1</t>
  </si>
  <si>
    <t>8,12</t>
  </si>
  <si>
    <t>0,129</t>
  </si>
  <si>
    <t>Gthe_136143</t>
  </si>
  <si>
    <t>9,7</t>
  </si>
  <si>
    <t>0,222</t>
  </si>
  <si>
    <t>Gthe_121855</t>
  </si>
  <si>
    <t>7,06</t>
  </si>
  <si>
    <t>0,389</t>
  </si>
  <si>
    <t>Gthe_163194</t>
  </si>
  <si>
    <t>5,74</t>
  </si>
  <si>
    <t>79,49</t>
  </si>
  <si>
    <t>Gthe_154874</t>
  </si>
  <si>
    <t>5,72</t>
  </si>
  <si>
    <t>0,318</t>
  </si>
  <si>
    <t>78,65</t>
  </si>
  <si>
    <t>Gthe_166179</t>
  </si>
  <si>
    <t>6,84</t>
  </si>
  <si>
    <t>0,096</t>
  </si>
  <si>
    <t>75,14</t>
  </si>
  <si>
    <t>Gthe_159818</t>
  </si>
  <si>
    <t>74,72</t>
  </si>
  <si>
    <t>Gthe_137156</t>
  </si>
  <si>
    <t>8,91</t>
  </si>
  <si>
    <t>0,133</t>
  </si>
  <si>
    <t>Gthe_101175</t>
  </si>
  <si>
    <t>6,23</t>
  </si>
  <si>
    <t>0,116</t>
  </si>
  <si>
    <t>Gthe_161151</t>
  </si>
  <si>
    <t>8,06</t>
  </si>
  <si>
    <t>0,179</t>
  </si>
  <si>
    <t>69,14</t>
  </si>
  <si>
    <t>Gthe_122336</t>
  </si>
  <si>
    <t>0,11</t>
  </si>
  <si>
    <t>Gthe_156664</t>
  </si>
  <si>
    <t>10,62</t>
  </si>
  <si>
    <t>0,334</t>
  </si>
  <si>
    <t>65,14</t>
  </si>
  <si>
    <t>Gthe_112322</t>
  </si>
  <si>
    <t>5,06</t>
  </si>
  <si>
    <t>0,931</t>
  </si>
  <si>
    <t>62,76</t>
  </si>
  <si>
    <t>Gthe_162948</t>
  </si>
  <si>
    <t>9,01</t>
  </si>
  <si>
    <t>0,212</t>
  </si>
  <si>
    <t>61,94</t>
  </si>
  <si>
    <t>Gthe_132308</t>
  </si>
  <si>
    <t>26,75</t>
  </si>
  <si>
    <t>9,39</t>
  </si>
  <si>
    <t>0,155</t>
  </si>
  <si>
    <t>61,3</t>
  </si>
  <si>
    <t>Gthe_163821</t>
  </si>
  <si>
    <t>9,96</t>
  </si>
  <si>
    <t>Gthe_92227</t>
  </si>
  <si>
    <t>5,96</t>
  </si>
  <si>
    <t>0,036</t>
  </si>
  <si>
    <t>60,81</t>
  </si>
  <si>
    <t>Gthe_150205</t>
  </si>
  <si>
    <t>4,79</t>
  </si>
  <si>
    <t>Gthe_153555</t>
  </si>
  <si>
    <t>0,058</t>
  </si>
  <si>
    <t>Gthe_155098</t>
  </si>
  <si>
    <t>44,12</t>
  </si>
  <si>
    <t>10,42</t>
  </si>
  <si>
    <t>Gthe_74893</t>
  </si>
  <si>
    <t>0,166</t>
  </si>
  <si>
    <t>Gthe_160509</t>
  </si>
  <si>
    <t>9,58</t>
  </si>
  <si>
    <t>58,49</t>
  </si>
  <si>
    <t>Gthe_154875</t>
  </si>
  <si>
    <t>12,5</t>
  </si>
  <si>
    <t>7,37</t>
  </si>
  <si>
    <t>Gthe_164366</t>
  </si>
  <si>
    <t>5,95</t>
  </si>
  <si>
    <t>Gthe_151970</t>
  </si>
  <si>
    <t>5,29</t>
  </si>
  <si>
    <t>Gthe_111593</t>
  </si>
  <si>
    <t>49,87</t>
  </si>
  <si>
    <t>8,68</t>
  </si>
  <si>
    <t>0,122</t>
  </si>
  <si>
    <t>Gthe_103709</t>
  </si>
  <si>
    <t>6,35</t>
  </si>
  <si>
    <t>0,101</t>
  </si>
  <si>
    <t>54,85</t>
  </si>
  <si>
    <t>Gthe_96429</t>
  </si>
  <si>
    <t>9,98</t>
  </si>
  <si>
    <t>Acetyl [K3(100)]</t>
  </si>
  <si>
    <t>Gthe_156265</t>
  </si>
  <si>
    <t>42,01</t>
  </si>
  <si>
    <t>Gthe_164186</t>
  </si>
  <si>
    <t>7,21</t>
  </si>
  <si>
    <t>Gthe_165720</t>
  </si>
  <si>
    <t>9,38</t>
  </si>
  <si>
    <t>0,425</t>
  </si>
  <si>
    <t>Gthe_92563</t>
  </si>
  <si>
    <t>7,56</t>
  </si>
  <si>
    <t>0,093</t>
  </si>
  <si>
    <t>CON_009065291</t>
  </si>
  <si>
    <t>Bos taurus Gene_Symbol=ACTC1 42 kDa protein</t>
  </si>
  <si>
    <t>5,48</t>
  </si>
  <si>
    <t>0,105</t>
  </si>
  <si>
    <t>46,75</t>
  </si>
  <si>
    <t>Gthe_157094</t>
  </si>
  <si>
    <t>6,25</t>
  </si>
  <si>
    <t>11,53</t>
  </si>
  <si>
    <t>0,292</t>
  </si>
  <si>
    <t>46,74</t>
  </si>
  <si>
    <t>Gthe_94344</t>
  </si>
  <si>
    <t>12,93</t>
  </si>
  <si>
    <t>Acetyl [K11(100)]</t>
  </si>
  <si>
    <t>0,668</t>
  </si>
  <si>
    <t>Gthe_149923</t>
  </si>
  <si>
    <t>51,9</t>
  </si>
  <si>
    <t>8,37</t>
  </si>
  <si>
    <t>0,15</t>
  </si>
  <si>
    <t>Gthe_153732</t>
  </si>
  <si>
    <t>8,02</t>
  </si>
  <si>
    <t>44,59</t>
  </si>
  <si>
    <t>Gthe_165796</t>
  </si>
  <si>
    <t>5,97</t>
  </si>
  <si>
    <t>Gthe_89163</t>
  </si>
  <si>
    <t>CON_007138142</t>
  </si>
  <si>
    <t>SWISS-PROT:P10096 Bos taurus Glyceraldehyde-3-phosphate dehydrogenase</t>
  </si>
  <si>
    <t>8,35</t>
  </si>
  <si>
    <t>43,7</t>
  </si>
  <si>
    <t>CON_000098652</t>
  </si>
  <si>
    <t>SWISS-PROT:P13645 Tax_Id=9606 Gene_Symbol=KRT10 Keratin, type I cytoskeletal 10</t>
  </si>
  <si>
    <t>5,21</t>
  </si>
  <si>
    <t>43,52</t>
  </si>
  <si>
    <t>Gthe_84236</t>
  </si>
  <si>
    <t>7,03</t>
  </si>
  <si>
    <t>43,23</t>
  </si>
  <si>
    <t>Gthe_84956</t>
  </si>
  <si>
    <t>7,15</t>
  </si>
  <si>
    <t>0,086</t>
  </si>
  <si>
    <t>43,01</t>
  </si>
  <si>
    <t>Gthe_103067</t>
  </si>
  <si>
    <t>5,26</t>
  </si>
  <si>
    <t>42,63</t>
  </si>
  <si>
    <t>Gthe_157406</t>
  </si>
  <si>
    <t>11,1</t>
  </si>
  <si>
    <t>11,19</t>
  </si>
  <si>
    <t>42,56</t>
  </si>
  <si>
    <t>Gthe_119726</t>
  </si>
  <si>
    <t>0,046</t>
  </si>
  <si>
    <t>42,5</t>
  </si>
  <si>
    <t>Gthe_98884</t>
  </si>
  <si>
    <t>9,45</t>
  </si>
  <si>
    <t>41,98</t>
  </si>
  <si>
    <t>Gthe_155193</t>
  </si>
  <si>
    <t>41,65</t>
  </si>
  <si>
    <t>Gthe_151969</t>
  </si>
  <si>
    <t>7,66</t>
  </si>
  <si>
    <t>Gthe_150093</t>
  </si>
  <si>
    <t>8,18</t>
  </si>
  <si>
    <t>Acetyl [K81(100)]</t>
  </si>
  <si>
    <t>Gthe_84118</t>
  </si>
  <si>
    <t>25,81</t>
  </si>
  <si>
    <t>Gthe_150645</t>
  </si>
  <si>
    <t>5,01</t>
  </si>
  <si>
    <t>38,06</t>
  </si>
  <si>
    <t>Gthe_150128</t>
  </si>
  <si>
    <t>Gthe_121090</t>
  </si>
  <si>
    <t>4,72</t>
  </si>
  <si>
    <t>37,36</t>
  </si>
  <si>
    <t>Gthe_159140</t>
  </si>
  <si>
    <t>10,35</t>
  </si>
  <si>
    <t>36,97</t>
  </si>
  <si>
    <t>Gthe_90230</t>
  </si>
  <si>
    <t>10,92</t>
  </si>
  <si>
    <t>36,61</t>
  </si>
  <si>
    <t>Gthe_87361</t>
  </si>
  <si>
    <t>10,3</t>
  </si>
  <si>
    <t>Gthe_115036</t>
  </si>
  <si>
    <t>6,73</t>
  </si>
  <si>
    <t>0,068</t>
  </si>
  <si>
    <t>35,39</t>
  </si>
  <si>
    <t>Gthe_140222</t>
  </si>
  <si>
    <t>11,77</t>
  </si>
  <si>
    <t>35,38</t>
  </si>
  <si>
    <t>Gthe_150452</t>
  </si>
  <si>
    <t>8,57</t>
  </si>
  <si>
    <t>35,22</t>
  </si>
  <si>
    <t>Gthe_155648</t>
  </si>
  <si>
    <t>5,08</t>
  </si>
  <si>
    <t>35,2</t>
  </si>
  <si>
    <t>Gthe_146868</t>
  </si>
  <si>
    <t>8,34</t>
  </si>
  <si>
    <t>35,1</t>
  </si>
  <si>
    <t>Gthe_96203</t>
  </si>
  <si>
    <t>6,34</t>
  </si>
  <si>
    <t>12,31</t>
  </si>
  <si>
    <t>33,23</t>
  </si>
  <si>
    <t>Gthe_113510</t>
  </si>
  <si>
    <t>8,88</t>
  </si>
  <si>
    <t>32,78</t>
  </si>
  <si>
    <t>Gthe_89001</t>
  </si>
  <si>
    <t>9,51</t>
  </si>
  <si>
    <t>32,68</t>
  </si>
  <si>
    <t>Gthe_165520</t>
  </si>
  <si>
    <t>4,26</t>
  </si>
  <si>
    <t>32,67</t>
  </si>
  <si>
    <t>Gthe_75201</t>
  </si>
  <si>
    <t>70,15</t>
  </si>
  <si>
    <t>5,35</t>
  </si>
  <si>
    <t>0,059</t>
  </si>
  <si>
    <t>32,53</t>
  </si>
  <si>
    <t>Gthe_96974</t>
  </si>
  <si>
    <t>4,89</t>
  </si>
  <si>
    <t>32,34</t>
  </si>
  <si>
    <t>Gthe_98784</t>
  </si>
  <si>
    <t>7,68</t>
  </si>
  <si>
    <t>32,25</t>
  </si>
  <si>
    <t>Gthe_156497</t>
  </si>
  <si>
    <t>16,35</t>
  </si>
  <si>
    <t>10,43</t>
  </si>
  <si>
    <t>31,29</t>
  </si>
  <si>
    <t>Gthe_121099</t>
  </si>
  <si>
    <t>31,27</t>
  </si>
  <si>
    <t>Gthe_153090</t>
  </si>
  <si>
    <t>5,86</t>
  </si>
  <si>
    <t>30,95</t>
  </si>
  <si>
    <t>Gthe_166530</t>
  </si>
  <si>
    <t>143,65</t>
  </si>
  <si>
    <t>5,55</t>
  </si>
  <si>
    <t>0,073</t>
  </si>
  <si>
    <t>29,79</t>
  </si>
  <si>
    <t>Gthe_NUCL_XP_001713453.1</t>
  </si>
  <si>
    <t>29,13</t>
  </si>
  <si>
    <t>Gthe_166957</t>
  </si>
  <si>
    <t>9,94</t>
  </si>
  <si>
    <t>Gthe_79254</t>
  </si>
  <si>
    <t>9,64</t>
  </si>
  <si>
    <t>28,11</t>
  </si>
  <si>
    <t>Gthe_105110</t>
  </si>
  <si>
    <t>28,08</t>
  </si>
  <si>
    <t>Gthe_80405</t>
  </si>
  <si>
    <t>0,819672131147541</t>
  </si>
  <si>
    <t>6,98</t>
  </si>
  <si>
    <t>27,32</t>
  </si>
  <si>
    <t>Gthe_101694</t>
  </si>
  <si>
    <t>0,455580865603645</t>
  </si>
  <si>
    <t>5,16</t>
  </si>
  <si>
    <t>0,034</t>
  </si>
  <si>
    <t>Gthe_152496</t>
  </si>
  <si>
    <t>0,259</t>
  </si>
  <si>
    <t>26,92</t>
  </si>
  <si>
    <t>Gthe_153906</t>
  </si>
  <si>
    <t>26,9</t>
  </si>
  <si>
    <t>Gthe_162182</t>
  </si>
  <si>
    <t>0,742311770943796</t>
  </si>
  <si>
    <t>7,53</t>
  </si>
  <si>
    <t>0,045</t>
  </si>
  <si>
    <t>Gthe_153130</t>
  </si>
  <si>
    <t>8,72</t>
  </si>
  <si>
    <t>0,07</t>
  </si>
  <si>
    <t>26,88</t>
  </si>
  <si>
    <t>Gthe_106881</t>
  </si>
  <si>
    <t>9,79</t>
  </si>
  <si>
    <t>25,95</t>
  </si>
  <si>
    <t>Gthe_113580</t>
  </si>
  <si>
    <t>0,083</t>
  </si>
  <si>
    <t>25,9</t>
  </si>
  <si>
    <t>Gthe_161608</t>
  </si>
  <si>
    <t>29,94</t>
  </si>
  <si>
    <t>9,41</t>
  </si>
  <si>
    <t>25,53</t>
  </si>
  <si>
    <t>Gthe_98435</t>
  </si>
  <si>
    <t>5,2</t>
  </si>
  <si>
    <t>0,051</t>
  </si>
  <si>
    <t>25,41</t>
  </si>
  <si>
    <t>Gthe_64866</t>
  </si>
  <si>
    <t>4,98</t>
  </si>
  <si>
    <t>25,39</t>
  </si>
  <si>
    <t>Gthe_97875</t>
  </si>
  <si>
    <t>10,51</t>
  </si>
  <si>
    <t>CON_007061513</t>
  </si>
  <si>
    <t>Bos taurus Gene_Symbol=PRG4 proteoglycan 4</t>
  </si>
  <si>
    <t>0,708103855232101</t>
  </si>
  <si>
    <t>9,11</t>
  </si>
  <si>
    <t>0,024</t>
  </si>
  <si>
    <t>25,27</t>
  </si>
  <si>
    <t>Gthe_151244</t>
  </si>
  <si>
    <t>24,79</t>
  </si>
  <si>
    <t>Gthe_155705</t>
  </si>
  <si>
    <t>9,55</t>
  </si>
  <si>
    <t>24,66</t>
  </si>
  <si>
    <t>Gthe_164683</t>
  </si>
  <si>
    <t>0,048</t>
  </si>
  <si>
    <t>24,41</t>
  </si>
  <si>
    <t>Gthe_141114</t>
  </si>
  <si>
    <t>Gthe_148154</t>
  </si>
  <si>
    <t>0,459770114942529</t>
  </si>
  <si>
    <t>0,032</t>
  </si>
  <si>
    <t>23,99</t>
  </si>
  <si>
    <t>Gthe_163551</t>
  </si>
  <si>
    <t>5,17</t>
  </si>
  <si>
    <t>23,98</t>
  </si>
  <si>
    <t>Gthe_NUCL_XP_001713235.1</t>
  </si>
  <si>
    <t>23,82</t>
  </si>
  <si>
    <t>Gthe_113531</t>
  </si>
  <si>
    <t>23,69</t>
  </si>
  <si>
    <t>Gthe_153013</t>
  </si>
  <si>
    <t>9,03</t>
  </si>
  <si>
    <t>23,66</t>
  </si>
  <si>
    <t>Gthe_101682</t>
  </si>
  <si>
    <t>7,31</t>
  </si>
  <si>
    <t>23,07</t>
  </si>
  <si>
    <t>Gthe_98671</t>
  </si>
  <si>
    <t>7,12</t>
  </si>
  <si>
    <t>22,4</t>
  </si>
  <si>
    <t>Gthe_80753</t>
  </si>
  <si>
    <t>0,988467874794069</t>
  </si>
  <si>
    <t>0,062</t>
  </si>
  <si>
    <t>21,93</t>
  </si>
  <si>
    <t>Gthe_45298</t>
  </si>
  <si>
    <t>0,763358778625954</t>
  </si>
  <si>
    <t>102,13</t>
  </si>
  <si>
    <t>8,78</t>
  </si>
  <si>
    <t>0,044</t>
  </si>
  <si>
    <t>21,58</t>
  </si>
  <si>
    <t>Gthe_144503</t>
  </si>
  <si>
    <t>65,55</t>
  </si>
  <si>
    <t>6,9</t>
  </si>
  <si>
    <t>21,45</t>
  </si>
  <si>
    <t>Gthe_105843</t>
  </si>
  <si>
    <t>6,76</t>
  </si>
  <si>
    <t>21,26</t>
  </si>
  <si>
    <t>Gthe_89755</t>
  </si>
  <si>
    <t>Gthe_96472</t>
  </si>
  <si>
    <t>40,2</t>
  </si>
  <si>
    <t>21,12</t>
  </si>
  <si>
    <t>Gthe_146496</t>
  </si>
  <si>
    <t>4,41</t>
  </si>
  <si>
    <t>20,89</t>
  </si>
  <si>
    <t>Gthe_113470</t>
  </si>
  <si>
    <t>6,28</t>
  </si>
  <si>
    <t>20,85</t>
  </si>
  <si>
    <t>Gthe_161127</t>
  </si>
  <si>
    <t>9,95</t>
  </si>
  <si>
    <t>20,75</t>
  </si>
  <si>
    <t>Gthe_132180</t>
  </si>
  <si>
    <t>0,774647887323944</t>
  </si>
  <si>
    <t>5,27</t>
  </si>
  <si>
    <t>0,026</t>
  </si>
  <si>
    <t>20,42</t>
  </si>
  <si>
    <t>Gthe_99399</t>
  </si>
  <si>
    <t>20,24</t>
  </si>
  <si>
    <t>Gthe_NUCL_XP_001713213.1</t>
  </si>
  <si>
    <t>9,89</t>
  </si>
  <si>
    <t>20,03</t>
  </si>
  <si>
    <t>Gthe_114566</t>
  </si>
  <si>
    <t>0,66793893129771</t>
  </si>
  <si>
    <t>10,74</t>
  </si>
  <si>
    <t>19,86</t>
  </si>
  <si>
    <t>Gthe_83766</t>
  </si>
  <si>
    <t>9,36</t>
  </si>
  <si>
    <t>19,54</t>
  </si>
  <si>
    <t>Gthe_137715</t>
  </si>
  <si>
    <t>0,703517587939699</t>
  </si>
  <si>
    <t>116,01</t>
  </si>
  <si>
    <t>5,54</t>
  </si>
  <si>
    <t>Gthe_154540</t>
  </si>
  <si>
    <t>11,44</t>
  </si>
  <si>
    <t>19,51</t>
  </si>
  <si>
    <t>Gthe_159969</t>
  </si>
  <si>
    <t>10,55</t>
  </si>
  <si>
    <t>====================================================================================================</t>
  </si>
  <si>
    <t>Samples &amp; Files</t>
  </si>
  <si>
    <t>================================================================================</t>
  </si>
  <si>
    <t>Factors</t>
  </si>
  <si>
    <t>None</t>
  </si>
  <si>
    <t>Quan Methods</t>
  </si>
  <si>
    <t>Files</t>
  </si>
  <si>
    <t xml:space="preserve">[F1] 161220_S_ASIR_03_01_2ug_CID_IT </t>
  </si>
  <si>
    <t xml:space="preserve">    A:\data\orbitrap_fusion\Raw\1703\ASIR\161220_S_ASIR_03_01_2ug_CID_IT.raw</t>
  </si>
  <si>
    <t xml:space="preserve">[F2] 161220_S_ASIR_03_01_2ug_HCD_IT </t>
  </si>
  <si>
    <t xml:space="preserve">    A:\data\orbitrap_fusion\Raw\1703\ASIR\161220_S_ASIR_03_01_2ug_HCD_IT.raw</t>
  </si>
  <si>
    <t>Samples</t>
  </si>
  <si>
    <t>[S1] 161220_S_ASIR_03_01_2ug_CID_IT</t>
  </si>
  <si>
    <t>[S2] 161220_S_ASIR_03_01_2ug_HCD_IT</t>
  </si>
  <si>
    <t>Files to Samples</t>
  </si>
  <si>
    <t xml:space="preserve">    [S1] 161220_S_ASIR_03_01_2ug_CID_IT</t>
  </si>
  <si>
    <t xml:space="preserve">    [S2] 161220_S_ASIR_03_01_2ug_HCD_IT</t>
  </si>
  <si>
    <t>Analysis Settings</t>
  </si>
  <si>
    <t>Consensus Step Workflow</t>
  </si>
  <si>
    <t>Result name: 161220_ASIR_03_Guillardia_SECOND</t>
  </si>
  <si>
    <t>Result file: A:\cchiva\Projects\Histones_Arnau\1703_newsamples\161220_ASIR_03_Guillardia_SECOND\161220_ASIR_03_Guillardia_SECOND.pdResult</t>
  </si>
  <si>
    <t>Description: Result filtered ion score&gt;20</t>
  </si>
  <si>
    <t>Workflow based on template: CWF_ASIR_Quant</t>
  </si>
  <si>
    <t>Creation date: 3/27/2017 2:46:11 PM</t>
  </si>
  <si>
    <t>Created with Discoverer version: 2.0.0.802</t>
  </si>
  <si>
    <t>------------------------------------------------------------------</t>
  </si>
  <si>
    <t>The pipeline tree:</t>
  </si>
  <si>
    <t xml:space="preserve">  |-(0) MSF Files</t>
  </si>
  <si>
    <t xml:space="preserve">    |-(1) PSM Grouper</t>
  </si>
  <si>
    <t xml:space="preserve">      |-(2) Peptide Validator</t>
  </si>
  <si>
    <t xml:space="preserve">        |-(3) Peptide and Protein Filter</t>
  </si>
  <si>
    <t xml:space="preserve">          |-(4) Protein Scorer</t>
  </si>
  <si>
    <t xml:space="preserve">            |-(5) Protein Grouping</t>
  </si>
  <si>
    <t xml:space="preserve">              |-(6) Peptide and Protein Quantifier</t>
  </si>
  <si>
    <t xml:space="preserve">              |-(8) Peptide in Protein Annotation</t>
  </si>
  <si>
    <t xml:space="preserve">          |-(7) Protein Marker</t>
  </si>
  <si>
    <t>Post-processing nodes:</t>
  </si>
  <si>
    <t>--------------------------------</t>
  </si>
  <si>
    <t xml:space="preserve">  |-(9) Data Distributions</t>
  </si>
  <si>
    <t xml:space="preserve">  |-(10) Result Statistics</t>
  </si>
  <si>
    <t xml:space="preserve">  |-(11) Display Filter</t>
  </si>
  <si>
    <t>Processing node 0: MSF Files</t>
  </si>
  <si>
    <t>1. Spectrum Storage Settings:</t>
  </si>
  <si>
    <t>2. Merging of Identified Peptide and Proteins:</t>
  </si>
  <si>
    <t>- File Limit for Automatic Merge.:  10</t>
  </si>
  <si>
    <t>3. FASTA Title Line Display:</t>
  </si>
  <si>
    <t>4. PSM Filters:</t>
  </si>
  <si>
    <t>- Maximum Delta Cn:  0.05</t>
  </si>
  <si>
    <t>- Maximum Delta Mass:  0 ppm</t>
  </si>
  <si>
    <t>- 1. Score:  Mascot: Ions Score</t>
  </si>
  <si>
    <t>- 1. Threshold:  20</t>
  </si>
  <si>
    <t>Hidden Parameters:</t>
  </si>
  <si>
    <t>Processing node 1: PSM Grouper</t>
  </si>
  <si>
    <t>1. Peptide Group Modifications:</t>
  </si>
  <si>
    <t>- Site Probability Threshold:  75</t>
  </si>
  <si>
    <t>2. Display Options:</t>
  </si>
  <si>
    <t>Processing node 2: Peptide Validator</t>
  </si>
  <si>
    <t>1. General Validation Settings:</t>
  </si>
  <si>
    <t>- Target FDR (Strict) for PSMs:  0.01</t>
  </si>
  <si>
    <t>- Target FDR (Relaxed) for PSMs:  0.05</t>
  </si>
  <si>
    <t>- Target FDR (Strict) for Peptides:  0.01</t>
  </si>
  <si>
    <t>- Target FDR (Relaxed) for Peptides:  0.05</t>
  </si>
  <si>
    <t>2. Specific Validator Settings:</t>
  </si>
  <si>
    <t>- Use Concatenated FDR Calculation for PSM Level FDR Calculation Based on Score:  False</t>
  </si>
  <si>
    <t>- Reset Confidences for Nodes without Decoy Search (Fixed score thresholds):  False</t>
  </si>
  <si>
    <t>Processing node 3: Peptide and Protein Filter</t>
  </si>
  <si>
    <t>1. Peptide Filters:</t>
  </si>
  <si>
    <t>- Keep Lower Confident PSMs:  False</t>
  </si>
  <si>
    <t>- Minimum Peptide Length:  6</t>
  </si>
  <si>
    <t>- Remove Peptides Without Protein Reference:  False</t>
  </si>
  <si>
    <t>2. Protein Filters:</t>
  </si>
  <si>
    <t>- Minimum Number of Peptide Sequences:  1</t>
  </si>
  <si>
    <t>- Count Only Rank 1 Peptides:  False</t>
  </si>
  <si>
    <t>- Count Peptides Only for Top Scored Protein:  False</t>
  </si>
  <si>
    <t>Processing node 4: Protein Scorer</t>
  </si>
  <si>
    <t>No parameters</t>
  </si>
  <si>
    <t>Processing node 5: Protein Grouping</t>
  </si>
  <si>
    <t>1. Protein Grouping:</t>
  </si>
  <si>
    <t>- Apply strict parsimony principle:  True</t>
  </si>
  <si>
    <t>Processing node 6: Peptide and Protein Quantifier</t>
  </si>
  <si>
    <t>1. Ratio Calculation:</t>
  </si>
  <si>
    <t>- Minimum Quan Value Threshold:  0.0001</t>
  </si>
  <si>
    <t>- Replace Missing Quan Values With Minimum Intensity:  False</t>
  </si>
  <si>
    <t>- Reject All Quan Values If Not All Quan Channels Are Present:  False</t>
  </si>
  <si>
    <t>- Maximum Allowed Fold Change:  100</t>
  </si>
  <si>
    <t>- Use Ratios Above Maximum Allowed Fold Change for Quantification:  False</t>
  </si>
  <si>
    <t>- Create Separate Quan Columns:  False</t>
  </si>
  <si>
    <t>1.1 Ratio Calculation for Precursor Quan:</t>
  </si>
  <si>
    <t>- Use Single-Peak Quan Channels:  False</t>
  </si>
  <si>
    <t>1.2 Ratio Calculation for Reporter Quan:</t>
  </si>
  <si>
    <t>- Apply Quan Value Corrections:  True</t>
  </si>
  <si>
    <t>- Co-Isolation Threshold:  100</t>
  </si>
  <si>
    <t>2. Protein Quantification:</t>
  </si>
  <si>
    <t>- Use Only Unique Peptides:  True</t>
  </si>
  <si>
    <t>- Consider Proteins Groups for Peptide Uniqueness:  True</t>
  </si>
  <si>
    <t>- Top N Peptides Used for Area Calculation:  3</t>
  </si>
  <si>
    <t>3. Normalization:</t>
  </si>
  <si>
    <t>- Minimum Ratio Count for Median Normalization:  20</t>
  </si>
  <si>
    <t>- Manual Normalization Factor:  1</t>
  </si>
  <si>
    <t>4. Display Options:</t>
  </si>
  <si>
    <t>- Show the Raw Quan Values:  True</t>
  </si>
  <si>
    <t>- Show Standard Error:  True</t>
  </si>
  <si>
    <t>- Show Ratio Variabilities:  False</t>
  </si>
  <si>
    <t>- Show Ungrouped Ratios:  False</t>
  </si>
  <si>
    <t>- Show Ratio Counts:  False</t>
  </si>
  <si>
    <t>5. Quan Ratio Distributions:</t>
  </si>
  <si>
    <t>- 1st Fold Change Threshold:  2</t>
  </si>
  <si>
    <t>- 2nd Fold Change Threshold:  4</t>
  </si>
  <si>
    <t>- 3rd Fold Change Threshold:  6</t>
  </si>
  <si>
    <t>- 4th Fold Change Threshold:  8</t>
  </si>
  <si>
    <t>- 5th Fold Change Threshold:  10</t>
  </si>
  <si>
    <t>Processing node 8: Peptide in Protein Annotation</t>
  </si>
  <si>
    <t>1. Flanking Residues:</t>
  </si>
  <si>
    <t>- Annotate Flanking Residues of the Peptide:  True</t>
  </si>
  <si>
    <t>- Number Flanking Residues in Connection Tables:  1</t>
  </si>
  <si>
    <t>2. Modifications in Peptide:</t>
  </si>
  <si>
    <t>3. Modifications in Protein:</t>
  </si>
  <si>
    <t>- Report Only PTMs:  True</t>
  </si>
  <si>
    <t>4. Positions in Protein:</t>
  </si>
  <si>
    <t>Processing node 7: Protein Marker</t>
  </si>
  <si>
    <t>Processing node 9: Data Distributions</t>
  </si>
  <si>
    <t>1. ID Distributions:</t>
  </si>
  <si>
    <t>- Show Found in Files:  True</t>
  </si>
  <si>
    <t>- Show Found in Fractions:  True</t>
  </si>
  <si>
    <t>- Show Found in Samples:  True</t>
  </si>
  <si>
    <t>- Show Found in Sample Groups:  False</t>
  </si>
  <si>
    <t>Processing node 10: Result Statistics</t>
  </si>
  <si>
    <t>Processing node 11: Display Filter</t>
  </si>
  <si>
    <t>Workflow messages:</t>
  </si>
  <si>
    <t>03/27/2017 04:10 PM</t>
  </si>
  <si>
    <t>ProcessingJob:</t>
  </si>
  <si>
    <t>Processing A:\cchiva\Projects\Histones_Arnau\1703_newsamples\161220_ASIR_03_Guillardia_SECOND\161220_ASIR_03_Guillardia_SECOND.pdResult</t>
  </si>
  <si>
    <t>(0):MSF Files:</t>
  </si>
  <si>
    <t>A:\cchiva\Projects\Histones_Arnau\1703_newsamples\161220_ASIR_03_Guillardia_SECOND\161220_ASIR_03_Guillardia_SECOND.msf</t>
  </si>
  <si>
    <t>All 1 files are ready for processing.</t>
  </si>
  <si>
    <t>Start transferring results of 1 msf files.</t>
  </si>
  <si>
    <t>Added 2 Input Files to result file.</t>
  </si>
  <si>
    <t>Copying data took 0.4 s.</t>
  </si>
  <si>
    <t>Applying score filter for 'IonsScore - 20.000; IonsScore - 20.000'.</t>
  </si>
  <si>
    <t>03/27/2017 04:11 PM</t>
  </si>
  <si>
    <t>Read spectra with PSMs took 28.1 s.</t>
  </si>
  <si>
    <t>Transferred 29668 target and 30544 decoy PSMs to result file in 37.5 s.</t>
  </si>
  <si>
    <t>Storing event centroids / precursor quan spectra took 21.5 s.</t>
  </si>
  <si>
    <t>Transferred quan data to result file in 22.8 s.</t>
  </si>
  <si>
    <t>Find unique PSM sequences in 3 s.</t>
  </si>
  <si>
    <t>03/27/2017 04:12 PM</t>
  </si>
  <si>
    <t>Transferred 230 target and 205 decoy proteins to result file in 27.1 s.</t>
  </si>
  <si>
    <t>Filter 229/230 target proteins (1 excluded) took: 0.2 s</t>
  </si>
  <si>
    <t>Filter 11/205 decoy proteins (194 excluded) took: 0.6 s</t>
  </si>
  <si>
    <t>Updated PSMs in 3.1 s.</t>
  </si>
  <si>
    <t>Storing 821 spectra took 5.4 s.</t>
  </si>
  <si>
    <t>-- Total execution of MSF Files (0) took 1 min 35 s --</t>
  </si>
  <si>
    <t>(1):PSM Grouper:</t>
  </si>
  <si>
    <t>Found 513 peptides.</t>
  </si>
  <si>
    <t>Found 30 decoy peptides.</t>
  </si>
  <si>
    <t>-- Total execution of PSM Grouper (1) took 31.2 s --</t>
  </si>
  <si>
    <t>(2):Peptide Validator:</t>
  </si>
  <si>
    <t>Start PSM and Peptide validation in 'Only PSM level FDR Calculation based on score' mode.</t>
  </si>
  <si>
    <t>No revalidation of PSMs necessary.</t>
  </si>
  <si>
    <t>Set peptide group confidences to the best PSM confidence.</t>
  </si>
  <si>
    <t>Store Max PSM confidences for peptides.</t>
  </si>
  <si>
    <t>Calculate Mascot thresholds.</t>
  </si>
  <si>
    <t>-- Total execution of Peptide Validator (2) took 8.8 s --</t>
  </si>
  <si>
    <t>(3):Peptide and Protein Filter:</t>
  </si>
  <si>
    <t>Filter 491/513 Peptide Groups (22 excluded) and 865/933 PSMs (68 excluded) took: 1 s</t>
  </si>
  <si>
    <t>Filter 228/229 Proteins (1 excluded) took: 0.8 s</t>
  </si>
  <si>
    <t>Filter 19/30 Decoy Peptide Groups (11 excluded) and 35/51 Decoy PSMs (16 excluded) took: 0.3 s</t>
  </si>
  <si>
    <t>Filter 9/11 Decoy Proteins (2 excluded) took: 0.5 s</t>
  </si>
  <si>
    <t>Updating counts took 2.7 s.</t>
  </si>
  <si>
    <t>-- Total execution of Peptide and Protein Filter (3) took 5.6 s --</t>
  </si>
  <si>
    <t>(4):Protein Scorer:</t>
  </si>
  <si>
    <t>Calculated counts and coverages in 0.4 s.</t>
  </si>
  <si>
    <t>Scored 228 proteins in 1.5 s.</t>
  </si>
  <si>
    <t>03/27/2017 04:13 PM</t>
  </si>
  <si>
    <t>Scored 9 decoy proteins in 0.3 s.</t>
  </si>
  <si>
    <t>Updated peptides in 1.4 s.</t>
  </si>
  <si>
    <t>-- Total execution of Protein Scorer (4) took 3.8 s --</t>
  </si>
  <si>
    <t>(5):Protein Grouping:</t>
  </si>
  <si>
    <t>Retrieving 174 protein groups took 0 s.</t>
  </si>
  <si>
    <t>Store update and connect protein groups, PSMs and peptides took 3.2 s.</t>
  </si>
  <si>
    <t>Check 174 protein groups.</t>
  </si>
  <si>
    <t>Excluded 9 protein groups with no valid PSM remaining.</t>
  </si>
  <si>
    <t>Apply strict parsimony took 5.5 s.</t>
  </si>
  <si>
    <t>Found 164 protein groups.</t>
  </si>
  <si>
    <t>Retrieving 8 decoy protein groups took 0 s.</t>
  </si>
  <si>
    <t>Store update and connect protein groups, PSMs and peptides took 2.1 s.</t>
  </si>
  <si>
    <t>Found 8 decoy protein groups.</t>
  </si>
  <si>
    <t>-- Total execution of Protein Grouping (5) took 14.1 s --</t>
  </si>
  <si>
    <t>(6):Peptide and Protein Quantifier:</t>
  </si>
  <si>
    <t>emPAI calculation took 0.9 s.</t>
  </si>
  <si>
    <t>Precursor area quantification took 2.6 s.</t>
  </si>
  <si>
    <t>Prepare spectrum visualization took 5.3 s.</t>
  </si>
  <si>
    <t>-- Total execution of Peptide and Protein Quantifier (6) took 8.9 s --</t>
  </si>
  <si>
    <t>(8):Peptide in Protein Annotation:</t>
  </si>
  <si>
    <t>Start retrieving flanking residues and positions.</t>
  </si>
  <si>
    <t>Annotated PSMs/peptides for 228 proteins.</t>
  </si>
  <si>
    <t>Start annotating peptide groups with flanking residues and positions.</t>
  </si>
  <si>
    <t>-- Total execution of Peptide in Protein Annotation (8) took 6.9 s --</t>
  </si>
  <si>
    <t>(7):Protein Marker:</t>
  </si>
  <si>
    <t>Proteins will not be marked, because no FASTA file is selected.</t>
  </si>
  <si>
    <t>-- Total execution of Protein Marker (7) took 0.1 s --</t>
  </si>
  <si>
    <t>(10):Result Statistics:</t>
  </si>
  <si>
    <t>-- Total execution of Result Statistics (10) took 1.4 s --</t>
  </si>
  <si>
    <t>(9):Data Distributions:</t>
  </si>
  <si>
    <t>Calculating found in files</t>
  </si>
  <si>
    <t>Calculating found for samples</t>
  </si>
  <si>
    <t>Calculating found for sample groups</t>
  </si>
  <si>
    <t>-- Total execution of Data Distributions (9) took 7.4 s --</t>
  </si>
  <si>
    <t>(11):Display Filter:</t>
  </si>
  <si>
    <t>Starting Display Filter</t>
  </si>
  <si>
    <t>-- Total execution of Display Filter (11) took 0 s --</t>
  </si>
  <si>
    <t>Finalizing file took 7.6 s.</t>
  </si>
  <si>
    <t>Finished A:\cchiva\Projects\Histones_Arnau\1703_newsamples\161220_ASIR_03_Guillardia_SECOND\161220_ASIR_03_Guillardia_SECOND.pdResult</t>
  </si>
  <si>
    <t>----- Total Job execution took: 3 min 16 s. -----</t>
  </si>
  <si>
    <t>Processing Step A: Workflow</t>
  </si>
  <si>
    <t>Result file: A:\cchiva\Projects\Histones_Arnau\1703_newsamples\161220_ASIR_03_Guillardia_SECOND\161220_ASIR_03_Guillardia_SECOND.msf</t>
  </si>
  <si>
    <t>Description: -</t>
  </si>
  <si>
    <t>Workflow based on template: Guillardia_SECOND_AREA</t>
  </si>
  <si>
    <t>Creation date: 3/27/2017 2:46:09 PM</t>
  </si>
  <si>
    <t xml:space="preserve">  |-(0) Spectrum Files</t>
  </si>
  <si>
    <t xml:space="preserve">    |-(1) Spectrum Selector</t>
  </si>
  <si>
    <t xml:space="preserve">      |-(2) Scan Event Filter</t>
  </si>
  <si>
    <t xml:space="preserve">        |-(7) Mascot</t>
  </si>
  <si>
    <t xml:space="preserve">          |-(9) Target Decoy PSM Validator</t>
  </si>
  <si>
    <t xml:space="preserve">            |-(10) ptmRS</t>
  </si>
  <si>
    <t xml:space="preserve">      |-(3) Scan Event Filter</t>
  </si>
  <si>
    <t xml:space="preserve">        |-(8) Mascot</t>
  </si>
  <si>
    <t xml:space="preserve">    |-(12) Event Detector</t>
  </si>
  <si>
    <t xml:space="preserve">      |-(11) Precursor Ions Area Detector</t>
  </si>
  <si>
    <t>Processing node 0: Spectrum Files</t>
  </si>
  <si>
    <t>Input Data:</t>
  </si>
  <si>
    <t>- File Name(s) (Hidden):</t>
  </si>
  <si>
    <t>A:\data\orbitrap_fusion\Raw\1703\ASIR\161220_S_ASIR_03_01_2ug_CID_IT.raw</t>
  </si>
  <si>
    <t>A:\data\orbitrap_fusion\Raw\1703\ASIR\161220_S_ASIR_03_01_2ug_HCD_IT.raw</t>
  </si>
  <si>
    <t>Processing node 1: Spectrum Selector</t>
  </si>
  <si>
    <t>1. General Settings:</t>
  </si>
  <si>
    <t>- Use New Precursor Reevaluation:  True</t>
  </si>
  <si>
    <t>- Use Isotope Pattern in Precursor Reevaluation:  True</t>
  </si>
  <si>
    <t>2. Spectrum Properties Filter:</t>
  </si>
  <si>
    <t>- Lower RT Limit:  0</t>
  </si>
  <si>
    <t>- Upper RT Limit:  0</t>
  </si>
  <si>
    <t>- First Scan:  0</t>
  </si>
  <si>
    <t>- Last Scan:  0</t>
  </si>
  <si>
    <t>- Lowest Charge State:  0</t>
  </si>
  <si>
    <t>- Highest Charge State:  0</t>
  </si>
  <si>
    <t>- Min. Precursor Mass:  350 Da</t>
  </si>
  <si>
    <t>- Max. Precursor Mass:  5000 Da</t>
  </si>
  <si>
    <t>- Total Intensity Threshold:  0</t>
  </si>
  <si>
    <t>- Minimum Peak Count:  1</t>
  </si>
  <si>
    <t>3. Scan Event Filters:</t>
  </si>
  <si>
    <t>- Min. Collision Energy:  0</t>
  </si>
  <si>
    <t>- Max. Collision Energy:  1000</t>
  </si>
  <si>
    <t>4. Peak Filters:</t>
  </si>
  <si>
    <t>- S/N Threshold (FT-only):  1.5</t>
  </si>
  <si>
    <t>5. Replacements for Unrecognized Properties:</t>
  </si>
  <si>
    <t>- Unrecognized Polarity Replacements:  +</t>
  </si>
  <si>
    <t>- Unrecognized MS Resolution@200 Replacements:  60000</t>
  </si>
  <si>
    <t>- Unrecognized MSn Resolution@200 Replacements:  30000</t>
  </si>
  <si>
    <t>6. Precursor Pattern Extraction:</t>
  </si>
  <si>
    <t>- Precursor Clipping Range Before:  2.5 Da</t>
  </si>
  <si>
    <t>- Precursor Clipping Range After:  5.5 Da</t>
  </si>
  <si>
    <t>Processing node 2: Scan Event Filter</t>
  </si>
  <si>
    <t>Filter Settings:</t>
  </si>
  <si>
    <t>Processing node 7: Mascot</t>
  </si>
  <si>
    <t>1. Input Data:</t>
  </si>
  <si>
    <t>- Maximum Missed Cleavage Sites:  6</t>
  </si>
  <si>
    <t>2. Tolerances:</t>
  </si>
  <si>
    <t>- Fragment Mass Tolerance:  0.5 Da</t>
  </si>
  <si>
    <t>- Precursor Mass Tolerance:  7 ppm</t>
  </si>
  <si>
    <t>- Use Average Precursor Mass:  False</t>
  </si>
  <si>
    <t>4. Dynamic Modifications:</t>
  </si>
  <si>
    <t>- Show All Modifications:  False</t>
  </si>
  <si>
    <t>- 1. Dynamic Modification:  Acetyl (K)</t>
  </si>
  <si>
    <t>- 2. Dynamic Modification:  PhosphoJoin (ST)</t>
  </si>
  <si>
    <t>- 3. Dynamic Modification:  Propionyl (Protein N-term)</t>
  </si>
  <si>
    <t>- 4. Dynamic Modification:  Propionyl + Methyl (K)</t>
  </si>
  <si>
    <t>- 5. Dynamic Modification:  Propionyl (K)</t>
  </si>
  <si>
    <t>- 6. Dynamic Modification:  Phenylisocyanate (N-term)</t>
  </si>
  <si>
    <t>- 7. Dynamic Modification:  Dimethyl (K)</t>
  </si>
  <si>
    <t>- 8. Dynamic Modification:  Trimethyl (K)</t>
  </si>
  <si>
    <t>- 9. Dynamic Modification:  Crotonyl (K)</t>
  </si>
  <si>
    <t>Processing node 9: Target Decoy PSM Validator</t>
  </si>
  <si>
    <t>2. Decoy Database Search:</t>
  </si>
  <si>
    <t>- Target FDR (Strict):  0.01</t>
  </si>
  <si>
    <t>- Target FDR (Relaxed):  0.05</t>
  </si>
  <si>
    <t>- Concatenated FDR Calculation:  False</t>
  </si>
  <si>
    <t>Processing node 10: ptmRS</t>
  </si>
  <si>
    <t>1. Scoring:</t>
  </si>
  <si>
    <t>- PhosphoRS Mode:  False</t>
  </si>
  <si>
    <t>- Use Diagnostic Ions:  True</t>
  </si>
  <si>
    <t>- Use Fragment Mass Tolerance of Search Node:  True</t>
  </si>
  <si>
    <t>- Maximum Peak Depth:  8</t>
  </si>
  <si>
    <t>- Use a mass accuracy correction:  False</t>
  </si>
  <si>
    <t>2. Performance:</t>
  </si>
  <si>
    <t>- Maximum Number of Position Isoforms:  500</t>
  </si>
  <si>
    <t>- Maximum PTMs per peptide:  10</t>
  </si>
  <si>
    <t>Processing node 3: Scan Event Filter</t>
  </si>
  <si>
    <t>Processing node 8: Mascot</t>
  </si>
  <si>
    <t>- 4. Dynamic Modification:  Propionyl (K)</t>
  </si>
  <si>
    <t>- 5. Dynamic Modification:  Propionyl + Methyl (K)</t>
  </si>
  <si>
    <t>Processing node 12: Event Detector</t>
  </si>
  <si>
    <t>- Mass Precision:  2 ppm</t>
  </si>
  <si>
    <t>- S/N Threshold:  1</t>
  </si>
  <si>
    <t>Processing node 11: Precursor Ions Area Detector</t>
  </si>
  <si>
    <t>03/27/2017 02:46 PM</t>
  </si>
  <si>
    <t>Processing A:\cchiva\Projects\Histones_Arnau\1703_newsamples\161220_ASIR_03_Guillardia_SECOND\161220_ASIR_03_Guillardia_SECOND.msf</t>
  </si>
  <si>
    <t>(1):Spectrum Selector:</t>
  </si>
  <si>
    <t>Reading from file 1 of 2:A:\data\orbitrap_fusion\Raw\1703\ASIR\161220_S_ASIR_03_01_2ug_CID_IT.raw (27971 spectra total)</t>
  </si>
  <si>
    <t>03/27/2017 02:47 PM</t>
  </si>
  <si>
    <t>(2):Scan Event Filter:</t>
  </si>
  <si>
    <t>1000 of 1000 spectra pass this filter. (1000/1000) total)</t>
  </si>
  <si>
    <t>(7):Mascot:</t>
  </si>
  <si>
    <t>Use mascot server http://mascot.linux.crg.es/mascot/ with Mascot version 2.5.1</t>
  </si>
  <si>
    <t>Sequence Database: Guillardia_theta_SHORT</t>
  </si>
  <si>
    <t>(3):Scan Event Filter:</t>
  </si>
  <si>
    <t>0 of 1000 spectra pass this filter. (0/1000) total)</t>
  </si>
  <si>
    <t>1000 of 1000 spectra pass this filter. (2000/2000) total)</t>
  </si>
  <si>
    <t>0 of 1000 spectra pass this filter. (0/2000) total)</t>
  </si>
  <si>
    <t>1000 of 1000 spectra pass this filter. (3000/3000) total)</t>
  </si>
  <si>
    <t>0 of 1000 spectra pass this filter. (0/3000) total)</t>
  </si>
  <si>
    <t>1000 of 1000 spectra pass this filter. (4000/4000) total)</t>
  </si>
  <si>
    <t>0 of 1000 spectra pass this filter. (0/4000) total)</t>
  </si>
  <si>
    <t>1000 of 1000 spectra pass this filter. (5000/5000) total)</t>
  </si>
  <si>
    <t>0 of 1000 spectra pass this filter. (0/5000) total)</t>
  </si>
  <si>
    <t>03/27/2017 02:48 PM</t>
  </si>
  <si>
    <t>1000 of 1000 spectra pass this filter. (6000/6000) total)</t>
  </si>
  <si>
    <t>0 of 1000 spectra pass this filter. (0/6000) total)</t>
  </si>
  <si>
    <t>1000 of 1000 spectra pass this filter. (7000/7000) total)</t>
  </si>
  <si>
    <t>0 of 1000 spectra pass this filter. (0/7000) total)</t>
  </si>
  <si>
    <t>1000 of 1000 spectra pass this filter. (8000/8000) total)</t>
  </si>
  <si>
    <t>0 of 1000 spectra pass this filter. (0/8000) total)</t>
  </si>
  <si>
    <t>1000 of 1000 spectra pass this filter. (9000/9000) total)</t>
  </si>
  <si>
    <t>0 of 1000 spectra pass this filter. (0/9000) total)</t>
  </si>
  <si>
    <t>1000 of 1000 spectra pass this filter. (10000/10000) total)</t>
  </si>
  <si>
    <t>03/27/2017 02:49 PM</t>
  </si>
  <si>
    <t>0 of 1000 spectra pass this filter. (0/10000) total)</t>
  </si>
  <si>
    <t>1000 of 1000 spectra pass this filter. (11000/11000) total)</t>
  </si>
  <si>
    <t>0 of 1000 spectra pass this filter. (0/11000) total)</t>
  </si>
  <si>
    <t>1000 of 1000 spectra pass this filter. (12000/12000) total)</t>
  </si>
  <si>
    <t>0 of 1000 spectra pass this filter. (0/12000) total)</t>
  </si>
  <si>
    <t>337 of 337 spectra pass this filter. (12337/12337) total)</t>
  </si>
  <si>
    <t>0 of 337 spectra pass this filter. (0/12337) total)</t>
  </si>
  <si>
    <t>Sent 12337 spectra from file 1.</t>
  </si>
  <si>
    <t>Reading from file 2 of 2:A:\data\orbitrap_fusion\Raw\1703\ASIR\161220_S_ASIR_03_01_2ug_HCD_IT.raw (30225 spectra total)</t>
  </si>
  <si>
    <t>0 of 1000 spectra pass this filter. (12337/13337) total)</t>
  </si>
  <si>
    <t>1000 of 1000 spectra pass this filter. (1000/13337) total)</t>
  </si>
  <si>
    <t>(8):Mascot:</t>
  </si>
  <si>
    <t>03/27/2017 02:50 PM</t>
  </si>
  <si>
    <t>0 of 1000 spectra pass this filter. (12337/14337) total)</t>
  </si>
  <si>
    <t>1000 of 1000 spectra pass this filter. (2000/14337) total)</t>
  </si>
  <si>
    <t>0 of 1000 spectra pass this filter. (12337/15337) total)</t>
  </si>
  <si>
    <t>1000 of 1000 spectra pass this filter. (3000/15337) total)</t>
  </si>
  <si>
    <t>0 of 1000 spectra pass this filter. (12337/16337) total)</t>
  </si>
  <si>
    <t>1000 of 1000 spectra pass this filter. (4000/16337) total)</t>
  </si>
  <si>
    <t>0 of 1000 spectra pass this filter. (12337/17337) total)</t>
  </si>
  <si>
    <t>1000 of 1000 spectra pass this filter. (5000/17337) total)</t>
  </si>
  <si>
    <t>0 of 1000 spectra pass this filter. (12337/18337) total)</t>
  </si>
  <si>
    <t>1000 of 1000 spectra pass this filter. (6000/18337) total)</t>
  </si>
  <si>
    <t>03/27/2017 02:51 PM</t>
  </si>
  <si>
    <t>0 of 1000 spectra pass this filter. (12337/19337) total)</t>
  </si>
  <si>
    <t>1000 of 1000 spectra pass this filter. (7000/19337) total)</t>
  </si>
  <si>
    <t>0 of 1000 spectra pass this filter. (12337/20337) total)</t>
  </si>
  <si>
    <t>1000 of 1000 spectra pass this filter. (8000/20337) total)</t>
  </si>
  <si>
    <t>0 of 1000 spectra pass this filter. (12337/21337) total)</t>
  </si>
  <si>
    <t>1000 of 1000 spectra pass this filter. (9000/21337) total)</t>
  </si>
  <si>
    <t>0 of 1000 spectra pass this filter. (12337/22337) total)</t>
  </si>
  <si>
    <t>1000 of 1000 spectra pass this filter. (10000/22337) total)</t>
  </si>
  <si>
    <t>03/27/2017 02:52 PM</t>
  </si>
  <si>
    <t>0 of 1000 spectra pass this filter. (12337/23337) total)</t>
  </si>
  <si>
    <t>1000 of 1000 spectra pass this filter. (11000/23337) total)</t>
  </si>
  <si>
    <t>0 of 1000 spectra pass this filter. (12337/24337) total)</t>
  </si>
  <si>
    <t>1000 of 1000 spectra pass this filter. (12000/24337) total)</t>
  </si>
  <si>
    <t>0 of 1000 spectra pass this filter. (12337/25337) total)</t>
  </si>
  <si>
    <t>1000 of 1000 spectra pass this filter. (13000/25337) total)</t>
  </si>
  <si>
    <t>0 of 270 spectra pass this filter. (12337/25607) total)</t>
  </si>
  <si>
    <t>270 of 270 spectra pass this filter. (13270/25607) total)</t>
  </si>
  <si>
    <t>Sent 13270 spectra from file 2.</t>
  </si>
  <si>
    <t>Sent 25607 spectra from 2 files.</t>
  </si>
  <si>
    <t>-- Total execution of Spectrum Selector (1) took 2 min 2 s --</t>
  </si>
  <si>
    <t>12337 of 25607 spectra passed this filter.</t>
  </si>
  <si>
    <t>-- Total execution of Scan Event Filter (2) took 0 s --</t>
  </si>
  <si>
    <t>Spectrum storage took 1 min 19 s.</t>
  </si>
  <si>
    <t>Start searching 12337 spectra</t>
  </si>
  <si>
    <t>03/27/2017 02:53 PM</t>
  </si>
  <si>
    <t>Mascot result on server (filename=../../../../../../mascot/data//20170327/F037858.dat)</t>
  </si>
  <si>
    <t>03/27/2017 03:12 PM</t>
  </si>
  <si>
    <t>Mascot Server completed</t>
  </si>
  <si>
    <t>Received Mascot result file (filename=../../../../../../mascot/data//20170327/F037858.dat)</t>
  </si>
  <si>
    <t>Start parsing results</t>
  </si>
  <si>
    <t>03/27/2017 03:13 PM</t>
  </si>
  <si>
    <t>Start mapping 230 proteins</t>
  </si>
  <si>
    <t>Received 230 proteins from Mascot server (Guillardia_theta_SHORT)</t>
  </si>
  <si>
    <t>03/27/2017 03:14 PM</t>
  </si>
  <si>
    <t>Start mapping modifications</t>
  </si>
  <si>
    <t>Start translating results</t>
  </si>
  <si>
    <t>Stored 15553 decoy PSMs for 6416 spectra</t>
  </si>
  <si>
    <t>Stored 15160 PSMs for 6449 spectra</t>
  </si>
  <si>
    <t>Used mascot server http://mascot.linux.crg.es/mascot/ with Mascot version 2.5.1</t>
  </si>
  <si>
    <t>-- Total search time was 21 min 52 s --</t>
  </si>
  <si>
    <t>(9):Target Decoy PSM Validator:</t>
  </si>
  <si>
    <t>Evaluating peptides of Mascot (7) started</t>
  </si>
  <si>
    <t>Start calculating strict False Discovery Rate</t>
  </si>
  <si>
    <t>Calculating strict FDR took 5.8 s</t>
  </si>
  <si>
    <t>Start calculating relaxed False Discovery Rate</t>
  </si>
  <si>
    <t>Calculating relaxed FDR took 4.5 s</t>
  </si>
  <si>
    <t>-- Total execution of Target Decoy PSM Validator (9) took 13.8 s --</t>
  </si>
  <si>
    <t>(10):ptmRS:</t>
  </si>
  <si>
    <t>Starting ptmRS node 2.0, ptmRS 1.4.5528.37675 - based on phosphoRS3 Taus T. et al., J. Proteome Res. 2011, 10, 5354-62</t>
  </si>
  <si>
    <t>More nodes and documentations can be found here http://ms.imp.ac.at/?goto=pd-nodes.</t>
  </si>
  <si>
    <t>Scoring with ptmRS (1.4.5528.37675) for Mascot (7) with a fragment ion mass tolerance of 0.5 m/z allowing a maximum of 10 PTMs with neutral loss and 500 isoforms per peptide.</t>
  </si>
  <si>
    <t>(10) WARNING: Equal amino acid modification detected. Methyl ~= Acetyl.</t>
  </si>
  <si>
    <t>(10) Localizing 2xMethyl based on Dimethyl, elementTarget: K (delta mass: 28.0313, no neutral loss)</t>
  </si>
  <si>
    <t>(10) Localizing 2xMethyl based on Dimethyl, elementTarget: R (delta mass: 28.0313, no neutral loss)</t>
  </si>
  <si>
    <t>(10) Localizing 3xMethyl based on Trimethyl, elementTarget: K (delta mass: 42.0470, Neutral-losses:-H(9) C(3) N - 59.073499)</t>
  </si>
  <si>
    <t>(10) Localizing 1xAcetyl, elementTarget: K (delta mass: 42.0106, no neutral loss)</t>
  </si>
  <si>
    <t>(10) Localizing 1xPhosphoJoin, elementTarget: S (delta mass: 79.9663, no neutral loss)</t>
  </si>
  <si>
    <t>(10) Localizing 1xPhosphoJoin, elementTarget: T (delta mass: 79.9663, no neutral loss)</t>
  </si>
  <si>
    <t>(10) Localizing 1xPropionyl + Methyl, elementTarget: K (delta mass: 70.0419, no neutral loss)</t>
  </si>
  <si>
    <t>(10) Localizing 1xPropionyl, elementTarget: K (delta mass: 56.0262, no neutral loss)</t>
  </si>
  <si>
    <t>(10) Localizing 1xCrotonyl, elementTarget: K (delta mass: 68.0262, no neutral loss)</t>
  </si>
  <si>
    <t>(10) FITs for CID_CAD: b, y; FITs with NLs: no</t>
  </si>
  <si>
    <t>(10) FITs for HCD: b, y; FITs with NLs: b, y</t>
  </si>
  <si>
    <t>(10) FITs for ECD_ETD: c, zRadical, zPrime; FITs with NLs: no</t>
  </si>
  <si>
    <t>(10) FITs for EThcD: b, y, c, zRadical, zPrime; FITs with NLs: b, y</t>
  </si>
  <si>
    <t xml:space="preserve">(10) Workload level: #spectra: 6449. </t>
  </si>
  <si>
    <t xml:space="preserve">(10) Workload level: #spectra per package: 40000. </t>
  </si>
  <si>
    <t xml:space="preserve">(10) Workload level: #parallel tasks: 8. </t>
  </si>
  <si>
    <t>03/27/2017 03:15 PM</t>
  </si>
  <si>
    <t>(10) Finished collecting spectra</t>
  </si>
  <si>
    <t>03/27/2017 03:18 PM</t>
  </si>
  <si>
    <t>Writing current ptmRS results to file. Puffer has following size 7964</t>
  </si>
  <si>
    <t>-- Total execution of ptmRS (10) took 3 min 38 s --</t>
  </si>
  <si>
    <t>13270 of 25607 spectra passed this filter.</t>
  </si>
  <si>
    <t>-- Total execution of Scan Event Filter (3) took 0 s --</t>
  </si>
  <si>
    <t>Spectrum storage took 1 min 43 s.</t>
  </si>
  <si>
    <t>Start searching 13270 spectra</t>
  </si>
  <si>
    <t>Mascot result on server (filename=../../../../../../mascot/data//20170327/F037861.dat)</t>
  </si>
  <si>
    <t>03/27/2017 03:41 PM</t>
  </si>
  <si>
    <t>03/27/2017 03:42 PM</t>
  </si>
  <si>
    <t>Received Mascot result file (filename=../../../../../../mascot/data//20170327/F037861.dat)</t>
  </si>
  <si>
    <t>03/27/2017 03:43 PM</t>
  </si>
  <si>
    <t>Start mapping 224 proteins</t>
  </si>
  <si>
    <t>Received 224 proteins from Mascot server (Guillardia_theta_SHORT)</t>
  </si>
  <si>
    <t>Stored 14991 decoy PSMs for 6088 spectra</t>
  </si>
  <si>
    <t>Stored 14508 PSMs for 6263 spectra</t>
  </si>
  <si>
    <t>-- Total search time was 26 min 6 s --</t>
  </si>
  <si>
    <t>Evaluating peptides of Mascot (8) started</t>
  </si>
  <si>
    <t>03/27/2017 03:44 PM</t>
  </si>
  <si>
    <t>Calculating strict FDR took 6.1 s</t>
  </si>
  <si>
    <t>Calculating relaxed FDR took 4.7 s</t>
  </si>
  <si>
    <t>-- Total execution of Target Decoy PSM Validator (9) took 14.6 s --</t>
  </si>
  <si>
    <t>Scoring with ptmRS (1.4.5528.37675) for Mascot (8) with a fragment ion mass tolerance of 0.5 m/z allowing a maximum of 10 PTMs with neutral loss and 500 isoforms per peptide.</t>
  </si>
  <si>
    <t>03/27/2017 03:45 PM</t>
  </si>
  <si>
    <t xml:space="preserve">(10) Workload level: #spectra: 6263. </t>
  </si>
  <si>
    <t>03/27/2017 03:49 PM</t>
  </si>
  <si>
    <t>Writing current ptmRS results to file. Puffer has following size 7801</t>
  </si>
  <si>
    <t>-- Total execution of ptmRS (10) took 5 min 30 s --</t>
  </si>
  <si>
    <t>(12):Event Detector:</t>
  </si>
  <si>
    <t>Start Event Processing on: A:\data\orbitrap_fusion\Raw\1703\ASIR\161220_S_ASIR_03_01_2ug_CID_IT.raw with scan filter: FTMS + p NSI Full ms [197.08-1500.00]</t>
  </si>
  <si>
    <t>03/27/2017 03:51 PM</t>
  </si>
  <si>
    <t>Normalizing ...</t>
  </si>
  <si>
    <t xml:space="preserve">Clustering Event Peaks ... </t>
  </si>
  <si>
    <t>03/27/2017 03:59 PM</t>
  </si>
  <si>
    <t>Event processing of A:\data\orbitrap_fusion\Raw\1703\ASIR\161220_S_ASIR_03_01_2ug_CID_IT.raw finished after 9 min 50 s</t>
  </si>
  <si>
    <t>Start Event Processing on: A:\data\orbitrap_fusion\Raw\1703\ASIR\161220_S_ASIR_03_01_2ug_HCD_IT.raw with scan filter: FTMS + p NSI Full ms [350.00-1500.00]</t>
  </si>
  <si>
    <t>03/27/2017 04:00 PM</t>
  </si>
  <si>
    <t>03/27/2017 04:06 PM</t>
  </si>
  <si>
    <t>Event processing of A:\data\orbitrap_fusion\Raw\1703\ASIR\161220_S_ASIR_03_01_2ug_HCD_IT.raw finished after 6 min 58 s</t>
  </si>
  <si>
    <t>-- Total execution of Event Detector (12) took 17 min 1 s --</t>
  </si>
  <si>
    <t>(11):Precursor Ions Area Detector:</t>
  </si>
  <si>
    <t>Start quantification for file: A:\data\orbitrap_fusion\Raw\1703\ASIR\161220_S_ASIR_03_01_2ug_CID_IT.raw.</t>
  </si>
  <si>
    <t>Start verification of peptides identified from Mascot, Mascot</t>
  </si>
  <si>
    <t>03/27/2017 04:08 PM</t>
  </si>
  <si>
    <t xml:space="preserve">Storing 0 peptide verification results. </t>
  </si>
  <si>
    <t>Storing 0 precursor ion quantification results.</t>
  </si>
  <si>
    <t>Storing 3532 remaining single precursor patterns.</t>
  </si>
  <si>
    <t>Start quantification for file: A:\data\orbitrap_fusion\Raw\1703\ASIR\161220_S_ASIR_03_01_2ug_HCD_IT.raw.</t>
  </si>
  <si>
    <t>Storing 3276 remaining single precursor patterns.</t>
  </si>
  <si>
    <t>-- Total execution of Precursor Ions Area Detector (11) took 3 min 27 s --</t>
  </si>
  <si>
    <t>Finished A:\cchiva\Projects\Histones_Arnau\1703_newsamples\161220_ASIR_03_Guillardia_SECOND\161220_ASIR_03_Guillardia_SECOND.msf</t>
  </si>
  <si>
    <t>----- Total Job execution took: 1 h 23 min. -----</t>
  </si>
  <si>
    <t>Validation</t>
  </si>
  <si>
    <t>Consensus Step Validation</t>
  </si>
  <si>
    <t>Peptide Validator nodes:</t>
  </si>
  <si>
    <t>Additional information:</t>
  </si>
  <si>
    <t>Used validation mode: 'Only PSM level FDR Calculation based on score'.</t>
  </si>
  <si>
    <t>Processing Step A: Validation</t>
  </si>
  <si>
    <t>Psm Validator nodes:</t>
  </si>
  <si>
    <t>Validation for Processing Node: Mascot (7)</t>
  </si>
  <si>
    <t>Separated Calculation</t>
  </si>
  <si>
    <t>High Confidence Thresholds:</t>
  </si>
  <si>
    <t>Score used to calculateFDR: Mascot Significance Threshold</t>
  </si>
  <si>
    <t>Actual FDR for Target 0.01 (High): 0.007</t>
  </si>
  <si>
    <t>Target PSMs parsing: 145</t>
  </si>
  <si>
    <t>Decoy PSMs parsing: 1</t>
  </si>
  <si>
    <t>Significance Threshold : 0.000400000000000038</t>
  </si>
  <si>
    <t>Medium Confidence Thresholds:</t>
  </si>
  <si>
    <t>Actual FDR for Target 0.05 (Medium): 0.048</t>
  </si>
  <si>
    <t>Target PSMs parsing: 456</t>
  </si>
  <si>
    <t>Decoy PSMs parsing: 22</t>
  </si>
  <si>
    <t>Significance Threshold : 0.0437</t>
  </si>
  <si>
    <t>Validation for Processing Node: Mascot (8)</t>
  </si>
  <si>
    <t>Actual FDR for Target 0.01 (High): 0.006</t>
  </si>
  <si>
    <t>Target PSMs parsing: 173</t>
  </si>
  <si>
    <t>Significance Threshold : 0.00110000000000004</t>
  </si>
  <si>
    <t>Target PSMs parsing: 414</t>
  </si>
  <si>
    <t>Decoy PSMs parsing: 20</t>
  </si>
  <si>
    <t>Significance Threshold : 0.0656</t>
  </si>
  <si>
    <t>Filters and Counts</t>
  </si>
  <si>
    <t>Applied display filters:</t>
  </si>
  <si>
    <t>Filter Set unnamed contains the following filters:</t>
  </si>
  <si>
    <t>Row Filter for Proteins:</t>
  </si>
  <si>
    <t>Master is equal to Master</t>
  </si>
  <si>
    <t>Number of result items:</t>
  </si>
  <si>
    <t>Protein Groups:</t>
  </si>
  <si>
    <t>164 included / 173 total</t>
  </si>
  <si>
    <t>Proteins:</t>
  </si>
  <si>
    <t>174 filtered / 228 included / 230 total</t>
  </si>
  <si>
    <t>Peptide Groups:</t>
  </si>
  <si>
    <t>491 included / 13796 total</t>
  </si>
  <si>
    <t>PSMs:</t>
  </si>
  <si>
    <t>865 included / 29668 total</t>
  </si>
  <si>
    <t>MS/MS Spectrum Info:</t>
  </si>
  <si>
    <t>25607 total</t>
  </si>
  <si>
    <t>Result Statistics:</t>
  </si>
  <si>
    <t>133 total</t>
  </si>
  <si>
    <t>FDR Values for Entire Result</t>
  </si>
  <si>
    <t>Actual estimated FDR values (without applied display filters):</t>
  </si>
  <si>
    <t>These estimated FDR values are based on simple counting of target and decoy items</t>
  </si>
  <si>
    <t>and may divert from the target FDR values you have set in the validation nodes</t>
  </si>
  <si>
    <t>used during workflow processing.</t>
  </si>
  <si>
    <t>Usually the values will be slightly more conservative than using validation</t>
  </si>
  <si>
    <t>based on linear discriminant analysis or other sophisticated methods.</t>
  </si>
  <si>
    <t>High confident results:</t>
  </si>
  <si>
    <t>0.006 (330 targets, 2 decoys) for Peptide-Spectrum Matches</t>
  </si>
  <si>
    <t>0.005 (207 targets, 1 decoys) for Peptide Groups</t>
  </si>
  <si>
    <t>(No confidence was assigned to Proteins)</t>
  </si>
  <si>
    <t>(No confidence was assigned to Protein Groups)</t>
  </si>
  <si>
    <t>Medium and High confident results:</t>
  </si>
  <si>
    <t>0.040 (865 targets, 35 decoys) for Peptide-Spectrum Matches</t>
  </si>
  <si>
    <t>0.039 (491 targets, 19 decoys) for Peptide Groups</t>
  </si>
  <si>
    <t>Whole dataset:</t>
  </si>
  <si>
    <t>0.039 (228 targets, 9 decoys) for Proteins</t>
  </si>
  <si>
    <t>0.049 (164 targets, 8 decoys) for Protein Groups</t>
  </si>
  <si>
    <t>Configuration</t>
  </si>
  <si>
    <t>Consensus Workflow Configuration</t>
  </si>
  <si>
    <t>Configuration for: MSF Files</t>
  </si>
  <si>
    <t>Scores:</t>
  </si>
  <si>
    <t>- PSM scores (Hidden):</t>
  </si>
  <si>
    <t>Mascot: Ions Score</t>
  </si>
  <si>
    <t>Sequest HT: XCorr</t>
  </si>
  <si>
    <t>SEQUEST: XCorr</t>
  </si>
  <si>
    <t>MSPepSearch: dot Score</t>
  </si>
  <si>
    <t>MSPepSearch: rev-dot Score</t>
  </si>
  <si>
    <t>MSPepSearch: MSPepSearch Score</t>
  </si>
  <si>
    <t>Byonic: |Log Prob|</t>
  </si>
  <si>
    <t>Byonic: Byonic Score</t>
  </si>
  <si>
    <t>MS Amanda: Amanda Score</t>
  </si>
  <si>
    <t>Configuration for: Protein Scorer</t>
  </si>
  <si>
    <t>Configuration Settings for Protein Score 'MascotSummationScore':</t>
  </si>
  <si>
    <t>Protein Scoring Options:</t>
  </si>
  <si>
    <t>Mascot protein score is calculated as MudPIT score</t>
  </si>
  <si>
    <t>Processing Workflow A: Configuration</t>
  </si>
  <si>
    <t>Configuration for: Mascot</t>
  </si>
  <si>
    <t>1. Default Confidence Thresholds:</t>
  </si>
  <si>
    <t>- Significance High:  0.000400000000000038</t>
  </si>
  <si>
    <t>- Significance Middle:  0.0437</t>
  </si>
  <si>
    <t>1. Mascot Server:</t>
  </si>
  <si>
    <t>- Max. MGF File Size [MB]:  500</t>
  </si>
  <si>
    <t>- Time interval between attempts to submit a search [sec]:  90</t>
  </si>
  <si>
    <t>- Number of attempts to submit the search:  20</t>
  </si>
  <si>
    <t>- Mascot Server URL:  http://mascot.linux.crg.es/mascot/</t>
  </si>
  <si>
    <t>2. Mascot Server Authentication:</t>
  </si>
  <si>
    <t>- Mascot Server Password:  **********</t>
  </si>
  <si>
    <t>3. Web Server Authentication:</t>
  </si>
  <si>
    <t>Configuration for: ptmRS</t>
  </si>
  <si>
    <t>- Random seed:  -2</t>
  </si>
  <si>
    <t>- Maximum Search Engine Rank:  5</t>
  </si>
  <si>
    <t>- Minimum Main Score:  0</t>
  </si>
  <si>
    <t>- Maximum number of threads:  0</t>
  </si>
  <si>
    <t>General:</t>
  </si>
  <si>
    <t>- Modification configuration (Hidden):</t>
  </si>
  <si>
    <t>&lt;?xml version="1.0" encoding="UTF-8" standalone="yes"?&gt;</t>
  </si>
  <si>
    <t>&lt;AnyPTM&gt;</t>
  </si>
  <si>
    <t>&lt;!-- This defines a modifications. The unimodID can be found in (path can be slightly different</t>
  </si>
  <si>
    <t>C:\ProgramData\Thermo\Proteome Discoverer 2.0\MagellanDBs\unimod.xml</t>
  </si>
  <si>
    <t>--&gt;</t>
  </si>
  <si>
    <t>&lt;modification name="Methyl" abbreviation="Methyl" searchdefined="FALSE" mass="14.015650" unimodId="34"&gt;</t>
  </si>
  <si>
    <t>&lt;!-- Targets of the modification --&gt;</t>
  </si>
  <si>
    <t>&lt;target aminoacid="K"/&gt;</t>
  </si>
  <si>
    <t>&lt;target aminoacid="R"/&gt;</t>
  </si>
  <si>
    <t>&lt;!--</t>
  </si>
  <si>
    <t>The modifications below this comment are substituted with the modification above this comment.</t>
  </si>
  <si>
    <t>Hence, the name of the modifications below have to be identical to the name defined by the search engine.</t>
  </si>
  <si>
    <t>Trivial substitution (Methyl = 1xMethyl) can also be performed (therefore all modifications will be scored together.</t>
  </si>
  <si>
    <t>&lt;equivalentmodification name="Methyl" factor="1"/&gt;</t>
  </si>
  <si>
    <t>&lt;equivalentmodification name="Dimethyl" factor="2"/&gt;</t>
  </si>
  <si>
    <t>&lt;!--Since arginine does not carry 3 methyls avoid this target--&gt;</t>
  </si>
  <si>
    <t>&lt;equivalentmodification name="Trimethyl" factor="3" avoidTarget="R"/&gt;</t>
  </si>
  <si>
    <t>&lt;equivalentmodification name="Methyl (K)" factor="1"/&gt;</t>
  </si>
  <si>
    <t>&lt;equivalentmodification name="Dimethyl (K)" factor="2"/&gt;</t>
  </si>
  <si>
    <t>&lt;/modification&gt;</t>
  </si>
  <si>
    <t>&lt;!--EXAMPLE EXAMPLE EXAMPLE EXAMPLE EXAMPLE EXAMPLE EXAMPLE EXAMPLE EXAMPLE EXAMPLE--&gt;</t>
  </si>
  <si>
    <t>&lt;modification name="ptmRS_BaseTestModification" abbreviation="baseTestMod" searchdefined="FALSE" mass="69.235469" unimodId="-9999"&gt;</t>
  </si>
  <si>
    <t>&lt;!-- Specifies a modification Test, which will, if on a peptide be used by ptmRS --&gt;</t>
  </si>
  <si>
    <t>&lt;!-- Specify the targets for current modification. It is important to highlight that this targets are taken for scoring! --&gt;</t>
  </si>
  <si>
    <t>&lt;target aminoacid="M"/&gt;</t>
  </si>
  <si>
    <t>&lt;target aminoacid="P"/&gt;</t>
  </si>
  <si>
    <t>&lt;target aminoacid="E"/&gt;</t>
  </si>
  <si>
    <t>Specify neutral losses. This NL will be used while scoring. Also NLs defined by the search engine will</t>
  </si>
  <si>
    <t>be used. Each &lt;target /&gt; specifies an amino acid (and a number of modification) pair where this NL is possible</t>
  </si>
  <si>
    <t>&lt;neutralloss abbreviation="NLofM" mass="98.12345"&gt;</t>
  </si>
  <si>
    <t>&lt;target aminoacid="M" factor ="3"/&gt;</t>
  </si>
  <si>
    <t>&lt;target aminoacid="M" factor ="2"/&gt;</t>
  </si>
  <si>
    <t>&lt;target aminoacid="M" factor ="1"/&gt;</t>
  </si>
  <si>
    <t>&lt;/neutralloss&gt;</t>
  </si>
  <si>
    <t>&lt;neutralloss abbreviation="NLofPE" mass="59.3256"&gt;</t>
  </si>
  <si>
    <t>Diagnostic ions (DI) can be defined. Currently 3 types of diagnostic ions are supported.</t>
  </si>
  <si>
    <t>* First, ions giving evidence for a specific target (e.g. DI found, modification is on Lysine)</t>
  </si>
  <si>
    <t>* Second ions giving evidence for the number of modification on a target (e.g. DI found, modification is on any target with the a factor of 2, dimethyl on Lysine/Arginin).</t>
  </si>
  <si>
    <t>* Third, combinations of both like in this example</t>
  </si>
  <si>
    <t>* Last, just the report it.</t>
  </si>
  <si>
    <t>&lt;diagnosticion name="Diagnostic Ion1" mass="55" peakdepth="8"&gt;</t>
  </si>
  <si>
    <t>&lt;!-- This diagnostic ions is an evidence that modification is bind to target M --&gt;</t>
  </si>
  <si>
    <t>&lt;Evidence_Target&gt;M&lt;/Evidence_Target&gt;</t>
  </si>
  <si>
    <t>&lt;!-- This diagnostic ions is an evidence for this modification of a factor 3 --&gt;</t>
  </si>
  <si>
    <t>&lt;Evidence_Factor&gt;3&lt;/Evidence_Factor&gt;</t>
  </si>
  <si>
    <t>Defines the relativity of the given mass:</t>
  </si>
  <si>
    <t>* Precursor: DI searched at: precursor + mass</t>
  </si>
  <si>
    <t>* ExistingPrecursor (default): DI searched if the precursor was measured in MS2 at: precursor + mass</t>
  </si>
  <si>
    <t>* ImoniumIon: The given mass is absolute, therefore here: mass</t>
  </si>
  <si>
    <t>&lt;Relativity&gt;ExistingPrecursor&lt;/Relativity&gt;</t>
  </si>
  <si>
    <t>&lt;/diagnosticion&gt;</t>
  </si>
  <si>
    <t>Following modifications are mapped onto the ptmRS_BaseTestModification:</t>
  </si>
  <si>
    <t>Modification on PSMs with the name "ptmRS_SearchengineTestMod1" are mapped onto 1x ptmRS_BaseTestModification</t>
  </si>
  <si>
    <t>&lt;equivalentmodification name="ptmRS_SearchengineTestMod1" factor="1" new="FALSE"/&gt;</t>
  </si>
  <si>
    <t>&lt;!-- Modification on PSMs with the name "ptmRS_SearchengineTestMod2" are mapped onto 2x ptmRS_BaseTestModification (this 2x mod cannot be found on P,E)--&gt;</t>
  </si>
  <si>
    <t>&lt;equivalentmodification name="ptmRS_SearchengineTestMod2" factor="2" new="FALSE" avoidTarget="PE"/&gt;</t>
  </si>
  <si>
    <t>&lt;!-- Modification on PSMs with the name "ptmRS_SearchengineTestMod3" are mapped onto 3x ptmRS_BaseTestModification (this 3x mod cannot be found on P,E)--&gt;</t>
  </si>
  <si>
    <t>&lt;equivalentmodification name="ptmRS_SearchengineTestMod3" factor="3" new="FALSE" avoidTarget="PE"/&gt;</t>
  </si>
  <si>
    <t>&lt;!-- Defines which fragment ions are used during the scoring in dependence of the activation type --&gt;</t>
  </si>
  <si>
    <t>&lt;FragmentIonCompositionPreference&gt;</t>
  </si>
  <si>
    <t>&lt;FragmentIonComposition ActivationType="CID" FragmentIonComposition="b,y" NeutralLossFragmentIonComposition=""/&gt;</t>
  </si>
  <si>
    <t>&lt;FragmentIonComposition ActivationType="HCD" FragmentIonComposition="b,y" NeutralLossFragmentIonComposition="b,y"/&gt;</t>
  </si>
  <si>
    <t>&lt;FragmentIonComposition ActivationType="ETHcD" FragmentIonComposition="b,y,c,zPrime,zRadical" NeutralLossFragmentIonComposition="b,y"/&gt;</t>
  </si>
  <si>
    <t>&lt;FragmentIonComposition ActivationType="ETD" FragmentIonComposition="c,zPrime,zRadical" NeutralLossFragmentIonComposition=""/&gt;</t>
  </si>
  <si>
    <t>&lt;/FragmentIonCompositionPreference&gt;</t>
  </si>
  <si>
    <t>&lt;/AnyPTM&gt;</t>
  </si>
  <si>
    <t>Confidence</t>
  </si>
  <si>
    <t>Annotated Sequence</t>
  </si>
  <si>
    <t>Modifications in Master Proteins</t>
  </si>
  <si>
    <t># Proteins</t>
  </si>
  <si>
    <t>Master Protein Accessions</t>
  </si>
  <si>
    <t>Positions in Master Proteins</t>
  </si>
  <si>
    <t># Missed Cleavages</t>
  </si>
  <si>
    <t>Theo. MH+ [Da]</t>
  </si>
  <si>
    <t>ptmRS: Best Site Probabilities</t>
  </si>
  <si>
    <t>Ions Score Mascot</t>
  </si>
  <si>
    <t>Confidence Mascot</t>
  </si>
  <si>
    <t>[R].QLYNASADTYYKANDAAAYDDWVR.[A]</t>
  </si>
  <si>
    <t>1×Propionyl [K12(100)]</t>
  </si>
  <si>
    <t>Gthe_150665 [26-49]</t>
  </si>
  <si>
    <t>K12(Propionyl): 100</t>
  </si>
  <si>
    <t>116,47</t>
  </si>
  <si>
    <t>[K].KAANLYTQAFVQNTQAR.[A]</t>
  </si>
  <si>
    <t>1×Phenylisocyanate [N-Term]; 1×Propionyl [K1(100)]</t>
  </si>
  <si>
    <t>Gthe_153138 [73-89]</t>
  </si>
  <si>
    <t>K1(Propionyl): 100</t>
  </si>
  <si>
    <t>114,53</t>
  </si>
  <si>
    <t>[K].KAAALYTQAGDYQKTAR.[F]</t>
  </si>
  <si>
    <t>1×Phenylisocyanate [N-Term]; 2×Propionyl [K1(100); K14(100)]</t>
  </si>
  <si>
    <t>Gthe_112115 [40-56]</t>
  </si>
  <si>
    <t>K1(Propionyl): 100; K14(Propionyl): 100</t>
  </si>
  <si>
    <t>106,47</t>
  </si>
  <si>
    <t>[R].SGEGNQYQYGEVLH.[-]</t>
  </si>
  <si>
    <t>1×Phenylisocyanate [N-Term]</t>
  </si>
  <si>
    <t>Gthe_102901 [56-69]</t>
  </si>
  <si>
    <t>100,86</t>
  </si>
  <si>
    <t>[R].SASPAPAASASYSAAPSYAPQSSAPSGGR.[I]</t>
  </si>
  <si>
    <t>Gthe_105364 [242-270]; [285-313]; [328-356]</t>
  </si>
  <si>
    <t>99,02</t>
  </si>
  <si>
    <t>[K].VGGAQKEYEAPADYDDEVR.[G]</t>
  </si>
  <si>
    <t>1×Propionyl [K6(100)]</t>
  </si>
  <si>
    <t>Gthe_154108 [157-175]</t>
  </si>
  <si>
    <t>K6(Propionyl): 100</t>
  </si>
  <si>
    <t>97,42</t>
  </si>
  <si>
    <t>[R].QTKPVEKFTISSSAPKPR.[A]</t>
  </si>
  <si>
    <t>1×Phenylisocyanate [N-Term]; 3×Propionyl [K3(100); K7(100); K16(100)]</t>
  </si>
  <si>
    <t>Gthe_97141 [84-101]</t>
  </si>
  <si>
    <t>K3(Propionyl): 100; K7(Propionyl): 100; K16(Propionyl): 100</t>
  </si>
  <si>
    <t>91,55</t>
  </si>
  <si>
    <t>[R].IGSGGSPQANNAAEER.[R]</t>
  </si>
  <si>
    <t>Gthe_164379 [419-434]; [576-591]</t>
  </si>
  <si>
    <t>90,95</t>
  </si>
  <si>
    <t>[K].HAAALYAQAADFNKTAR.[F]</t>
  </si>
  <si>
    <t>1×Phenylisocyanate [N-Term]; 1×Propionyl [K14(100)]</t>
  </si>
  <si>
    <t>Gthe_110901 [22-38]</t>
  </si>
  <si>
    <t>K14(Propionyl): 100</t>
  </si>
  <si>
    <t>88,94</t>
  </si>
  <si>
    <t>[K].AANLYTQAFVQNTQAR.[A]</t>
  </si>
  <si>
    <t>Gthe_153138 [74-89]</t>
  </si>
  <si>
    <t>88,18</t>
  </si>
  <si>
    <t>[K].KQDPDGNPTVSAHPAR.[F]</t>
  </si>
  <si>
    <t>Gthe_52985 [19-34]</t>
  </si>
  <si>
    <t>87,99</t>
  </si>
  <si>
    <t>[R].SASPAPAASASYSAAPSYAPQSSAAPSR.[G]</t>
  </si>
  <si>
    <t>Gthe_105364 [371-398]</t>
  </si>
  <si>
    <t>87,71</t>
  </si>
  <si>
    <t>[R].STGTSETPSTTSSGQDATTTSTLVPR.[K]</t>
  </si>
  <si>
    <t>Gthe_102382 [264-289]</t>
  </si>
  <si>
    <t>85,41</t>
  </si>
  <si>
    <t>[R].VGEDGSTSTHTAELTR.[D]</t>
  </si>
  <si>
    <t>Gthe_150034 [175-190]</t>
  </si>
  <si>
    <t>84,73</t>
  </si>
  <si>
    <t>[R].QGGSAAAPAPAAAASSPAASYSPSAAPSGGR.[I]</t>
  </si>
  <si>
    <t>Gthe_105364 [154-184]</t>
  </si>
  <si>
    <t>84,51</t>
  </si>
  <si>
    <t>[R].GQGGTLPASHKTGAVVGK.[T]</t>
  </si>
  <si>
    <t>1×Phenylisocyanate [N-Term]; 1×Propionyl [K11(100)]</t>
  </si>
  <si>
    <t>Gthe_115996 [207-224]</t>
  </si>
  <si>
    <t>K11(Propionyl): 100</t>
  </si>
  <si>
    <t>83,77</t>
  </si>
  <si>
    <t>[K].AKSPKTTAASPKAASPKKAPLVR.[N]</t>
  </si>
  <si>
    <t>1×Propionyl + Methyl [K]; 1×Acetyl [K]; 1×Phenylisocyanate [N-Term]; Propionyl [K]</t>
  </si>
  <si>
    <t>Gthe_154268 1×Acetyl [K]</t>
  </si>
  <si>
    <t>Gthe_154268 [68-90]</t>
  </si>
  <si>
    <t>K2(Propionyl): 99,14; K5(Propionyl): 99,14; K12(Propionyl): 100; K17(Acetyl): 49,57; K17(Propi): 49,57; K18(Acetyl): 49,57; K18(Propi): 49,57</t>
  </si>
  <si>
    <t>83,15</t>
  </si>
  <si>
    <t>[R].LVIPAGTKVYVVQDAR.[L]</t>
  </si>
  <si>
    <t>1×Phenylisocyanate [N-Term]; 1×Propionyl [K8(100)]</t>
  </si>
  <si>
    <t>Gthe_115996 [548-563]</t>
  </si>
  <si>
    <t>K8(Propionyl): 100</t>
  </si>
  <si>
    <t>83,08</t>
  </si>
  <si>
    <t>[R].FQASPHIGASTIEAQNR.[V]</t>
  </si>
  <si>
    <t>Gthe_52948 [240-256]</t>
  </si>
  <si>
    <t>81,94</t>
  </si>
  <si>
    <t>[R].LGEHNIDVLEGNEQFINAAK.[I]</t>
  </si>
  <si>
    <t>CON_Trypsin [58-77]</t>
  </si>
  <si>
    <t>81,3</t>
  </si>
  <si>
    <t>[R].QIAFATDSDNSATSER.[E]</t>
  </si>
  <si>
    <t>Gthe_152630 [55-70]</t>
  </si>
  <si>
    <t>81,18</t>
  </si>
  <si>
    <t>[R].SGGGGGGGLGSGGSIR.[S]</t>
  </si>
  <si>
    <t>CON_000193593 [14-29]</t>
  </si>
  <si>
    <t>81,05</t>
  </si>
  <si>
    <t>[K].TTAASPKAASPKKAPLVR.[N]</t>
  </si>
  <si>
    <t>1×Phenylisocyanate [N-Term]; 3×Propionyl [K7(100); K12(100); K13(100)]</t>
  </si>
  <si>
    <t>Gthe_154268 [73-90]</t>
  </si>
  <si>
    <t>K7(Propionyl): 100; K12(Propionyl): 100; K13(Propionyl): 100</t>
  </si>
  <si>
    <t>80,19</t>
  </si>
  <si>
    <t>[K].AANELKLATGPYKAAR.[D]</t>
  </si>
  <si>
    <t>2×Propionyl [K6(100); K13(100)]</t>
  </si>
  <si>
    <t>Gthe_153377 [25-40]; Gthe_117911 [511-526]</t>
  </si>
  <si>
    <t>K6(Propionyl): 100; K13(Propionyl): 100</t>
  </si>
  <si>
    <t>79,81</t>
  </si>
  <si>
    <t>[R].AQLGTTASAHSAGATVK.[W]</t>
  </si>
  <si>
    <t>Gthe_115996 [749-765]</t>
  </si>
  <si>
    <t>79,68</t>
  </si>
  <si>
    <t>[R].YVVPETTTVPYQQLVYQTQTVQEPR.[T]</t>
  </si>
  <si>
    <t>Gthe_115012 [33-57]</t>
  </si>
  <si>
    <t>79,12</t>
  </si>
  <si>
    <t>[K].QAQDANKELEAR.[L]</t>
  </si>
  <si>
    <t>1×Phenylisocyanate [N-Term]; 1×Propionyl [K7(100)]</t>
  </si>
  <si>
    <t>Gthe_160877 [150-161]</t>
  </si>
  <si>
    <t>K7(Propionyl): 100</t>
  </si>
  <si>
    <t>78,89</t>
  </si>
  <si>
    <t>[K].KAAALYTQAGDYQK.[T]</t>
  </si>
  <si>
    <t>Gthe_112115 [40-53]</t>
  </si>
  <si>
    <t>78,29</t>
  </si>
  <si>
    <t>[R].GLPHELATTDSDSPYYSTSR.[N]</t>
  </si>
  <si>
    <t>Gthe_155767 [102-121]</t>
  </si>
  <si>
    <t>76,52</t>
  </si>
  <si>
    <t>[R].VDALSQGDIPQVGVEHR.[L]</t>
  </si>
  <si>
    <t>Gthe_66997 [374-390]</t>
  </si>
  <si>
    <t>75,97</t>
  </si>
  <si>
    <t>[K].ATAGDTHLGGEDFDNR.[L]</t>
  </si>
  <si>
    <t>Gthe_161592 [225-240]</t>
  </si>
  <si>
    <t>75,69</t>
  </si>
  <si>
    <t>[K].ATAGDTHLGGEDFDSR.[L]</t>
  </si>
  <si>
    <t>Gthe_NUCL_XP_001713581.1 [228-243]</t>
  </si>
  <si>
    <t>75,36</t>
  </si>
  <si>
    <t>75,09</t>
  </si>
  <si>
    <t>[R].QGGSAAAPAPAAAAPAPAPAPSFSSYQASLQQQTGNR.[I]</t>
  </si>
  <si>
    <t>Gthe_105364 [489-525]</t>
  </si>
  <si>
    <t>74,81</t>
  </si>
  <si>
    <t>[K].AAALYTQAGDYQKTAR.[F]</t>
  </si>
  <si>
    <t>1×Phenylisocyanate [N-Term]; 1×Propionyl [K13(100)]</t>
  </si>
  <si>
    <t>Gthe_112115 [41-56]</t>
  </si>
  <si>
    <t>K13(Propionyl): 100</t>
  </si>
  <si>
    <t>74,07</t>
  </si>
  <si>
    <t>[R].TQQTAGHISTSAASFR.[D]</t>
  </si>
  <si>
    <t>Gthe_88396 [24-39]</t>
  </si>
  <si>
    <t>74,02</t>
  </si>
  <si>
    <t>73,1</t>
  </si>
  <si>
    <t>[R].GKGGKGLGKGGAKR.[H]</t>
  </si>
  <si>
    <t>1×Phenylisocyanate [N-Term]; 4×Propionyl [K2(100); K5(100); K9(100); K13(100)]</t>
  </si>
  <si>
    <t>Gthe_70855_Histone_H4 [5-18]</t>
  </si>
  <si>
    <t>K2(Propionyl): 100; K5(Propionyl): 100; K9(Propionyl): 100; K13(Propionyl): 100</t>
  </si>
  <si>
    <t>72,8</t>
  </si>
  <si>
    <t>[R].QGGANYNAQQQQAR.[G]</t>
  </si>
  <si>
    <t>Gthe_84932 [463-476]</t>
  </si>
  <si>
    <t>72,58</t>
  </si>
  <si>
    <t>[R].DAYLKAANELK.[L]</t>
  </si>
  <si>
    <t>1×Phenylisocyanate [N-Term]; 1×Propionyl [K5(100)]</t>
  </si>
  <si>
    <t>Gthe_153377 [20-30]; Gthe_117911 [506-516]</t>
  </si>
  <si>
    <t>K5(Propionyl): 100</t>
  </si>
  <si>
    <t>[R].NAYLKAANQLKLATGPYKAAR.[D]</t>
  </si>
  <si>
    <t>1×Phenylisocyanate [N-Term]; 3×Propionyl [K5(100); K11(100); K18(100)]</t>
  </si>
  <si>
    <t>Gthe_102091 [38-58]</t>
  </si>
  <si>
    <t>K5(Propionyl): 100; K11(Propionyl): 100; K18(Propionyl): 100</t>
  </si>
  <si>
    <t>72,22</t>
  </si>
  <si>
    <t>[R].NAYLKAANQLK.[L]</t>
  </si>
  <si>
    <t>Gthe_102091 [38-48]</t>
  </si>
  <si>
    <t>71,96</t>
  </si>
  <si>
    <t>[K].AANQLKLATGPYKAAR.[D]</t>
  </si>
  <si>
    <t>1×Phenylisocyanate [N-Term]; 2×Propionyl [K6(100); K13(100)]</t>
  </si>
  <si>
    <t>Gthe_102091 [43-58]</t>
  </si>
  <si>
    <t>71,56</t>
  </si>
  <si>
    <t>[R].ISYSTTGGYTPGAR.[S]</t>
  </si>
  <si>
    <t>Gthe_105364 [185-198]</t>
  </si>
  <si>
    <t>70,88</t>
  </si>
  <si>
    <t>1×Phenylisocyanate [N-Term]; 1×Propionyl [K6(100)]</t>
  </si>
  <si>
    <t>69,66</t>
  </si>
  <si>
    <t>[K].NDVFADSEHPEEYNTK.[D]</t>
  </si>
  <si>
    <t>Gthe_161151 [62-77]; [159-174]</t>
  </si>
  <si>
    <t>[K].AANELKLATGPYK.[A]</t>
  </si>
  <si>
    <t>Gthe_153377 [25-37]; Gthe_117911 [511-523]</t>
  </si>
  <si>
    <t>68,46</t>
  </si>
  <si>
    <t>[R].SIDSQTEDIDYR.[I]</t>
  </si>
  <si>
    <t>Gthe_163194 [167-178]</t>
  </si>
  <si>
    <t>68,06</t>
  </si>
  <si>
    <t>1×Acetyl [K2(100)]; 1×Phenylisocyanate [N-Term]; 3×Propionyl [K5(100); K9(100); K13(100)]</t>
  </si>
  <si>
    <t>Gthe_70855_Histone_H4 1×Acetyl [K6(100)]</t>
  </si>
  <si>
    <t>K2(Acetyl): 100; K5(Propionyl): 100; K9(Propionyl): 100; K13(Propionyl): 100</t>
  </si>
  <si>
    <t>[R].AAAAKVPKSPSAKATKR.[A]</t>
  </si>
  <si>
    <t>1×Phenylisocyanate [N-Term]; 4×Propionyl [K5(100); K8(100); K13(100); K16(100)]</t>
  </si>
  <si>
    <t>Gthe_154268 [4-20]</t>
  </si>
  <si>
    <t>K5(Propionyl): 100; K8(Propionyl): 100; K13(Propionyl): 100; K16(Propionyl): 100</t>
  </si>
  <si>
    <t>67,52</t>
  </si>
  <si>
    <t>[R].TQGIKHSIIEEQR.[R]</t>
  </si>
  <si>
    <t>Gthe_153239 [242-254]</t>
  </si>
  <si>
    <t>66,66</t>
  </si>
  <si>
    <t>[R].ANDAASYDDWR.[R]</t>
  </si>
  <si>
    <t>Gthe_153138 [102-112]</t>
  </si>
  <si>
    <t>66,64</t>
  </si>
  <si>
    <t>[R].ALYQESEDTYYR.[A]</t>
  </si>
  <si>
    <t>Gthe_153138 [90-101]</t>
  </si>
  <si>
    <t>66,2</t>
  </si>
  <si>
    <t>[R].QIAFASDNDDAAAGER.[D]</t>
  </si>
  <si>
    <t>Gthe_100039 [505-520]</t>
  </si>
  <si>
    <t>65,43</t>
  </si>
  <si>
    <t>[R].NTVATIHSTEFGR.[C]</t>
  </si>
  <si>
    <t>Gthe_163417 [437-449]</t>
  </si>
  <si>
    <t>65,1</t>
  </si>
  <si>
    <t>[K].AEGDKKKKKKR.[R]</t>
  </si>
  <si>
    <t>Gthe_151175_Histone_H2B [22-32]</t>
  </si>
  <si>
    <t>K5(Propionyl): 100; K6(Propionyl): 100; K7(Propionyl): 100; K8(Propionyl): 100; K9(Propionyl): 100; K10(Propionyl): 100</t>
  </si>
  <si>
    <t>64,97</t>
  </si>
  <si>
    <t>2×Acetyl [K]; 1×Phenylisocyanate [N-Term]; 2×Propionyl [K]</t>
  </si>
  <si>
    <t>Gthe_70855_Histone_H4 2×Acetyl [K]</t>
  </si>
  <si>
    <t>K2(Acetyl): 100; K5(Propionyl): 99,99; K9(Acetyl): 99,99; K13(Propionyl): 100</t>
  </si>
  <si>
    <t>64,81</t>
  </si>
  <si>
    <t>64,56</t>
  </si>
  <si>
    <t>64,54</t>
  </si>
  <si>
    <t>[R].QPEQQQEAEDDVR.[G]</t>
  </si>
  <si>
    <t>Gthe_152127 [129-141]</t>
  </si>
  <si>
    <t>64,33</t>
  </si>
  <si>
    <t>[K].AANQLKLATGPYK.[A]</t>
  </si>
  <si>
    <t>Gthe_102091 [43-55]</t>
  </si>
  <si>
    <t>64,05</t>
  </si>
  <si>
    <t>3×Propionyl [K5(100); K11(100); K18(100)]</t>
  </si>
  <si>
    <t>63,69</t>
  </si>
  <si>
    <t>[R].AIVEAAATER.[Q]</t>
  </si>
  <si>
    <t>Gthe_151161; Gthe_154980</t>
  </si>
  <si>
    <t>Gthe_151161 [103-112]; Gthe_154980 [65-74]</t>
  </si>
  <si>
    <t>63,29</t>
  </si>
  <si>
    <t>[R].DAYVAATATYTK.[DS]</t>
  </si>
  <si>
    <t>Gthe_102091 [59-70]; Gthe_117911 [527-538]</t>
  </si>
  <si>
    <t>63,26</t>
  </si>
  <si>
    <t>63,07</t>
  </si>
  <si>
    <t>[R].QLYNASADTYYK.[A]</t>
  </si>
  <si>
    <t>Gthe_150665 [26-37]</t>
  </si>
  <si>
    <t>62,97</t>
  </si>
  <si>
    <t>1×Phenylisocyanate [N-Term]; 1×PhosphoJoin [S3(100)]</t>
  </si>
  <si>
    <t>S3(Phosp): 100</t>
  </si>
  <si>
    <t>[K].ATAAKKTATTKATK.[K]</t>
  </si>
  <si>
    <t>1×Phenylisocyanate [N-Term]; 3×Propionyl [K5; K6; K11]</t>
  </si>
  <si>
    <t>Gthe_100339 [99-112]</t>
  </si>
  <si>
    <t>K5(Propionyl): 100; K6(Propionyl): 100; K11(Propionyl): 99,99</t>
  </si>
  <si>
    <t>61,66</t>
  </si>
  <si>
    <t>[R].GVSYSTTGGYTPGAR.[S]</t>
  </si>
  <si>
    <t>Gthe_105364 [399-413]</t>
  </si>
  <si>
    <t>61,48</t>
  </si>
  <si>
    <t>1×PhosphoJoin [S3(100)]</t>
  </si>
  <si>
    <t>[K].EYEAPADYDDEVRGTQV.[-]</t>
  </si>
  <si>
    <t>Gthe_154108 [163-179]</t>
  </si>
  <si>
    <t>60,93</t>
  </si>
  <si>
    <t>[R].HDPFAAGDQTPAADVR.[T]</t>
  </si>
  <si>
    <t>Gthe_92227 [95-110]</t>
  </si>
  <si>
    <t>[K].HAVSEGTKAVTKYTSSS.[-]</t>
  </si>
  <si>
    <t>1×Phenylisocyanate [N-Term]; 2×Propionyl [K8(100); K12(100)]</t>
  </si>
  <si>
    <t>Gthe_151175_Histone_H2B [109-125]</t>
  </si>
  <si>
    <t>K8(Propionyl): 100; K12(Propionyl): 100</t>
  </si>
  <si>
    <t>60,31</t>
  </si>
  <si>
    <t>60,06</t>
  </si>
  <si>
    <t>[R].TPAKTSSPKTPR.[R]</t>
  </si>
  <si>
    <t>1×Phenylisocyanate [N-Term]; 2×Propionyl [K4(100); K9(100)]</t>
  </si>
  <si>
    <t>Gthe_136143 [30-41]</t>
  </si>
  <si>
    <t>K4(Propionyl): 100; K9(Propionyl): 100</t>
  </si>
  <si>
    <t>59,74</t>
  </si>
  <si>
    <t>[R].IVQVPKQIPVTQTVLSQR.[Y]</t>
  </si>
  <si>
    <t>Gthe_115012 [190-207]</t>
  </si>
  <si>
    <t>59,53</t>
  </si>
  <si>
    <t>[RL].EAESTGDEIKAAR.[A]</t>
  </si>
  <si>
    <t>1×Phenylisocyanate [N-Term]; 1×Propionyl [K10(100)]</t>
  </si>
  <si>
    <t>Gthe_118293 [151-163]; [210-222]; [308-320]; [332-344]</t>
  </si>
  <si>
    <t>K10(Propionyl): 100</t>
  </si>
  <si>
    <t>58,81</t>
  </si>
  <si>
    <t>[R].QPEQQQEAEDDVRGTQV.[-]</t>
  </si>
  <si>
    <t>Gthe_152127 [129-145]</t>
  </si>
  <si>
    <t>58,41</t>
  </si>
  <si>
    <t>1×Phenylisocyanate [N-Term]; 3×Acetyl [K2(100); K5(100); K9(100)]; 1×Propionyl [K13(100)]</t>
  </si>
  <si>
    <t>Gthe_70855_Histone_H4 3×Acetyl [K6(100); K9(100); K13(100)]</t>
  </si>
  <si>
    <t>K2(Acetyl): 100; K5(Acetyl): 100; K9(Acetyl): 100; K13(Propionyl): 100</t>
  </si>
  <si>
    <t>58,31</t>
  </si>
  <si>
    <t>[R].AAAEAEAKR.[R]</t>
  </si>
  <si>
    <t>Gthe_164379 [958-966]</t>
  </si>
  <si>
    <t>57,8</t>
  </si>
  <si>
    <t>[K].KTATTKATKK.[-]</t>
  </si>
  <si>
    <t>1×Phenylisocyanate [N-Term]; 4×Propionyl [K1(100); K6(100); K9(100); K10(100)]</t>
  </si>
  <si>
    <t>Gthe_100339 [104-113]</t>
  </si>
  <si>
    <t>K1(Propionyl): 100; K6(Propionyl): 100; K9(Propionyl): 100; K10(Propionyl): 100</t>
  </si>
  <si>
    <t>57,76</t>
  </si>
  <si>
    <t>57,16</t>
  </si>
  <si>
    <t>[K].LATGPYKAAR.[D]</t>
  </si>
  <si>
    <t>1×Propionyl [K7(100)]</t>
  </si>
  <si>
    <t>Gthe_102091; Gthe_153377</t>
  </si>
  <si>
    <t>Gthe_102091 [49-58]; Gthe_153377 [31-40]; Gthe_117911 [517-526]</t>
  </si>
  <si>
    <t>[R].QYTLKKQDPDGNPTVSAHPAR.[F]</t>
  </si>
  <si>
    <t>1×Phenylisocyanate [N-Term]; 2×Propionyl [K5(100); K6(100)]</t>
  </si>
  <si>
    <t>Gthe_52985 [14-34]</t>
  </si>
  <si>
    <t>K5(Propionyl): 100; K6(Propionyl): 100</t>
  </si>
  <si>
    <t>56,65</t>
  </si>
  <si>
    <t>[K].AAALYTQAGDYQK.[T]</t>
  </si>
  <si>
    <t>Gthe_112115 [41-53]</t>
  </si>
  <si>
    <t>55,73</t>
  </si>
  <si>
    <t>[R].ASWQESDYVALQR.[M]</t>
  </si>
  <si>
    <t>Gthe_152929 [292-304]</t>
  </si>
  <si>
    <t>55,63</t>
  </si>
  <si>
    <t>[K].KATAAKKTATTKATKK.[-]</t>
  </si>
  <si>
    <t>Gthe_100339 [98-113]</t>
  </si>
  <si>
    <t>K1(Propionyl): 100; K6(Propionyl): 100; K7(Propionyl): 100; K12(Propionyl): 100; K15(Propionyl): 100; K16(Propionyl): 100</t>
  </si>
  <si>
    <t>55,42</t>
  </si>
  <si>
    <t>[K].ANDAAAYDDWVR.[A]</t>
  </si>
  <si>
    <t>Gthe_150665 [38-49]</t>
  </si>
  <si>
    <t>55,25</t>
  </si>
  <si>
    <t>[R].DAYVAGTATYTK.[S]</t>
  </si>
  <si>
    <t>Gthe_153377 [41-52]</t>
  </si>
  <si>
    <t>54,93</t>
  </si>
  <si>
    <t>[R].YLKNGKYATR.[V]</t>
  </si>
  <si>
    <t>1×Phenylisocyanate [N-Term]; 2×Propionyl [K3(100); K6(100)]</t>
  </si>
  <si>
    <t>Gthe_44948_Histone_H2A [23-32]</t>
  </si>
  <si>
    <t>K3(Propionyl): 100; K6(Propionyl): 100</t>
  </si>
  <si>
    <t>54,82</t>
  </si>
  <si>
    <t>[R].DNIQGITKPAIR.[R]</t>
  </si>
  <si>
    <t>Gthe_70855_Histone_H4 [25-36]</t>
  </si>
  <si>
    <t>54,49</t>
  </si>
  <si>
    <t>[R].GQQSTTAEATADAGTPVTYVFNPK.[T]</t>
  </si>
  <si>
    <t>Gthe_115996 [377-400]</t>
  </si>
  <si>
    <t>53,86</t>
  </si>
  <si>
    <t>53,68</t>
  </si>
  <si>
    <t>53,51</t>
  </si>
  <si>
    <t>53,25</t>
  </si>
  <si>
    <t>[R].QQEEAAAKR.[KN]</t>
  </si>
  <si>
    <t>Gthe_164379 [309-317]; [466-474]; [623-631]</t>
  </si>
  <si>
    <t>53,22</t>
  </si>
  <si>
    <t>[K].AGGQDVPIAKLR.[A]</t>
  </si>
  <si>
    <t>Gthe_164379 [1819-1830]</t>
  </si>
  <si>
    <t>53,07</t>
  </si>
  <si>
    <t>[K].KAAAAPKAKSPAK.[K]</t>
  </si>
  <si>
    <t>1×Phenylisocyanate [N-Term]; 3×Propionyl [K1(100); K7(100); K9(100)]</t>
  </si>
  <si>
    <t>Gthe_100339 [5-17]</t>
  </si>
  <si>
    <t>K1(Propionyl): 100; K7(Propionyl): 100; K9(Propionyl): 100</t>
  </si>
  <si>
    <t>52,97</t>
  </si>
  <si>
    <t>[R].KSAPATGGVKKPHR.[Y]</t>
  </si>
  <si>
    <t>1×Phenylisocyanate [N-Term]; 1×Propionyl + Methyl [K]; 2×Propionyl [K1(100); K]</t>
  </si>
  <si>
    <t>Gthe_63927_Histone_H3 [28-41]</t>
  </si>
  <si>
    <t>K1(Propionyl): 100; K10(Propionyl): 50; K10(Propi): 50; K11(Propionyl): 50; K11(Propi): 50</t>
  </si>
  <si>
    <t>52,83</t>
  </si>
  <si>
    <t>[RK].AGLQFPVGR.[IV]</t>
  </si>
  <si>
    <t>Gthe_96636_Histone_H2A; Gthe_44948_Histone_H2A; Gthe_47177_Histone_H2A</t>
  </si>
  <si>
    <t>Gthe_96636_Histone_H2A [35-43]; Gthe_44948_Histone_H2A [11-19]; Gthe_47177_Histone_H2A [11-19]</t>
  </si>
  <si>
    <t>52,61</t>
  </si>
  <si>
    <t>1×Dimethyl [K20]; 1×Phenylisocyanate [N-Term]</t>
  </si>
  <si>
    <t>CON_Trypsin 1×Dimethyl [K77]</t>
  </si>
  <si>
    <t>K20(2xMethyl): 100</t>
  </si>
  <si>
    <t>52,34</t>
  </si>
  <si>
    <t>[R].SVSPAPAASASYSAAPSYAPQSSAPSGGR.[I]</t>
  </si>
  <si>
    <t>Gthe_105364 [199-227]</t>
  </si>
  <si>
    <t>52,23</t>
  </si>
  <si>
    <t>[K].ATAAKKTATTK.[A]</t>
  </si>
  <si>
    <t>Gthe_100339 [99-109]</t>
  </si>
  <si>
    <t>52,15</t>
  </si>
  <si>
    <t>51,99</t>
  </si>
  <si>
    <t>1×Propionyl [K5(100)]</t>
  </si>
  <si>
    <t>51,57</t>
  </si>
  <si>
    <t>[R].ISGLIYEETR.[S]</t>
  </si>
  <si>
    <t>Gthe_70855_Histone_H4 [47-56]</t>
  </si>
  <si>
    <t>51,23</t>
  </si>
  <si>
    <t>51,04</t>
  </si>
  <si>
    <t>[K].AAGQNAQAR.[Q]</t>
  </si>
  <si>
    <t>Gthe_150665 [17-25]</t>
  </si>
  <si>
    <t>50,7</t>
  </si>
  <si>
    <t>[R].VEQASIETYAVK.[S]</t>
  </si>
  <si>
    <t>Gthe_153270 [192-203]</t>
  </si>
  <si>
    <t>50,69</t>
  </si>
  <si>
    <t>[K].GGKGLGKGGAKR.[H]</t>
  </si>
  <si>
    <t>1×Phenylisocyanate [N-Term]; 3×Propionyl [K3(100); K7(100); K11(100)]</t>
  </si>
  <si>
    <t>Gthe_70855_Histone_H4 [7-18]</t>
  </si>
  <si>
    <t>K3(Propionyl): 100; K7(Propionyl): 100; K11(Propionyl): 100</t>
  </si>
  <si>
    <t>50,63</t>
  </si>
  <si>
    <t>[R].QFTSNQYTVTR.[Q]</t>
  </si>
  <si>
    <t>Gthe_162948 [242-252]</t>
  </si>
  <si>
    <t>50,34</t>
  </si>
  <si>
    <t>1×Phenylisocyanate [N-Term]; 1×Propionyl [K12(100)]</t>
  </si>
  <si>
    <t>50,25</t>
  </si>
  <si>
    <t>[R].NSEQFTSGGR.[Q]</t>
  </si>
  <si>
    <t>Gthe_101175 [97-106]</t>
  </si>
  <si>
    <t>49,81</t>
  </si>
  <si>
    <t>49,15</t>
  </si>
  <si>
    <t>[R].GSGGGSSGGSIGGR.[G]</t>
  </si>
  <si>
    <t>CON_002203273 [603-616]</t>
  </si>
  <si>
    <t>49,1</t>
  </si>
  <si>
    <t>[M].PPKKAAAAPKAKSPAKKATAVK.[K]</t>
  </si>
  <si>
    <t>1×Trimethyl [K]; 1×Acetyl [K]; Propionyl [K]; 1×Dimethyl [K3]; 2×Propionyl + Methyl [K3; K4]</t>
  </si>
  <si>
    <t>Gthe_100339 4×Propionyl []; 1×Trimethyl [K]; 1×Acetyl [K]; 1×Dimethyl [K4]</t>
  </si>
  <si>
    <t>Gthe_100339 [2-23]</t>
  </si>
  <si>
    <t>Too many isoforms</t>
  </si>
  <si>
    <t>48,96</t>
  </si>
  <si>
    <t>[K].DAIPENLPPLTADFAEDK.[D]</t>
  </si>
  <si>
    <t>CON_007083982 [319-336]</t>
  </si>
  <si>
    <t>48,42</t>
  </si>
  <si>
    <t>[K].KTATKAPKATKPK.[A]</t>
  </si>
  <si>
    <t>1×Phenylisocyanate [N-Term]; 4×Propionyl [K1; K5; K8; K11]</t>
  </si>
  <si>
    <t>Gthe_100339 [54-66]</t>
  </si>
  <si>
    <t>K1(Propionyl): 100; K5(Propionyl): 100; K8(Propionyl): 100; K11(Propionyl): 99,99</t>
  </si>
  <si>
    <t>48,41</t>
  </si>
  <si>
    <t>48,39</t>
  </si>
  <si>
    <t>[K].VVSVPQVSQVR.[V]</t>
  </si>
  <si>
    <t>Gthe_162790 [53-63]</t>
  </si>
  <si>
    <t>48,28</t>
  </si>
  <si>
    <t>[R].ELNVGHAVR.[F]</t>
  </si>
  <si>
    <t>Gthe_103709 [247-255]</t>
  </si>
  <si>
    <t>48,01</t>
  </si>
  <si>
    <t>[K].EIQVQVPKR.[I]</t>
  </si>
  <si>
    <t>Gthe_115012 [104-112]</t>
  </si>
  <si>
    <t>47,99</t>
  </si>
  <si>
    <t>[K].VLSDPSTAPTHVR.[S]</t>
  </si>
  <si>
    <t>Gthe_166179 [100-112]</t>
  </si>
  <si>
    <t>47,78</t>
  </si>
  <si>
    <t>[R].GFSSGSAVVSGGSR.[R]</t>
  </si>
  <si>
    <t>CON_000213041 [21-34]</t>
  </si>
  <si>
    <t>47,42</t>
  </si>
  <si>
    <t>[R].QSQDYDQKAER.[Q]</t>
  </si>
  <si>
    <t>Gthe_100039 [494-504]</t>
  </si>
  <si>
    <t>47,41</t>
  </si>
  <si>
    <t>[R].KWTAKTNTNER.[R]</t>
  </si>
  <si>
    <t>1×Phenylisocyanate [N-Term]; 2×Propionyl [K1(100); K5(100)]</t>
  </si>
  <si>
    <t>Gthe_155098 [101-111]</t>
  </si>
  <si>
    <t>K1(Propionyl): 100; K5(Propionyl): 100</t>
  </si>
  <si>
    <t>47,19</t>
  </si>
  <si>
    <t>[K].QIPVTQTVLSQR.[Y]</t>
  </si>
  <si>
    <t>Gthe_115012 [196-207]</t>
  </si>
  <si>
    <t>47,14</t>
  </si>
  <si>
    <t>[K].TATKAPKATKPK.[A]</t>
  </si>
  <si>
    <t>1×Phenylisocyanate [N-Term]; 3×Propionyl [K4; K7; K]</t>
  </si>
  <si>
    <t>Gthe_100339 [55-66]</t>
  </si>
  <si>
    <t>K4(Propionyl): 100; K7(Propionyl): 100; K10(Propionyl): 94,31</t>
  </si>
  <si>
    <t>46,81</t>
  </si>
  <si>
    <t>[K].AGFAGDDAPR.[A]</t>
  </si>
  <si>
    <t>CON_009065291 [21-30]</t>
  </si>
  <si>
    <t>[R].ADAGLVGKR.[A]</t>
  </si>
  <si>
    <t>Gthe_160736 [193-201]</t>
  </si>
  <si>
    <t>46,72</t>
  </si>
  <si>
    <t>[R].ALYQESEDTYYRANDAASYDDWR.[R]</t>
  </si>
  <si>
    <t>Gthe_153138 [90-112]</t>
  </si>
  <si>
    <t>46,65</t>
  </si>
  <si>
    <t>[R].NTTLAEKVKGETGK.[L]</t>
  </si>
  <si>
    <t>1×Phenylisocyanate [N-Term]; 2×Propionyl [K7(100); K9(100)]</t>
  </si>
  <si>
    <t>Gthe_154268 [91-104]</t>
  </si>
  <si>
    <t>K7(Propionyl): 100; K9(Propionyl): 99,97</t>
  </si>
  <si>
    <t>46,39</t>
  </si>
  <si>
    <t>[RK].KSTGGKAPR.[K]</t>
  </si>
  <si>
    <t>1×Phenylisocyanate [N-Term]; 2×Acetyl [K1(100); K6(100)]</t>
  </si>
  <si>
    <t>Gthe_95420_Histone_H3 2×Acetyl [K10(100); K15(100)]; Gthe_63927_Histone_H3 2×Acetyl [K10(100); K15(100)]</t>
  </si>
  <si>
    <t>Gthe_95420_Histone_H3; Gthe_63927_Histone_H3</t>
  </si>
  <si>
    <t>Gthe_95420_Histone_H3 [10-18]; Gthe_63927_Histone_H3 [10-18]</t>
  </si>
  <si>
    <t>K1(Acetyl): 100; K6(Acetyl): 100</t>
  </si>
  <si>
    <t>46,32</t>
  </si>
  <si>
    <t>[K].KTAATKPKKSPAK.[K]</t>
  </si>
  <si>
    <t>Gthe_100339 [24-36]</t>
  </si>
  <si>
    <t>K1(Propionyl): 100; K6(Propionyl): 100; K8(Propionyl): 100; K9(Propionyl): 100</t>
  </si>
  <si>
    <t>46,18</t>
  </si>
  <si>
    <t>[K].GGSKVVIEPHR.[H]</t>
  </si>
  <si>
    <t>1×Phenylisocyanate [N-Term]; 1×Propionyl [K4(100)]</t>
  </si>
  <si>
    <t>Gthe_132308 [3-13]</t>
  </si>
  <si>
    <t>K4(Propionyl): 100</t>
  </si>
  <si>
    <t>46,16</t>
  </si>
  <si>
    <t>[R].VISTSVLSR.[G]</t>
  </si>
  <si>
    <t>Gthe_152406 [77-85]</t>
  </si>
  <si>
    <t>46,06</t>
  </si>
  <si>
    <t>[K].AAAAPKAKSPAK.[K]</t>
  </si>
  <si>
    <t>1×Phenylisocyanate [N-Term]; 2×Propionyl [K6(100); K8(100)]</t>
  </si>
  <si>
    <t>Gthe_100339 [6-17]</t>
  </si>
  <si>
    <t>K6(Propionyl): 100; K8(Propionyl): 100</t>
  </si>
  <si>
    <t>45,97</t>
  </si>
  <si>
    <t>[R].SAPPKEDSTSDTLR.[D]</t>
  </si>
  <si>
    <t>Gthe_111593 [379-392]</t>
  </si>
  <si>
    <t>45,95</t>
  </si>
  <si>
    <t>[K].HAAALYAQAADFNK.[T]</t>
  </si>
  <si>
    <t>Gthe_110901 [22-35]</t>
  </si>
  <si>
    <t>45,84</t>
  </si>
  <si>
    <t>[R].AKVEVEEEAPQASGQR.[E]</t>
  </si>
  <si>
    <t>1×Phenylisocyanate [N-Term]; 1×Propionyl [K2(100)]</t>
  </si>
  <si>
    <t>Gthe_119438 [22-37]</t>
  </si>
  <si>
    <t>K2(Propionyl): 100</t>
  </si>
  <si>
    <t>45,8</t>
  </si>
  <si>
    <t>[R].GKGGKGLGKGGAK.[R]</t>
  </si>
  <si>
    <t>1×Phenylisocyanate [N-Term]; 2×Propionyl [K5(100); K9(100)]; 1×Acetyl [K2(100)]</t>
  </si>
  <si>
    <t>Gthe_70855_Histone_H4 [5-17]</t>
  </si>
  <si>
    <t>K2(Acetyl): 100; K5(Propionyl): 100; K9(Propionyl): 100</t>
  </si>
  <si>
    <t>45,58</t>
  </si>
  <si>
    <t>[R].DAYVAATATYTKSLYE.[-]</t>
  </si>
  <si>
    <t>Gthe_102091 [59-74]; Gthe_117911 [527-542]</t>
  </si>
  <si>
    <t>45,5</t>
  </si>
  <si>
    <t>45,35</t>
  </si>
  <si>
    <t>[K].KATAAKKTATTK.[A]</t>
  </si>
  <si>
    <t>1×Phenylisocyanate [N-Term]; 1×Acetyl [K]; 1×Propionyl + Methyl [K]; Propionyl [K]</t>
  </si>
  <si>
    <t>Gthe_100339 [98-109]</t>
  </si>
  <si>
    <t>K1(Propionyl): 100; K6(Acetyl): 50; K6(Propi): 50; K7(Acetyl): 50; K7(Propi): 50</t>
  </si>
  <si>
    <t>45,34</t>
  </si>
  <si>
    <t>[R].GKTGEQGGIGIR.[G]</t>
  </si>
  <si>
    <t>Gthe_122336 [237-248]</t>
  </si>
  <si>
    <t>45,14</t>
  </si>
  <si>
    <t>[R].ISYSTSGYTPSR.[S]</t>
  </si>
  <si>
    <t>Gthe_105364 [526-537]</t>
  </si>
  <si>
    <t>45,06</t>
  </si>
  <si>
    <t>[M].PQAVPEHVVKKR.[K]</t>
  </si>
  <si>
    <t>Propionyl [K]; 1×Acetyl [K]; 1×Propionyl + Methyl [K]</t>
  </si>
  <si>
    <t>Gthe_92598 [2-13]</t>
  </si>
  <si>
    <t>K10(Propionyl): 100; K11(Propionyl): 100</t>
  </si>
  <si>
    <t>44,84</t>
  </si>
  <si>
    <t>[R].GPTGAVGPAGPAGEDGPR.[G]</t>
  </si>
  <si>
    <t>Gthe_165796 [225-242]</t>
  </si>
  <si>
    <t>[R].VGSGGAPASQPPPPAKPAAPAGGLFGR.[I]</t>
  </si>
  <si>
    <t>1×Trimethyl [K16]; 1×Phenylisocyanate [N-Term]; 1×PhosphoJoin [S3(100)]</t>
  </si>
  <si>
    <t>Gthe_164379 1×Trimethyl [K407]; 1×Trimethyl [K955]</t>
  </si>
  <si>
    <t>Gthe_164379 [392-418]; [549-575]</t>
  </si>
  <si>
    <t>S3(Phosp): 99,99; K16(3xMethyl): 100</t>
  </si>
  <si>
    <t>44,51</t>
  </si>
  <si>
    <t>[K].VPKTVYEDVSVPYR.[V]</t>
  </si>
  <si>
    <t>1×Phenylisocyanate [N-Term]; 1×Propionyl [K3(100)]</t>
  </si>
  <si>
    <t>Gthe_162790 [104-117]</t>
  </si>
  <si>
    <t>K3(Propionyl): 100</t>
  </si>
  <si>
    <t>44,47</t>
  </si>
  <si>
    <t>44,45</t>
  </si>
  <si>
    <t>[R].SKKAGLQFPVGR.[V]</t>
  </si>
  <si>
    <t>1×Phenylisocyanate [N-Term]; 2×Propionyl [K2(100); K3(100)]</t>
  </si>
  <si>
    <t>Gthe_44948_Histone_H2A; Gthe_47177_Histone_H2A</t>
  </si>
  <si>
    <t>Gthe_44948_Histone_H2A [8-19]; Gthe_47177_Histone_H2A [8-19]</t>
  </si>
  <si>
    <t>K2(Propionyl): 100; K3(Propionyl): 100</t>
  </si>
  <si>
    <t>44,18</t>
  </si>
  <si>
    <t>[R].YNKKGTLSAR.[E]</t>
  </si>
  <si>
    <t>1×Phenylisocyanate [N-Term]; 2×Propionyl [K3(100); K4(100)]</t>
  </si>
  <si>
    <t>Gthe_151175_Histone_H2B [83-92]</t>
  </si>
  <si>
    <t>K3(Propionyl): 100; K4(Propionyl): 100</t>
  </si>
  <si>
    <t>43,81</t>
  </si>
  <si>
    <t>[K].LISWYDNEFGYSNR.[V]</t>
  </si>
  <si>
    <t>CON_007138142 [308-321]</t>
  </si>
  <si>
    <t>[R].QQEQEKAER.[A]</t>
  </si>
  <si>
    <t>Gthe_164379 [932-940]</t>
  </si>
  <si>
    <t>43,69</t>
  </si>
  <si>
    <t>[K].AAAAPKAKSPAKK.[A]</t>
  </si>
  <si>
    <t>1×Phenylisocyanate [N-Term]; 3×Propionyl [K6; K8; K12]</t>
  </si>
  <si>
    <t>Gthe_100339 [6-18]</t>
  </si>
  <si>
    <t>K6(Propionyl): 100; K8(Propionyl): 100; K12(Propionyl): 96,01</t>
  </si>
  <si>
    <t>43,67</t>
  </si>
  <si>
    <t>[R].ALSNTHQQR.[I]</t>
  </si>
  <si>
    <t>Gthe_153555 [298-306]</t>
  </si>
  <si>
    <t>1×Trimethyl [K1]; 1×Propionyl + Methyl [K10]; 1×Phenylisocyanate [N-Term]; 1×Propionyl [K11]</t>
  </si>
  <si>
    <t>Gthe_63927_Histone_H3 1×Trimethyl [K28]</t>
  </si>
  <si>
    <t>K1(3xMethyl): 100; K10(Propi): 99,34; K11(Propionyl): 99,34</t>
  </si>
  <si>
    <t>43,65</t>
  </si>
  <si>
    <t>[R].EQGTSQPPF.[-]</t>
  </si>
  <si>
    <t>Gthe_162790 [233-241]</t>
  </si>
  <si>
    <t>43,49</t>
  </si>
  <si>
    <t>[K].AYQEQQHVLINQGR.[S]</t>
  </si>
  <si>
    <t>Gthe_84236 [36-49]</t>
  </si>
  <si>
    <t>[R].ISYSTTGGYTPR.[G]</t>
  </si>
  <si>
    <t>Gthe_105364 [228-239]; [271-282]; [314-325]; [357-368]</t>
  </si>
  <si>
    <t>43,14</t>
  </si>
  <si>
    <t>[K].TVYEDVSVPYR.[V]</t>
  </si>
  <si>
    <t>Gthe_162790 [107-117]</t>
  </si>
  <si>
    <t>42,96</t>
  </si>
  <si>
    <t>1×Phenylisocyanate [N-Term]; 1×Acetyl [K11(100)]; 2×Propionyl [K3(100); K7(100)]</t>
  </si>
  <si>
    <t>Gthe_70855_Histone_H4 1×Acetyl [K17(100)]</t>
  </si>
  <si>
    <t>K3(Propionyl): 100; K7(Propionyl): 100; K11(Acetyl): 100</t>
  </si>
  <si>
    <t>42,92</t>
  </si>
  <si>
    <t>[K].GPNESHQWLQSHPFY.[-]</t>
  </si>
  <si>
    <t>Gthe_103067 [74-88]</t>
  </si>
  <si>
    <t>[K].QDPDGNPTVSAHPAR.[F]</t>
  </si>
  <si>
    <t>Gthe_52985 [20-34]</t>
  </si>
  <si>
    <t>42,53</t>
  </si>
  <si>
    <t>[K].TATTKATKK.[-]</t>
  </si>
  <si>
    <t>1×Phenylisocyanate [N-Term]; 3×Propionyl [K5(100); K8(100); K9(100)]</t>
  </si>
  <si>
    <t>Gthe_100339 [105-113]</t>
  </si>
  <si>
    <t>K5(Propionyl): 100; K8(Propionyl): 100; K9(Propionyl): 100</t>
  </si>
  <si>
    <t>42,24</t>
  </si>
  <si>
    <t>[R].GAVGPQGYPGDTGPQGR.[A]</t>
  </si>
  <si>
    <t>Gthe_137156 [149-165]</t>
  </si>
  <si>
    <t>42,09</t>
  </si>
  <si>
    <t>[R].AQQEAAAR.[A]</t>
  </si>
  <si>
    <t>Gthe_164366 [137-144]</t>
  </si>
  <si>
    <t>42,08</t>
  </si>
  <si>
    <t>[R].KAHFSAPSNIR.[R]</t>
  </si>
  <si>
    <t>Gthe_156664 [16-26]</t>
  </si>
  <si>
    <t>41,8</t>
  </si>
  <si>
    <t>[R].VATVSLPR.[S]</t>
  </si>
  <si>
    <t>CON_Trypsin [108-115]</t>
  </si>
  <si>
    <t>41,78</t>
  </si>
  <si>
    <t>[R].ESAQKASNR.[G]</t>
  </si>
  <si>
    <t>Gthe_155193 [271-279]</t>
  </si>
  <si>
    <t>[R].AAKQAEFEAR.[K]</t>
  </si>
  <si>
    <t>Gthe_164379 [920-929]</t>
  </si>
  <si>
    <t>41,27</t>
  </si>
  <si>
    <t>40,94</t>
  </si>
  <si>
    <t>[K].AVTKYTSSS.[-]</t>
  </si>
  <si>
    <t>Gthe_151175_Histone_H2B [117-125]</t>
  </si>
  <si>
    <t>40,52</t>
  </si>
  <si>
    <t>[R].KALATKAAR.[K]</t>
  </si>
  <si>
    <t>Gthe_63927_Histone_H3 2×Acetyl [K19(100); K24(100)]</t>
  </si>
  <si>
    <t>Gthe_63927_Histone_H3 [19-27]</t>
  </si>
  <si>
    <t>40,5</t>
  </si>
  <si>
    <t>[R].EPENAAKVAKAR.[A]</t>
  </si>
  <si>
    <t>1×Phenylisocyanate [N-Term]; 2×Propionyl [K7(100); K10(100)]</t>
  </si>
  <si>
    <t>Gthe_163821 [7-18]</t>
  </si>
  <si>
    <t>K7(Propionyl): 100; K10(Propionyl): 100</t>
  </si>
  <si>
    <t>40,16</t>
  </si>
  <si>
    <t>[K].EYEAPADYDDEVR.[G]</t>
  </si>
  <si>
    <t>Gthe_154108 [163-175]</t>
  </si>
  <si>
    <t>39,92</t>
  </si>
  <si>
    <t>[R].QEEQAAAR.[L]</t>
  </si>
  <si>
    <t>Gthe_164379 [361-368]; [518-525]; [675-682]</t>
  </si>
  <si>
    <t>39,77</t>
  </si>
  <si>
    <t>1×Phenylisocyanate [N-Term]; 2×Propionyl [K5(100); K]</t>
  </si>
  <si>
    <t>K5(Propionyl): 99,99; K8(Propionyl): 50; K9(Propionyl): 50</t>
  </si>
  <si>
    <t>39,55</t>
  </si>
  <si>
    <t>[R].GDTGPIGEQGDR.[G]</t>
  </si>
  <si>
    <t>Gthe_160509 [148-159]</t>
  </si>
  <si>
    <t>39,44</t>
  </si>
  <si>
    <t>1×Phenylisocyanate [N-Term]; 3×Propionyl [K1; K6; K10; K]</t>
  </si>
  <si>
    <t>K1(Propionyl): 100; K6(Propionyl): 100; K10(Propionyl): 95,9</t>
  </si>
  <si>
    <t>39,38</t>
  </si>
  <si>
    <t>[R].QNGAADAALTR.[I]</t>
  </si>
  <si>
    <t>Gthe_153732 [60-70]</t>
  </si>
  <si>
    <t>39,32</t>
  </si>
  <si>
    <t>[R].AAAAKVPK.[S]</t>
  </si>
  <si>
    <t>Gthe_154268 [4-11]</t>
  </si>
  <si>
    <t>39,17</t>
  </si>
  <si>
    <t>[R].GQGGTLPASHK.[T]</t>
  </si>
  <si>
    <t>Gthe_115996 [207-217]</t>
  </si>
  <si>
    <t>38,96</t>
  </si>
  <si>
    <t>[R].DADQQHR.[R]</t>
  </si>
  <si>
    <t>Gthe_119438 [360-366]</t>
  </si>
  <si>
    <t>38,89</t>
  </si>
  <si>
    <t>[K].ASGATLGITGR.[K]</t>
  </si>
  <si>
    <t>Gthe_154980 [165-175]</t>
  </si>
  <si>
    <t>38,69</t>
  </si>
  <si>
    <t>1×Phenylisocyanate [N-Term]; 1×Acetyl [K1(100)]; 1×Propionyl [K6(100)]</t>
  </si>
  <si>
    <t>Gthe_95420_Histone_H3 1×Acetyl [K10(100)]; Gthe_63927_Histone_H3 1×Acetyl [K10(100)]</t>
  </si>
  <si>
    <t>K1(Acetyl): 100; K6(Propionyl): 100</t>
  </si>
  <si>
    <t>38,62</t>
  </si>
  <si>
    <t>[R].LNADSLSSSTSSR.[M]</t>
  </si>
  <si>
    <t>Gthe_102382 [467-479]</t>
  </si>
  <si>
    <t>[R].EIAQDFKSDLR.[F]</t>
  </si>
  <si>
    <t>1×Phenylisocyanate [N-Term]; 1×Propionyl + Methyl [K7(100)]</t>
  </si>
  <si>
    <t>Gthe_63927_Histone_H3 [74-84]</t>
  </si>
  <si>
    <t>K7(Propi): 100</t>
  </si>
  <si>
    <t>38,3</t>
  </si>
  <si>
    <t>[K].AASPKKAPLVR.[N]</t>
  </si>
  <si>
    <t>Gthe_154268 [80-90]</t>
  </si>
  <si>
    <t>38,23</t>
  </si>
  <si>
    <t>37,97</t>
  </si>
  <si>
    <t>[K].ADEETADAR.[K]</t>
  </si>
  <si>
    <t>Gthe_100039 [674-682]</t>
  </si>
  <si>
    <t>37,78</t>
  </si>
  <si>
    <t>[R].EITVQEPR.[T]</t>
  </si>
  <si>
    <t>Gthe_112322 [122-129]</t>
  </si>
  <si>
    <t>37,71</t>
  </si>
  <si>
    <t>[R].SPSAQKKSTGR.[S]</t>
  </si>
  <si>
    <t>1×Phenylisocyanate [N-Term]; 2×Propionyl [K6(100); K7(100)]</t>
  </si>
  <si>
    <t>Gthe_136143 [53-63]</t>
  </si>
  <si>
    <t>K6(Propionyl): 100; K7(Propionyl): 100</t>
  </si>
  <si>
    <t>37,57</t>
  </si>
  <si>
    <t>[R].QVYETVTR.[T]</t>
  </si>
  <si>
    <t>Gthe_115012 [162-169]</t>
  </si>
  <si>
    <t>37,48</t>
  </si>
  <si>
    <t>[R].NHWDYFYNR.[S-]</t>
  </si>
  <si>
    <t>Gthe_150665 [52-60]</t>
  </si>
  <si>
    <t>37,35</t>
  </si>
  <si>
    <t>37,24</t>
  </si>
  <si>
    <t>[RK].DAVTYTEHAR.[R]</t>
  </si>
  <si>
    <t>Gthe_70855_Histone_H4 [69-78]</t>
  </si>
  <si>
    <t>37,19</t>
  </si>
  <si>
    <t>[R].AGQKGYFHR.[T]</t>
  </si>
  <si>
    <t>Gthe_85907 [268-276]</t>
  </si>
  <si>
    <t>37,09</t>
  </si>
  <si>
    <t>36,17</t>
  </si>
  <si>
    <t>1×Phenylisocyanate [N-Term]; 1×Acetyl [K6(100)]; 1×Propionyl [K1(100)]</t>
  </si>
  <si>
    <t>Gthe_63927_Histone_H3 1×Acetyl [K24(100)]</t>
  </si>
  <si>
    <t>K1(Propionyl): 100; K6(Acetyl): 100</t>
  </si>
  <si>
    <t>35,14</t>
  </si>
  <si>
    <t>[K].LSSPATLNSR.[V]</t>
  </si>
  <si>
    <t>CON_Trypsin [98-107]</t>
  </si>
  <si>
    <t>35,11</t>
  </si>
  <si>
    <t>[R].AQQEEQER.[K]</t>
  </si>
  <si>
    <t>Gthe_164379 [968-975]</t>
  </si>
  <si>
    <t>34,8</t>
  </si>
  <si>
    <t>[R].HGGGGGGFGGGGFGSR.[S]</t>
  </si>
  <si>
    <t>CON_000213041 [46-61]</t>
  </si>
  <si>
    <t>34,39</t>
  </si>
  <si>
    <t>[K].DYEDNQLR.[F]</t>
  </si>
  <si>
    <t>Gthe_164385 [210-217]</t>
  </si>
  <si>
    <t>34,29</t>
  </si>
  <si>
    <t>[R].QAELEER.[K]</t>
  </si>
  <si>
    <t>Gthe_164379 [446-452]; [603-609]</t>
  </si>
  <si>
    <t>30,05</t>
  </si>
  <si>
    <t>[R].GELETTPAEHAAGTLFSTTKPSALGTTITR.[R]</t>
  </si>
  <si>
    <t>1×Phenylisocyanate [N-Term]; 1×Propionyl [K20(100)]</t>
  </si>
  <si>
    <t>Gthe_115996 [282-311]</t>
  </si>
  <si>
    <t>K20(Propionyl): 100</t>
  </si>
  <si>
    <t>50,57</t>
  </si>
  <si>
    <t>[R].VPVYETKTQNYQVPK.[V]</t>
  </si>
  <si>
    <t>Gthe_162790 [118-132]</t>
  </si>
  <si>
    <t>44,41</t>
  </si>
  <si>
    <t>[RK].KVPQVSTPTLVEVSR.[SN]</t>
  </si>
  <si>
    <t>CON_007083982 [437-451]</t>
  </si>
  <si>
    <t>43,44</t>
  </si>
  <si>
    <t>[R].VTIFPKDIQLAR.[R]</t>
  </si>
  <si>
    <t>Gthe_63927_Histone_H3 [118-129]</t>
  </si>
  <si>
    <t>43,06</t>
  </si>
  <si>
    <t>[R].QKDKALQEKLAQR.[-]</t>
  </si>
  <si>
    <t>1×Phenylisocyanate [N-Term]; 3×Propionyl [K2(100); K4(100); K9(100)]</t>
  </si>
  <si>
    <t>Gthe_154875 [156-168]</t>
  </si>
  <si>
    <t>K2(Propionyl): 100; K4(Propionyl): 100; K9(Propionyl): 100</t>
  </si>
  <si>
    <t>42,85</t>
  </si>
  <si>
    <t>[K].GALDGGLDIPHSVR.[R]</t>
  </si>
  <si>
    <t>Gthe_98884 [176-189]</t>
  </si>
  <si>
    <t>[R].GPTGDQGTKGPTGPQGPQGEQGR.[R]</t>
  </si>
  <si>
    <t>1×Phenylisocyanate [N-Term]; 1×Propionyl [K9(100)]</t>
  </si>
  <si>
    <t>Gthe_156265 [148-170]</t>
  </si>
  <si>
    <t>K9(Propionyl): 100</t>
  </si>
  <si>
    <t>41,89</t>
  </si>
  <si>
    <t>[K].HAVSEGTKAVTK.[Y]</t>
  </si>
  <si>
    <t>Gthe_151175_Histone_H2B [109-120]</t>
  </si>
  <si>
    <t>41,52</t>
  </si>
  <si>
    <t>1×Phenylisocyanate [N-Term]; 3×Propionyl [K2(100); K5(100); K9(100)]</t>
  </si>
  <si>
    <t>K2(Propionyl): 100; K5(Propionyl): 100; K9(Propionyl): 100</t>
  </si>
  <si>
    <t>41,11</t>
  </si>
  <si>
    <t>[K].NGVPWEGPPVVFH.[-]</t>
  </si>
  <si>
    <t>Gthe_150205 [53-65]</t>
  </si>
  <si>
    <t>40,97</t>
  </si>
  <si>
    <t>1×Trimethyl [K]; 1×Propionyl + Methyl [K]; 1×Acetyl [K]; 1×Phenylisocyanate [N-Term]; Propionyl [K]; 1×Dimethyl [K1]</t>
  </si>
  <si>
    <t>K1(Acetyl): 99,99; K10(Propi): 91,6; K11(3xMethyl): 91,6</t>
  </si>
  <si>
    <t>40,33</t>
  </si>
  <si>
    <t>[R].YQKSTELLIR.[K]</t>
  </si>
  <si>
    <t>Gthe_95420_Histone_H3 [55-64]; Gthe_63927_Histone_H3 [55-64]</t>
  </si>
  <si>
    <t>40,24</t>
  </si>
  <si>
    <t>40,09</t>
  </si>
  <si>
    <t>[K].TAAPKKSPAKK.[T]</t>
  </si>
  <si>
    <t>Gthe_100339 [44-54]</t>
  </si>
  <si>
    <t>K5(Propionyl): 99,99; K6(Propionyl): 99,84; K10(Propionyl): 50,09; K11(Propionyl): 50,09</t>
  </si>
  <si>
    <t>39,98</t>
  </si>
  <si>
    <t>[K].KAAAPKKTAAPK.[K]</t>
  </si>
  <si>
    <t>1×Phenylisocyanate [N-Term]; Propionyl [K]; 1×Acetyl [K]; 1×Propionyl + Methyl [K]</t>
  </si>
  <si>
    <t>Gthe_100339 [37-48]</t>
  </si>
  <si>
    <t>39,72</t>
  </si>
  <si>
    <t>[R].EGKVVENSKEGFR.[Q]</t>
  </si>
  <si>
    <t>1×Phenylisocyanate [N-Term]; 2×Propionyl [K3(100); K9(100)]</t>
  </si>
  <si>
    <t>Gthe_154874 [278-290]</t>
  </si>
  <si>
    <t>K3(Propionyl): 100; K9(Propionyl): 100</t>
  </si>
  <si>
    <t>39,39</t>
  </si>
  <si>
    <t>[K].TVMENFVAFVDK.[C]</t>
  </si>
  <si>
    <t>CON_007083982 [571-582]</t>
  </si>
  <si>
    <t>39,27</t>
  </si>
  <si>
    <t>[R].AAAAKVPKSPSAK.[A]</t>
  </si>
  <si>
    <t>1×Phenylisocyanate [N-Term]; 2×Propionyl [K5(100); K8(100)]</t>
  </si>
  <si>
    <t>Gthe_154268 [4-16]</t>
  </si>
  <si>
    <t>K5(Propionyl): 100; K8(Propionyl): 100</t>
  </si>
  <si>
    <t>38,95</t>
  </si>
  <si>
    <t>[K].ATAVKKTAATKPK.[K]</t>
  </si>
  <si>
    <t>Gthe_100339 [19-31]</t>
  </si>
  <si>
    <t>K5(Propionyl): 100; K6(Propionyl): 100; K11(Propionyl): 95,29</t>
  </si>
  <si>
    <t>38,88</t>
  </si>
  <si>
    <t>[K].VITVQEPR.[I]</t>
  </si>
  <si>
    <t>Gthe_115012 [182-189]</t>
  </si>
  <si>
    <t>38,85</t>
  </si>
  <si>
    <t>[R].QQETHQGVYR.[E]</t>
  </si>
  <si>
    <t>Gthe_119438 [344-353]</t>
  </si>
  <si>
    <t>38,6</t>
  </si>
  <si>
    <t>1×Trimethyl [K16]; 1×Phenylisocyanate [N-Term]</t>
  </si>
  <si>
    <t>K16(3xMethyl): 100</t>
  </si>
  <si>
    <t>38,45</t>
  </si>
  <si>
    <t>[K].AKSPAKKATAVK.[K]</t>
  </si>
  <si>
    <t>1×Phenylisocyanate [N-Term]; 3×Propionyl [K2(100); K6(100); K7(100)]</t>
  </si>
  <si>
    <t>Gthe_100339 [12-23]</t>
  </si>
  <si>
    <t>K2(Propionyl): 100; K6(Propionyl): 100; K7(Propionyl): 100</t>
  </si>
  <si>
    <t>38,34</t>
  </si>
  <si>
    <t>[K].VGGAQKEYEAPADYDDEVRGTQV.[-]</t>
  </si>
  <si>
    <t>Gthe_154108 [157-179]</t>
  </si>
  <si>
    <t>38,33</t>
  </si>
  <si>
    <t>38,28</t>
  </si>
  <si>
    <t>[R].GKEKAEVR.[T]</t>
  </si>
  <si>
    <t>1×Phenylisocyanate [N-Term]; 2×Propionyl [K2(100); K4(100)]</t>
  </si>
  <si>
    <t>Gthe_89163 [123-130]</t>
  </si>
  <si>
    <t>K2(Propionyl): 100; K4(Propionyl): 100</t>
  </si>
  <si>
    <t>38,18</t>
  </si>
  <si>
    <t>[K].GVGDVLAGR.[V]</t>
  </si>
  <si>
    <t>Gthe_149923 [271-279]</t>
  </si>
  <si>
    <t>[R].GVHFVYGEER.[K]</t>
  </si>
  <si>
    <t>Gthe_92563 [295-304]</t>
  </si>
  <si>
    <t>37,87</t>
  </si>
  <si>
    <t>[R].GKGGKGLGK.[G]</t>
  </si>
  <si>
    <t>1×Phenylisocyanate [N-Term]; 2×Propionyl [K2(100); K5(100)]</t>
  </si>
  <si>
    <t>Gthe_70855_Histone_H4 [5-13]</t>
  </si>
  <si>
    <t>K2(Propionyl): 100; K5(Propionyl): 100</t>
  </si>
  <si>
    <t>37,8</t>
  </si>
  <si>
    <t>[R].LAAVKSIQR.[I]</t>
  </si>
  <si>
    <t>Gthe_164186 [44-52]</t>
  </si>
  <si>
    <t>37,77</t>
  </si>
  <si>
    <t>1×Phenylisocyanate [N-Term]; 1×Propionyl + Methyl [K1(100)]; 1×Propionyl [K6(100)]</t>
  </si>
  <si>
    <t>K1(Propi): 100; K6(Propionyl): 100</t>
  </si>
  <si>
    <t>37,63</t>
  </si>
  <si>
    <t>1×Phenylisocyanate [N-Term]; 2×Propionyl [K1(100); K6(100)]</t>
  </si>
  <si>
    <t>K1(Propionyl): 100; K6(Propionyl): 100</t>
  </si>
  <si>
    <t>37,44</t>
  </si>
  <si>
    <t>[R].WVHDQEAAEAAQR.[K]</t>
  </si>
  <si>
    <t>Gthe_151970 [237-249]</t>
  </si>
  <si>
    <t>37,4</t>
  </si>
  <si>
    <t>[R].DAYLKAANELKLATGPYKAAR.[D]</t>
  </si>
  <si>
    <t>Gthe_153377 [20-40]; Gthe_117911 [506-526]</t>
  </si>
  <si>
    <t>37,37</t>
  </si>
  <si>
    <t>[R].GEVEVAEAKQR.[G]</t>
  </si>
  <si>
    <t>Gthe_119726 [855-865]; [866-876]</t>
  </si>
  <si>
    <t>37,17</t>
  </si>
  <si>
    <t>[R].EYTINIHKR.[L]</t>
  </si>
  <si>
    <t>Gthe_159140 [18-26]</t>
  </si>
  <si>
    <t>[M].SKLQSETVR.[E]</t>
  </si>
  <si>
    <t>1×Propionyl [N-Term]; 1×Acetyl [K2(100)]</t>
  </si>
  <si>
    <t>Gthe_96429 1×Acetyl [K3(100)]</t>
  </si>
  <si>
    <t>Gthe_96429 [2-10]</t>
  </si>
  <si>
    <t>K2(Acetyl): 100</t>
  </si>
  <si>
    <t>36,95</t>
  </si>
  <si>
    <t>[K].GIQSAGKAKTR.[F]</t>
  </si>
  <si>
    <t>Gthe_90230 [6-16]</t>
  </si>
  <si>
    <t>K7(Propionyl): 100; K9(Propionyl): 100</t>
  </si>
  <si>
    <t>[R].LRPHFDIQSTSDR.[L]</t>
  </si>
  <si>
    <t>Gthe_151398 [119-131]</t>
  </si>
  <si>
    <t>36,52</t>
  </si>
  <si>
    <t>[R].VQASYAAFEKR.[V]</t>
  </si>
  <si>
    <t>Gthe_151398 [179-189]</t>
  </si>
  <si>
    <t>36,13</t>
  </si>
  <si>
    <t>[R].VVYQANGQLPEPR.[T]</t>
  </si>
  <si>
    <t>Gthe_121855 [4-16]</t>
  </si>
  <si>
    <t>36,09</t>
  </si>
  <si>
    <t>[K].EVASSSAKGAELEK.[I]</t>
  </si>
  <si>
    <t>1×Phenylisocyanate [N-Term]; 1×Propionyl [K8]</t>
  </si>
  <si>
    <t>Gthe_164385 [362-375]</t>
  </si>
  <si>
    <t>K8(Propionyl): 99,96</t>
  </si>
  <si>
    <t>35,99</t>
  </si>
  <si>
    <t>35,91</t>
  </si>
  <si>
    <t>[R].VEQASIETYAVKSR.[S]</t>
  </si>
  <si>
    <t>Gthe_153270 [192-205]</t>
  </si>
  <si>
    <t>35,7</t>
  </si>
  <si>
    <t>[K].FTISSSAPKPR.[A]</t>
  </si>
  <si>
    <t>Gthe_97141 [91-101]</t>
  </si>
  <si>
    <t>35,65</t>
  </si>
  <si>
    <t>[R].QSAYLAADVKSR.[I]</t>
  </si>
  <si>
    <t>Gthe_100039 [532-543]</t>
  </si>
  <si>
    <t>35,41</t>
  </si>
  <si>
    <t>[K].RPGFNPGVAYADAPFGR.[S]</t>
  </si>
  <si>
    <t>Gthe_150452 [21-37]</t>
  </si>
  <si>
    <t>[R].TTPSYVAFTETER.[L]</t>
  </si>
  <si>
    <t>Gthe_NUCL_XP_001713581.1 [40-52]</t>
  </si>
  <si>
    <t>[R].TAQNIAHNK.[D]</t>
  </si>
  <si>
    <t>Gthe_155648 [48-56]</t>
  </si>
  <si>
    <t>[R].ATAPKKTISKDAPKKKR.[T]</t>
  </si>
  <si>
    <t>1×Propionyl + Methyl [K]; 1×Acetyl [K16]; 1×Phenylisocyanate [N-Term]; 4×Propionyl [K5; K6; K10; K]</t>
  </si>
  <si>
    <t>Gthe_154268 [21-37]</t>
  </si>
  <si>
    <t>35,17</t>
  </si>
  <si>
    <t>[R].QQAEAAAER.[K]</t>
  </si>
  <si>
    <t>Gthe_164379 [298-306]; [455-463]; [612-620]</t>
  </si>
  <si>
    <t>35,13</t>
  </si>
  <si>
    <t>35,12</t>
  </si>
  <si>
    <t>[K].DGQFELTGGNTQGHR.[W]</t>
  </si>
  <si>
    <t>Gthe_146868 [267-281]</t>
  </si>
  <si>
    <t>34,99</t>
  </si>
  <si>
    <t>[K].ATKAAAKPK.[K]</t>
  </si>
  <si>
    <t>1×Phenylisocyanate [N-Term]; 2×Propionyl [K3; K7]</t>
  </si>
  <si>
    <t>Gthe_100339 [84-92]</t>
  </si>
  <si>
    <t>K3(Propionyl): 100; K7(Propionyl): 99,79</t>
  </si>
  <si>
    <t>34,92</t>
  </si>
  <si>
    <t>34,87</t>
  </si>
  <si>
    <t>[R].ASLGLAHSYSR.[S]</t>
  </si>
  <si>
    <t>Gthe_74893 [148-158]</t>
  </si>
  <si>
    <t>34,82</t>
  </si>
  <si>
    <t>[K].KDTSSSVSSLR.[F]</t>
  </si>
  <si>
    <t>Gthe_164379 [165-175]</t>
  </si>
  <si>
    <t>34,79</t>
  </si>
  <si>
    <t>[M].PPKKAAAAPKAK.[S]</t>
  </si>
  <si>
    <t>1×Trimethyl [K]; 1×Acetyl [K]; Propionyl [K]; 1×Dimethyl [K]</t>
  </si>
  <si>
    <t>Gthe_100339 [2-13]</t>
  </si>
  <si>
    <t>K3(Propionyl): 94,74; K4(2xMethyl): 94,74; K10(Propionyl): 99,66</t>
  </si>
  <si>
    <t>34,78</t>
  </si>
  <si>
    <t>[K].ATAAKKTATTKATKK.[-]</t>
  </si>
  <si>
    <t>1×Phenylisocyanate [N-Term]; 5×Propionyl [K5(100); K6(100); K11(100); K14(100); K15(100)]</t>
  </si>
  <si>
    <t>Gthe_100339 [99-113]</t>
  </si>
  <si>
    <t>K5(Propionyl): 100; K6(Propionyl): 100; K11(Propionyl): 100; K14(Propionyl): 100; K15(Propionyl): 100</t>
  </si>
  <si>
    <t>34,64</t>
  </si>
  <si>
    <t>[K].VVENSKEGFR.[Q]</t>
  </si>
  <si>
    <t>Gthe_154874 [281-290]</t>
  </si>
  <si>
    <t>34,25</t>
  </si>
  <si>
    <t>[K].AAKGSKSDKPK.[K]</t>
  </si>
  <si>
    <t>1×Phenylisocyanate [N-Term]; 3×Propionyl [K3; K6; K9]</t>
  </si>
  <si>
    <t>Gthe_97141 [122-132]</t>
  </si>
  <si>
    <t>K3(Propionyl): 100; K6(Propionyl): 100; K9(Propionyl): 99,99</t>
  </si>
  <si>
    <t>34,24</t>
  </si>
  <si>
    <t>1×Phenylisocyanate [N-Term]; 2×Propionyl [K16(100); K]</t>
  </si>
  <si>
    <t>K3(Propionyl): 50; K7(Propionyl): 50; K16(Propionyl): 100</t>
  </si>
  <si>
    <t>34,22</t>
  </si>
  <si>
    <t>[K].VYVVQDAR.[L]</t>
  </si>
  <si>
    <t>Gthe_115996 [556-563]</t>
  </si>
  <si>
    <t>34,21</t>
  </si>
  <si>
    <t>[R].FAQVIGR.[A]</t>
  </si>
  <si>
    <t>Gthe_164379 [778-784]</t>
  </si>
  <si>
    <t>34,15</t>
  </si>
  <si>
    <t>[K].KATAAKKTATTKATK.[K]</t>
  </si>
  <si>
    <t>1×Phenylisocyanate [N-Term]; 4×Propionyl [K1; K6; K]</t>
  </si>
  <si>
    <t>Gthe_100339 [98-112]</t>
  </si>
  <si>
    <t>K1(Propionyl): 100; K6(Propionyl): 100; K7(Propionyl): 100; K15(Propionyl): 94,06</t>
  </si>
  <si>
    <t>34,08</t>
  </si>
  <si>
    <t>[K].ISNEAGKLVR.[Y]</t>
  </si>
  <si>
    <t>Gthe_151175_Histone_H2B [73-82]</t>
  </si>
  <si>
    <t>34,06</t>
  </si>
  <si>
    <t>[R].DNGQFPEPSDR.[D]</t>
  </si>
  <si>
    <t>Gthe_121855 [122-132]</t>
  </si>
  <si>
    <t>33,78</t>
  </si>
  <si>
    <t>33,64</t>
  </si>
  <si>
    <t>33,35</t>
  </si>
  <si>
    <t>[R].TDNKIR.[Y]</t>
  </si>
  <si>
    <t>1×Propionyl [K4(100)]</t>
  </si>
  <si>
    <t>Gthe_96203 [31-36]</t>
  </si>
  <si>
    <t>[R].EGGVAKSQKKR.[A]</t>
  </si>
  <si>
    <t>1×Phenylisocyanate [N-Term]; Propionyl [K]; 1×Propionyl + Methyl [K]; 1×Acetyl [K]</t>
  </si>
  <si>
    <t>Gthe_157406 [86-96]</t>
  </si>
  <si>
    <t>K6(Propionyl): 100; K9(Propionyl): 100; K10(Propionyl): 100</t>
  </si>
  <si>
    <t>33,04</t>
  </si>
  <si>
    <t>1×Phenylisocyanate [N-Term]; 1×Propionyl + Methyl [K]</t>
  </si>
  <si>
    <t>K5(Propi): 50; K8(Propi): 50</t>
  </si>
  <si>
    <t>33,03</t>
  </si>
  <si>
    <t>[K].AEKAPKATKAAAKPK.[K]</t>
  </si>
  <si>
    <t>1×Phenylisocyanate [N-Term]; 4×Propionyl [K3; K6; K9; K13]</t>
  </si>
  <si>
    <t>Gthe_100339 [78-92]</t>
  </si>
  <si>
    <t>K3(Propionyl): 100; K6(Propionyl): 100; K9(Propionyl): 100; K13(Propionyl): 99,73</t>
  </si>
  <si>
    <t>32,88</t>
  </si>
  <si>
    <t>[R].TITKESNDKKR.[K]</t>
  </si>
  <si>
    <t>1×Phenylisocyanate [N-Term]; 3×Propionyl [K4(100); K9(100); K10(100)]</t>
  </si>
  <si>
    <t>Gthe_96429 [15-25]</t>
  </si>
  <si>
    <t>K4(Propionyl): 100; K9(Propionyl): 100; K10(Propionyl): 100</t>
  </si>
  <si>
    <t>32,81</t>
  </si>
  <si>
    <t>[R].NTWTNIYKNKGR.[I]</t>
  </si>
  <si>
    <t>1×Phenylisocyanate [N-Term]; 2×Propionyl [K8(100); K10(100)]</t>
  </si>
  <si>
    <t>Gthe_113510 [34-45]</t>
  </si>
  <si>
    <t>K8(Propionyl): 100; K10(Propionyl): 100</t>
  </si>
  <si>
    <t>[K].GGKGTASDKKKR.[A]</t>
  </si>
  <si>
    <t>1×Phenylisocyanate [N-Term]; Propionyl [K]; 1×Propionyl + Methyl [K11]; 1×Acetyl [K10]</t>
  </si>
  <si>
    <t>Gthe_96636_Histone_H2A [15-26]</t>
  </si>
  <si>
    <t>K3(Propionyl): 100; K9(Propionyl): 100; K10(Propionyl): 100; K11(Propionyl): 100</t>
  </si>
  <si>
    <t>32,74</t>
  </si>
  <si>
    <t>[K].AGNLGDTVAISR.[D]</t>
  </si>
  <si>
    <t>Gthe_89001 [57-68]</t>
  </si>
  <si>
    <t>[K].FANILGR.[L]</t>
  </si>
  <si>
    <t>Gthe_165520 [82-88]</t>
  </si>
  <si>
    <t>[R].SSSKQTSEEPAR.[V]</t>
  </si>
  <si>
    <t>Gthe_151398 [167-178]</t>
  </si>
  <si>
    <t>32,59</t>
  </si>
  <si>
    <t>32,55</t>
  </si>
  <si>
    <t>[RK].YLGEVGGR.[E]</t>
  </si>
  <si>
    <t>Gthe_75201 [97-104]; [272-279]; [342-349]; [447-454]; [517-524]</t>
  </si>
  <si>
    <t>[R].INVYYNEATGGR.[Y]</t>
  </si>
  <si>
    <t>Gthe_96974 [47-58]</t>
  </si>
  <si>
    <t>[R].GTLKGHR.[N]</t>
  </si>
  <si>
    <t>Gthe_98784 [9-15]</t>
  </si>
  <si>
    <t>1×PhosphoJoin [S10(100)]; 1×Phenylisocyanate [N-Term]</t>
  </si>
  <si>
    <t>S10(Phosp): 100</t>
  </si>
  <si>
    <t>32,12</t>
  </si>
  <si>
    <t>[R].QGQYPVQGQQR.[R]</t>
  </si>
  <si>
    <t>Gthe_84932 [451-461]</t>
  </si>
  <si>
    <t>32,08</t>
  </si>
  <si>
    <t>[R].EKNAEAVR.[Q]</t>
  </si>
  <si>
    <t>Gthe_154875 [148-155]</t>
  </si>
  <si>
    <t>32,02</t>
  </si>
  <si>
    <t>[R].KAQEAIAADR.[Q]</t>
  </si>
  <si>
    <t>Gthe_92598 [14-23]</t>
  </si>
  <si>
    <t>31,89</t>
  </si>
  <si>
    <t>[R].YHQYQVVGR.[L]</t>
  </si>
  <si>
    <t>Gthe_159818 [11-19]</t>
  </si>
  <si>
    <t>31,77</t>
  </si>
  <si>
    <t>[K].KAGLQFPVGR.[V]</t>
  </si>
  <si>
    <t>Gthe_44948_Histone_H2A [10-19]; Gthe_47177_Histone_H2A [10-19]</t>
  </si>
  <si>
    <t>31,68</t>
  </si>
  <si>
    <t>[K].KSPAKKTATKAPK.[A]</t>
  </si>
  <si>
    <t>1×Phenylisocyanate [N-Term]; 4×Propionyl [K1; K5; K6; K10]</t>
  </si>
  <si>
    <t>Gthe_100339 [49-61]</t>
  </si>
  <si>
    <t>K1(Propionyl): 100; K5(Propionyl): 100; K6(Propionyl): 100; K10(Propionyl): 99,99</t>
  </si>
  <si>
    <t>31,62</t>
  </si>
  <si>
    <t>[K].KTAATKPKK.[S]</t>
  </si>
  <si>
    <t>1×Phenylisocyanate [N-Term]; 3×Propionyl [K1; K6; K8]</t>
  </si>
  <si>
    <t>Gthe_100339 [24-32]</t>
  </si>
  <si>
    <t>K1(Propionyl): 100; K6(Propionyl): 98,05; K8(Propionyl): 50,98; K9(Propionyl): 50,98</t>
  </si>
  <si>
    <t>[R].ADALLAR.[A]</t>
  </si>
  <si>
    <t>Gthe_100039 [723-729]</t>
  </si>
  <si>
    <t>31,44</t>
  </si>
  <si>
    <t>[R].SQYEQLAEQNRK.[D]</t>
  </si>
  <si>
    <t>CON_000098652 [323-334]</t>
  </si>
  <si>
    <t>31,4</t>
  </si>
  <si>
    <t>[R].GGGNTSQIYAIR.[Q]</t>
  </si>
  <si>
    <t>Gthe_156497 [73-84]</t>
  </si>
  <si>
    <t>[R].RFSRLER.[K]</t>
  </si>
  <si>
    <t>Gthe_121099 [275-281]</t>
  </si>
  <si>
    <t>[R].EIQTAVR.[L]</t>
  </si>
  <si>
    <t>Gthe_151175_Histone_H2B [93-99]</t>
  </si>
  <si>
    <t>31,25</t>
  </si>
  <si>
    <t>[K].HLVDEPQNLIK.[Q]</t>
  </si>
  <si>
    <t>CON_007083982 [402-412]</t>
  </si>
  <si>
    <t>31,21</t>
  </si>
  <si>
    <t>[K].TISKDAPKKKR.[T]</t>
  </si>
  <si>
    <t>Gthe_154268 [27-37]</t>
  </si>
  <si>
    <t>K4(Propionyl): 99,68; K8(Propionyl): 94,09; K9(Acetyl): 94,09; K10(Propi): 89,59</t>
  </si>
  <si>
    <t>31,13</t>
  </si>
  <si>
    <t>[R].EKSLADQAEAR.[R]</t>
  </si>
  <si>
    <t>Gthe_157094 [152-162]</t>
  </si>
  <si>
    <t>31,09</t>
  </si>
  <si>
    <t>[K].TAAPKKSPAK.[K]</t>
  </si>
  <si>
    <t>1×Phenylisocyanate [N-Term]; 2×Propionyl [K]; 1×Propionyl + Methyl [K]; 1×Acetyl [K]</t>
  </si>
  <si>
    <t>Gthe_100339 [44-53]</t>
  </si>
  <si>
    <t>K5(Propionyl): 94,63; K6(Propionyl): 94,63</t>
  </si>
  <si>
    <t>31,07</t>
  </si>
  <si>
    <t>[R].YASSSGNSTFNR.[L]</t>
  </si>
  <si>
    <t>Gthe_153090 [74-85]</t>
  </si>
  <si>
    <t>[K].KTAAPKKSPAK.[K]</t>
  </si>
  <si>
    <t>1×Phenylisocyanate [N-Term]; 3×Propionyl [K1(100); K6(100); K7(100)]</t>
  </si>
  <si>
    <t>Gthe_100339 [43-53]</t>
  </si>
  <si>
    <t>K1(Propionyl): 100; K6(Propionyl): 100; K7(Propionyl): 100</t>
  </si>
  <si>
    <t>30,94</t>
  </si>
  <si>
    <t>[M].PPKKAAAAPKAKSPAK.[K]</t>
  </si>
  <si>
    <t>1×Trimethyl [K]; 1×Acetyl [K]; Propionyl [K]; 1×Dimethyl [K]; 2×Propionyl + Methyl [K3(100); K4(100)]</t>
  </si>
  <si>
    <t>Gthe_100339 [2-17]</t>
  </si>
  <si>
    <t>K3(Propi): 100; K4(Propi): 100; K10(Propionyl): 99,58; K12(Propionyl): 93,95</t>
  </si>
  <si>
    <t>30,82</t>
  </si>
  <si>
    <t>[R].KTKKQLAAAR.[L]</t>
  </si>
  <si>
    <t>1×Phenylisocyanate [N-Term]; 3×Propionyl [K1(100); K3(100); K4(100)]</t>
  </si>
  <si>
    <t>Gthe_163821 [172-181]</t>
  </si>
  <si>
    <t>K1(Propionyl): 100; K3(Propionyl): 100; K4(Propionyl): 100</t>
  </si>
  <si>
    <t>30,72</t>
  </si>
  <si>
    <t>[R].KSLLAQTSR.[N]</t>
  </si>
  <si>
    <t>Gthe_85907 [348-356]</t>
  </si>
  <si>
    <t>30,69</t>
  </si>
  <si>
    <t>[R].QKEKAVAR.[E]</t>
  </si>
  <si>
    <t>Gthe_87361 [245-252]</t>
  </si>
  <si>
    <t>30,61</t>
  </si>
  <si>
    <t>[R].FFHAFKKGVDR.[V]</t>
  </si>
  <si>
    <t>2×Propionyl [K6(100); K7(100)]</t>
  </si>
  <si>
    <t>Gthe_164385 [172-182]</t>
  </si>
  <si>
    <t>30,5</t>
  </si>
  <si>
    <t>[R].QVAHAANKQR.[V]</t>
  </si>
  <si>
    <t>Gthe_92563 [62-71]</t>
  </si>
  <si>
    <t>30,37</t>
  </si>
  <si>
    <t>[R].EAEIKHGR.[VILF]</t>
  </si>
  <si>
    <t>Gthe_150093 [77-84]</t>
  </si>
  <si>
    <t>30,27</t>
  </si>
  <si>
    <t>[K].KAAAPKKTAAPKK.[S]</t>
  </si>
  <si>
    <t>1×Phenylisocyanate [N-Term]; 4×Propionyl [K1; K6; K7; K]</t>
  </si>
  <si>
    <t>Gthe_100339 [37-49]</t>
  </si>
  <si>
    <t>K1(Propionyl): 100; K6(Propionyl): 100; K7(Propionyl): 99,5; K12(Propionyl): 93,51</t>
  </si>
  <si>
    <t>30,22</t>
  </si>
  <si>
    <t>[K].VPQVSTPTLVEVSR.[SN]</t>
  </si>
  <si>
    <t>CON_007083982 [438-451]</t>
  </si>
  <si>
    <t>30,17</t>
  </si>
  <si>
    <t>[R].AISKHASQSIYTR.[A]</t>
  </si>
  <si>
    <t>Gthe_94344 [100-112]</t>
  </si>
  <si>
    <t>30,08</t>
  </si>
  <si>
    <t>2×Acetyl [K1(100); K6(100)]</t>
  </si>
  <si>
    <t>[K].AEKAPKVTKPK.[A]</t>
  </si>
  <si>
    <t>Gthe_100339 [67-77]</t>
  </si>
  <si>
    <t>K3(Propionyl): 100; K6(Propionyl): 99,98; K9(Propionyl): 94,77</t>
  </si>
  <si>
    <t>[R].EAKDAAR.[K]</t>
  </si>
  <si>
    <t>Gthe_152406 [116-122]</t>
  </si>
  <si>
    <t>29,71</t>
  </si>
  <si>
    <t>[R].AGESFYLR.[V]</t>
  </si>
  <si>
    <t>Gthe_165720; Gthe_150128</t>
  </si>
  <si>
    <t>Gthe_165720 [147-154]; Gthe_150128 [166-173]</t>
  </si>
  <si>
    <t>29,58</t>
  </si>
  <si>
    <t>1×Phenylisocyanate [N-Term]; 2×Acetyl [K3(100); K7(100)]; 1×Propionyl [K11(100)]</t>
  </si>
  <si>
    <t>Gthe_70855_Histone_H4 2×Acetyl [K9(100); K13(100)]</t>
  </si>
  <si>
    <t>K3(Acetyl): 100; K7(Acetyl): 100; K11(Propionyl): 100</t>
  </si>
  <si>
    <t>29,57</t>
  </si>
  <si>
    <t>[R].GANLISQEAAR.[R]</t>
  </si>
  <si>
    <t>Gthe_84956 [240-250]</t>
  </si>
  <si>
    <t>29,55</t>
  </si>
  <si>
    <t>[K].GGANLKPAR.[Q]</t>
  </si>
  <si>
    <t>Gthe_152406 [151-159]</t>
  </si>
  <si>
    <t>29,48</t>
  </si>
  <si>
    <t>[R].ASQKNKGR.[I]</t>
  </si>
  <si>
    <t>1×Phenylisocyanate [N-Term]; 2×Propionyl [K4(100); K6(100)]</t>
  </si>
  <si>
    <t>Gthe_74893 [365-372]</t>
  </si>
  <si>
    <t>K4(Propionyl): 100; K6(Propionyl): 100</t>
  </si>
  <si>
    <t>29,45</t>
  </si>
  <si>
    <t>[R].FRPGTVALR.[E]</t>
  </si>
  <si>
    <t>Gthe_95420_Histone_H3 [42-50]</t>
  </si>
  <si>
    <t>29,28</t>
  </si>
  <si>
    <t>[K].AEKAPK.[VA]</t>
  </si>
  <si>
    <t>Gthe_100339 [67-72]; [78-83]</t>
  </si>
  <si>
    <t>29,16</t>
  </si>
  <si>
    <t>[K].RIQVPQTK.[M]</t>
  </si>
  <si>
    <t>Gthe_115012 [112-119]</t>
  </si>
  <si>
    <t>29,04</t>
  </si>
  <si>
    <t>[K].AAAKPKKSPAKK.[A]</t>
  </si>
  <si>
    <t>Gthe_100339 [87-98]</t>
  </si>
  <si>
    <t>K4(Propionyl): 99,99; K6(Acetyl): 99,99; K7(Propi): 99,76; K11(Propionyl): 95,56</t>
  </si>
  <si>
    <t>29,02</t>
  </si>
  <si>
    <t>[R].KSAPATGGVK.[K]</t>
  </si>
  <si>
    <t>1×Trimethyl [K1]; 1×Phenylisocyanate [N-Term]</t>
  </si>
  <si>
    <t>Gthe_63927_Histone_H3 [28-37]</t>
  </si>
  <si>
    <t>K1(3xMethyl): 100</t>
  </si>
  <si>
    <t>29,01</t>
  </si>
  <si>
    <t>[R].EQFEHYKNR.[A]</t>
  </si>
  <si>
    <t>Gthe_152630 [299-307]</t>
  </si>
  <si>
    <t>28,75</t>
  </si>
  <si>
    <t>[R].FSNVQIVR.[T]</t>
  </si>
  <si>
    <t>Gthe_159818 [127-134]</t>
  </si>
  <si>
    <t>28,73</t>
  </si>
  <si>
    <t>[R].YQTYKVPK.[T]</t>
  </si>
  <si>
    <t>Gthe_162790 [99-106]</t>
  </si>
  <si>
    <t>28,39</t>
  </si>
  <si>
    <t>[R].IREGAERGSCKEK.[R]</t>
  </si>
  <si>
    <t>Gthe_79254 [44-56]</t>
  </si>
  <si>
    <t>[K].AEAKPK.[G]</t>
  </si>
  <si>
    <t>Gthe_105110 [477-482]; [514-519]; [558-563]; [604-609]; [665-670]; [709-714]; [751-756]; [809-814]</t>
  </si>
  <si>
    <t>[K].GINSVDPKTR.[K]</t>
  </si>
  <si>
    <t>Gthe_92598 [88-97]</t>
  </si>
  <si>
    <t>27,78</t>
  </si>
  <si>
    <t>[R].ALSDEER.[K]</t>
  </si>
  <si>
    <t>Gthe_154980 [147-153]</t>
  </si>
  <si>
    <t>27,73</t>
  </si>
  <si>
    <t>[K].EDAANNFAR.[G]</t>
  </si>
  <si>
    <t>Gthe_150645 [97-105]</t>
  </si>
  <si>
    <t>27,64</t>
  </si>
  <si>
    <t>[K].AAAAPKAK.[S]</t>
  </si>
  <si>
    <t>1×Phenylisocyanate [N-Term]; 1×Propionyl [K6]</t>
  </si>
  <si>
    <t>Gthe_100339 [6-13]</t>
  </si>
  <si>
    <t>K6(Propionyl): 99,81</t>
  </si>
  <si>
    <t>27,59</t>
  </si>
  <si>
    <t>[R].LLQHEIR.[Q]</t>
  </si>
  <si>
    <t>Gthe_137156 [448-454]</t>
  </si>
  <si>
    <t>27,57</t>
  </si>
  <si>
    <t>[K].QKQVSVSTFR.[Q]</t>
  </si>
  <si>
    <t>Gthe_102382 [163-172]</t>
  </si>
  <si>
    <t>27,55</t>
  </si>
  <si>
    <t>[K].KSPAKKATAAK.[K]</t>
  </si>
  <si>
    <t>1×Phenylisocyanate [N-Term]; 3×Propionyl [K1(100); K5(100); K6(100)]</t>
  </si>
  <si>
    <t>Gthe_100339 [93-103]</t>
  </si>
  <si>
    <t>K1(Propionyl): 100; K5(Propionyl): 100; K6(Propionyl): 100</t>
  </si>
  <si>
    <t>27,49</t>
  </si>
  <si>
    <t>[R].QTPKPAAAAKTVQKAAPVR.[S]</t>
  </si>
  <si>
    <t>1×Dimethyl [K10; K]; 1×Phenylisocyanate [N-Term]; 1×Propionyl + Methyl [K4(100)]; 1×Propionyl [K14(100)]</t>
  </si>
  <si>
    <t>Gthe_166957 [114-132]</t>
  </si>
  <si>
    <t>K4(Propi): 100; K10(2xMethyl): 100; K14(Propionyl): 100</t>
  </si>
  <si>
    <t>27,46</t>
  </si>
  <si>
    <t>[K].KSPAKKTATK.[A]</t>
  </si>
  <si>
    <t>1×Dimethyl [K]; 1×Phenylisocyanate [N-Term]; 1×Crotonyl [K]</t>
  </si>
  <si>
    <t>Gthe_100339 [49-58]</t>
  </si>
  <si>
    <t>K5(2xMethyl): 92,76; K6(Crotonyl): 92,77</t>
  </si>
  <si>
    <t>27,44</t>
  </si>
  <si>
    <t>[R].QAAVSAR.[R]</t>
  </si>
  <si>
    <t>Gthe_140222 [35-41]</t>
  </si>
  <si>
    <t>1×Propionyl [K8(100)]</t>
  </si>
  <si>
    <t>27,35</t>
  </si>
  <si>
    <t>[K].SQVQTGHVPR.[G]</t>
  </si>
  <si>
    <t>Gthe_165720 [194-203]</t>
  </si>
  <si>
    <t>27,33</t>
  </si>
  <si>
    <t>[R].GGVAIR.[C]</t>
  </si>
  <si>
    <t>Gthe_101694 [771-776]</t>
  </si>
  <si>
    <t>[K].GGVLAR.[L]</t>
  </si>
  <si>
    <t>Gthe_80405 [724-729]</t>
  </si>
  <si>
    <t>[K].QEQEKQR.[R]</t>
  </si>
  <si>
    <t>Gthe_163194 [124-130]</t>
  </si>
  <si>
    <t>26,93</t>
  </si>
  <si>
    <t>[K].TLNNAEKAGKR.[Q]</t>
  </si>
  <si>
    <t>Gthe_152496 [13-23]</t>
  </si>
  <si>
    <t>[R].AKKTATKKTK.[S]</t>
  </si>
  <si>
    <t>1×Propionyl + Methyl [K]; Acetyl [K]; 1×Phenylisocyanate [N-Term]; Propionyl [K]; 1×Dimethyl [K10]</t>
  </si>
  <si>
    <t>Gthe_97141 [102-111]</t>
  </si>
  <si>
    <t>K2(Propionyl): 100; K3(Propionyl): 100; K7(Propionyl): 100; K8(Propionyl): 99,99</t>
  </si>
  <si>
    <t>26,91</t>
  </si>
  <si>
    <t>[R].KIAGVER.[E]</t>
  </si>
  <si>
    <t>Gthe_162182 [261-267]</t>
  </si>
  <si>
    <t>[K].KLQVER.[F]</t>
  </si>
  <si>
    <t>Gthe_153906 [167-172]</t>
  </si>
  <si>
    <t>[R].FTGSGEHIR.[H]</t>
  </si>
  <si>
    <t>Gthe_153130 [68-76]</t>
  </si>
  <si>
    <t>[K].KSPAKKAAAPK.[K]</t>
  </si>
  <si>
    <t>Gthe_100339 [32-42]</t>
  </si>
  <si>
    <t>K1(Propionyl): 100; K5(Acetyl): 50; K5(Propi): 50; K6(Acetyl): 50; K6(Propi): 50</t>
  </si>
  <si>
    <t>26,84</t>
  </si>
  <si>
    <t>[R].GTDVIDR.[Y]</t>
  </si>
  <si>
    <t>Gthe_115012 [26-32]</t>
  </si>
  <si>
    <t>26,81</t>
  </si>
  <si>
    <t>[KR].YIYEIAR.[R]</t>
  </si>
  <si>
    <t>CON_007083982 [161-167]</t>
  </si>
  <si>
    <t>26,8</t>
  </si>
  <si>
    <t>[R].SEQSLKENVSR.[L]</t>
  </si>
  <si>
    <t>Gthe_160736 [111-121]</t>
  </si>
  <si>
    <t>1×Phenylisocyanate [N-Term]; 4×Acetyl [K2(100); K5(100); K9(100); K13(100)]</t>
  </si>
  <si>
    <t>Gthe_70855_Histone_H4 4×Acetyl [K6(100); K9(100); K13(100); K17(100)]</t>
  </si>
  <si>
    <t>K2(Acetyl): 100; K5(Acetyl): 100; K9(Acetyl): 100; K13(Acetyl): 100</t>
  </si>
  <si>
    <t>26,74</t>
  </si>
  <si>
    <t>[K].RPEEELQAPPR.[H]</t>
  </si>
  <si>
    <t>Gthe_151398 [216-226]</t>
  </si>
  <si>
    <t>26,72</t>
  </si>
  <si>
    <t>[-].GGKSVSR.[S]</t>
  </si>
  <si>
    <t>Gthe_44948_Histone_H2A [1-7]</t>
  </si>
  <si>
    <t>26,7</t>
  </si>
  <si>
    <t>[K].KSPAKKATAAKKTATTK.[A]</t>
  </si>
  <si>
    <t>1×Dimethyl [K]; 1×Trimethyl [K17]; 2×Propionyl + Methyl [K11; K12]; 2×Crotonyl [K]</t>
  </si>
  <si>
    <t>Gthe_100339 [93-109]</t>
  </si>
  <si>
    <t>26,68</t>
  </si>
  <si>
    <t>[R].DTQHEAGIPIDAK.[A]</t>
  </si>
  <si>
    <t>Gthe_121090 [45-57]</t>
  </si>
  <si>
    <t>26,61</t>
  </si>
  <si>
    <t>[R].RAQQEEQER.[K]</t>
  </si>
  <si>
    <t>Gthe_164379 [967-975]</t>
  </si>
  <si>
    <t>26,47</t>
  </si>
  <si>
    <t>[K].ALQEKLAQR.[-]</t>
  </si>
  <si>
    <t>Gthe_154875 [160-168]</t>
  </si>
  <si>
    <t>26,38</t>
  </si>
  <si>
    <t>26,26</t>
  </si>
  <si>
    <t>[K].RVGEDGSTSTHTAELTR.[D]</t>
  </si>
  <si>
    <t>Gthe_150034 [174-190]</t>
  </si>
  <si>
    <t>26,13</t>
  </si>
  <si>
    <t>[K].KTAATKPK.[K]</t>
  </si>
  <si>
    <t>1×Phenylisocyanate [N-Term]; 2×Propionyl [K1; K6]</t>
  </si>
  <si>
    <t>Gthe_100339 [24-31]</t>
  </si>
  <si>
    <t>K1(Propionyl): 100; K6(Propionyl): 99,98</t>
  </si>
  <si>
    <t>26,09</t>
  </si>
  <si>
    <t>[R].AVTEIKNGR.[L]</t>
  </si>
  <si>
    <t>Gthe_84118 [167-175]</t>
  </si>
  <si>
    <t>26,04</t>
  </si>
  <si>
    <t>[R].DQWDYFYSR.[N]</t>
  </si>
  <si>
    <t>Gthe_112115 [83-91]</t>
  </si>
  <si>
    <t>26,03</t>
  </si>
  <si>
    <t>[K].TNLPVHSGKVR.[A]</t>
  </si>
  <si>
    <t>Gthe_154874 [18-28]</t>
  </si>
  <si>
    <t>25,99</t>
  </si>
  <si>
    <t>[R].VATEYLKGR.[V]</t>
  </si>
  <si>
    <t>Gthe_106881 [60-68]</t>
  </si>
  <si>
    <t>[R].FVGSGEHIR.[H]</t>
  </si>
  <si>
    <t>Gthe_113580 [70-78]</t>
  </si>
  <si>
    <t>[R].QLTHNQASSVR.[A]</t>
  </si>
  <si>
    <t>Gthe_115036 [532-542]</t>
  </si>
  <si>
    <t>25,85</t>
  </si>
  <si>
    <t>[K].KVSTAASPKPAK.[K]</t>
  </si>
  <si>
    <t>1×Phenylisocyanate [N-Term]; 2×Propionyl [K1; K9]</t>
  </si>
  <si>
    <t>Gthe_154268 [44-55]</t>
  </si>
  <si>
    <t>K1(Propionyl): 100; K9(Propionyl): 99,92</t>
  </si>
  <si>
    <t>25,76</t>
  </si>
  <si>
    <t>[K].QQEEAAAR.[R]</t>
  </si>
  <si>
    <t>Gthe_164379 [437-444]; [594-601]</t>
  </si>
  <si>
    <t>25,54</t>
  </si>
  <si>
    <t>[R].VYVGHLSSR.[V]</t>
  </si>
  <si>
    <t>Gthe_161608 [7-15]</t>
  </si>
  <si>
    <t>[R].QVTEVKNGR.[L]</t>
  </si>
  <si>
    <t>Gthe_150093 [173-181]</t>
  </si>
  <si>
    <t>25,49</t>
  </si>
  <si>
    <t>[K].GETGKLR.[A]</t>
  </si>
  <si>
    <t>Gthe_154268 [100-106]</t>
  </si>
  <si>
    <t>25,48</t>
  </si>
  <si>
    <t>[R].VHTVQRPK.[T]</t>
  </si>
  <si>
    <t>Gthe_112322 [108-115]</t>
  </si>
  <si>
    <t>25,42</t>
  </si>
  <si>
    <t>[R].TALGSTNPSALR.[E]</t>
  </si>
  <si>
    <t>Gthe_98435 [447-458]</t>
  </si>
  <si>
    <t>[R].IIGEDHYTIAR.[Q]</t>
  </si>
  <si>
    <t>Gthe_64866 [365-375]</t>
  </si>
  <si>
    <t>[K].APKKPTSTK.[K]</t>
  </si>
  <si>
    <t>CON_007061513 [895-903]</t>
  </si>
  <si>
    <t>[R].SKNSDKEIER.[I]</t>
  </si>
  <si>
    <t>1×Phenylisocyanate [N-Term]; 2×Propionyl [K2(100); K6(100)]</t>
  </si>
  <si>
    <t>Gthe_85907 [142-151]</t>
  </si>
  <si>
    <t>K2(Propionyl): 100; K6(Propionyl): 100</t>
  </si>
  <si>
    <t>25,26</t>
  </si>
  <si>
    <t>[R].AEEGINLGK.[V]</t>
  </si>
  <si>
    <t>Gthe_164379 [153-161]</t>
  </si>
  <si>
    <t>25,19</t>
  </si>
  <si>
    <t>[R].ALEESNYELEGK.[I]</t>
  </si>
  <si>
    <t>CON_000098652 [166-177]</t>
  </si>
  <si>
    <t>25,12</t>
  </si>
  <si>
    <t>[K].KPATAKGAPAAKATKAAKAVKEGLR.[S]</t>
  </si>
  <si>
    <t>2×Dimethyl [K6; K12]; 1×Trimethyl [K15]; 2×Propionyl + Methyl [K18; K21]; 1×Propionyl [K1]</t>
  </si>
  <si>
    <t>Gthe_97875 [4-28]</t>
  </si>
  <si>
    <t>25,09</t>
  </si>
  <si>
    <t>[R].FGHSGDNIR.[H]</t>
  </si>
  <si>
    <t>Gthe_151969 [88-96]</t>
  </si>
  <si>
    <t>25,04</t>
  </si>
  <si>
    <t>24,99</t>
  </si>
  <si>
    <t>[-].GGKAVSR.[S]</t>
  </si>
  <si>
    <t>Gthe_47177_Histone_H2A [1-7]</t>
  </si>
  <si>
    <t>24,85</t>
  </si>
  <si>
    <t>[K].IMKGNSSISK.[D]</t>
  </si>
  <si>
    <t>Gthe_151244 [274-283]</t>
  </si>
  <si>
    <t>[K].AAGGKAKEDK.[M]</t>
  </si>
  <si>
    <t>1×Acetyl [K7]; 1×Phenylisocyanate [N-Term]</t>
  </si>
  <si>
    <t>Gthe_87361 [116-125]</t>
  </si>
  <si>
    <t>K7(Acetyl): 98,26</t>
  </si>
  <si>
    <t>24,73</t>
  </si>
  <si>
    <t>[R].AKKTATKK.[T]</t>
  </si>
  <si>
    <t>1×Phenylisocyanate [N-Term]; 3×Propionyl [K2; K3; K7]</t>
  </si>
  <si>
    <t>Gthe_97141 [102-109]</t>
  </si>
  <si>
    <t>K2(Propionyl): 100; K3(Propionyl): 100; K7(Propionyl): 95,63</t>
  </si>
  <si>
    <t>24,68</t>
  </si>
  <si>
    <t>[R].THGQYITR.[I]</t>
  </si>
  <si>
    <t>Gthe_164186 [154-161]</t>
  </si>
  <si>
    <t>24,67</t>
  </si>
  <si>
    <t>[R].TDQWLR.[Q]</t>
  </si>
  <si>
    <t>Gthe_155705 [54-59]</t>
  </si>
  <si>
    <t>[K].TVEEEVKPK.[E]</t>
  </si>
  <si>
    <t>Gthe_164379 [1783-1791]</t>
  </si>
  <si>
    <t>24,65</t>
  </si>
  <si>
    <t>[K].ALATKAAR.[K]</t>
  </si>
  <si>
    <t>1×Phenylisocyanate [N-Term]; 1×Acetyl [K5(100)]</t>
  </si>
  <si>
    <t>Gthe_63927_Histone_H3 [20-27]</t>
  </si>
  <si>
    <t>K5(Acetyl): 100</t>
  </si>
  <si>
    <t>24,48</t>
  </si>
  <si>
    <t>[R].LALAAGGR.[E]</t>
  </si>
  <si>
    <t>Gthe_164683 [274-281]; [441-448]</t>
  </si>
  <si>
    <t>[K].AKSPKTTAASPK.[A]</t>
  </si>
  <si>
    <t>Gthe_154268 [68-79]</t>
  </si>
  <si>
    <t>24,39</t>
  </si>
  <si>
    <t>[R].DLAAKEEKR.[A]</t>
  </si>
  <si>
    <t>Gthe_100039 [521-529]</t>
  </si>
  <si>
    <t>24,18</t>
  </si>
  <si>
    <t>1×Phenylisocyanate [N-Term]; 1×Acetyl [K6(100)]</t>
  </si>
  <si>
    <t>Gthe_95420_Histone_H3 1×Acetyl [K15(100)]; Gthe_63927_Histone_H3 1×Acetyl [K15(100)]</t>
  </si>
  <si>
    <t>K6(Acetyl): 100</t>
  </si>
  <si>
    <t>24,07</t>
  </si>
  <si>
    <t>[K].LAKNAYKR.[G]</t>
  </si>
  <si>
    <t>Gthe_148154 [828-835]</t>
  </si>
  <si>
    <t>[R].QWQEYAAR.[Q]</t>
  </si>
  <si>
    <t>Gthe_163551 [121-128]</t>
  </si>
  <si>
    <t>[K].KAAAAPKAK.[S]</t>
  </si>
  <si>
    <t>1×Phenylisocyanate [N-Term]; 2×Propionyl [K1; K7]</t>
  </si>
  <si>
    <t>Gthe_100339 [5-13]</t>
  </si>
  <si>
    <t>K1(Propionyl): 100; K7(Propionyl): 99,5</t>
  </si>
  <si>
    <t>[R].VNEPKHR.[L]</t>
  </si>
  <si>
    <t>Gthe_NUCL_XP_001713235.1 [88-94]</t>
  </si>
  <si>
    <t>[K].KTATTKATK.[K]</t>
  </si>
  <si>
    <t>1×Phenylisocyanate [N-Term]; 2×Propionyl [K1(100); K]</t>
  </si>
  <si>
    <t>Gthe_100339 [104-112]</t>
  </si>
  <si>
    <t>K1(Propionyl): 100; K6(Propionyl): 50; K9(Propionyl): 50</t>
  </si>
  <si>
    <t>[K].AGEIQGQTR.[Q]</t>
  </si>
  <si>
    <t>Gthe_149923 [132-140]</t>
  </si>
  <si>
    <t>23,8</t>
  </si>
  <si>
    <t>[R].LQPSGKK.[Q]</t>
  </si>
  <si>
    <t>Gthe_113531 [265-271]</t>
  </si>
  <si>
    <t>K6(Propionyl): 99,6</t>
  </si>
  <si>
    <t>[R].LSQQPPIPGPR.[G]</t>
  </si>
  <si>
    <t>Gthe_153013 [91-101]</t>
  </si>
  <si>
    <t>[R].IVTWHNQAAR.[K]</t>
  </si>
  <si>
    <t>Gthe_160736 [27-36]</t>
  </si>
  <si>
    <t>23,64</t>
  </si>
  <si>
    <t>[R].QSAPGKQGAR.[-]</t>
  </si>
  <si>
    <t>Gthe_152406 [160-169]</t>
  </si>
  <si>
    <t>23,55</t>
  </si>
  <si>
    <t>[K].YLGGSSFAR.[G]</t>
  </si>
  <si>
    <t>Gthe_115996 [442-450]</t>
  </si>
  <si>
    <t>23,46</t>
  </si>
  <si>
    <t>[K].SQVQTGHIPR.[G]</t>
  </si>
  <si>
    <t>Gthe_150128 [213-222]</t>
  </si>
  <si>
    <t>23,45</t>
  </si>
  <si>
    <t>[R].QAEQER.[R]</t>
  </si>
  <si>
    <t>Gthe_164379 [336-341]; [493-498]; [650-655]</t>
  </si>
  <si>
    <t>23,42</t>
  </si>
  <si>
    <t>[R].QLEGGTITNLSGSAK.[G]</t>
  </si>
  <si>
    <t>Gthe_66997 [399-413]</t>
  </si>
  <si>
    <t>23,35</t>
  </si>
  <si>
    <t>[K].SPSAKATKR.[A]</t>
  </si>
  <si>
    <t>1×Phenylisocyanate [N-Term]; 2×Propionyl [K5(100); K8(100)]; 1×Propionyl + Methyl [K8]; 1×Acetyl [K5]</t>
  </si>
  <si>
    <t>Gthe_154268 [12-20]</t>
  </si>
  <si>
    <t>23,26</t>
  </si>
  <si>
    <t>[K].ATAEKAGSKLR.[L]</t>
  </si>
  <si>
    <t>1×Propionyl + Methyl [K5]; 1×Acetyl [K9]; 1×Phenylisocyanate [N-Term]</t>
  </si>
  <si>
    <t>Gthe_52948 [14-24]</t>
  </si>
  <si>
    <t>K5(Propi): 99,45; K9(Acetyl): 99,45</t>
  </si>
  <si>
    <t>23,11</t>
  </si>
  <si>
    <t>[R].RAQQEAAAR.[A]</t>
  </si>
  <si>
    <t>Gthe_164366 [136-144]</t>
  </si>
  <si>
    <t>[R].THKTLIQGSAR.[D]</t>
  </si>
  <si>
    <t>Gthe_101682 [114-124]</t>
  </si>
  <si>
    <t>[K].EKNEQLR.[K]</t>
  </si>
  <si>
    <t>Gthe_119438 [144-150]</t>
  </si>
  <si>
    <t>23,05</t>
  </si>
  <si>
    <t>[R].TIQVPK.[ST]</t>
  </si>
  <si>
    <t>Gthe_115012 [92-97]; [144-149]</t>
  </si>
  <si>
    <t>23,04</t>
  </si>
  <si>
    <t>[K].VKGETGKLRAVSRLKAKK.[-]</t>
  </si>
  <si>
    <t>1×Trimethyl [K17]; 2×Acetyl [K2; K18]</t>
  </si>
  <si>
    <t>Gthe_154268 [98-115]</t>
  </si>
  <si>
    <t>23,03</t>
  </si>
  <si>
    <t>[K].NGKYATR.[V]</t>
  </si>
  <si>
    <t>Gthe_44948_Histone_H2A [26-32]</t>
  </si>
  <si>
    <t>22,98</t>
  </si>
  <si>
    <t>[R].KQQEEAAAR.[R]</t>
  </si>
  <si>
    <t>Gthe_164379 [436-444]; [593-601]</t>
  </si>
  <si>
    <t>22,75</t>
  </si>
  <si>
    <t>[K].LRVKEETER.[E]</t>
  </si>
  <si>
    <t>Gthe_141114 [250-258]</t>
  </si>
  <si>
    <t>22,66</t>
  </si>
  <si>
    <t>[K].SAKMSEKLDEQEK.[D]</t>
  </si>
  <si>
    <t>1×Dimethyl [K13]; 1×Trimethyl [K]; 1×PhosphoJoin [S1]; 1×Phenylisocyanate [N-Term]; 1×Propionyl [K]</t>
  </si>
  <si>
    <t>Gthe_166530 [147-159]</t>
  </si>
  <si>
    <t>S1(Phosp): 64,79; K3(Propionyl): 64,79; K3(3xMethyl): 35,21; S5(Phosp): 35,21; K7(Propionyl): 35,21; K7(3xMethyl): 64,79; K13(2xMethyl): 100</t>
  </si>
  <si>
    <t>22,59</t>
  </si>
  <si>
    <t>[R].RQAELEER.[K]</t>
  </si>
  <si>
    <t>Gthe_164379 [445-452]; [602-609]</t>
  </si>
  <si>
    <t>22,54</t>
  </si>
  <si>
    <t>[K].SDFLILKGGIVGSK.[K]</t>
  </si>
  <si>
    <t>2×PhosphoJoin [S1(100); S13(100)]; 1×Propionyl + Methyl [K14(100)]; 1×Propionyl [K7(100)]</t>
  </si>
  <si>
    <t>Gthe_NUCL_XP_001713453.1 [314-327]</t>
  </si>
  <si>
    <t>S1(Phosp): 100; K7(Propionyl): 100; S13(Phosp): 100; K14(Propi): 100</t>
  </si>
  <si>
    <t>22,49</t>
  </si>
  <si>
    <t>[R].KAAEEER.[K]</t>
  </si>
  <si>
    <t>Gthe_164379 [351-357]; [508-514]; [665-671]</t>
  </si>
  <si>
    <t>22,46</t>
  </si>
  <si>
    <t>[R].KAELEER.[K]</t>
  </si>
  <si>
    <t>Gthe_164379 [318-324]; [475-481]</t>
  </si>
  <si>
    <t>[K].KGANEATK.[T]</t>
  </si>
  <si>
    <t>1×Phenylisocyanate [N-Term]; 2×Propionyl [K1(100); K8(100)]</t>
  </si>
  <si>
    <t>Gthe_98671 [35-42]</t>
  </si>
  <si>
    <t>K1(Propionyl): 100; K8(Propionyl): 100</t>
  </si>
  <si>
    <t>[R].HQWDYFYNR.[H]</t>
  </si>
  <si>
    <t>Gthe_153138 [116-124]</t>
  </si>
  <si>
    <t>22,32</t>
  </si>
  <si>
    <t>1×Acetyl [K6(100)]; 1×Propionyl [K1(100)]</t>
  </si>
  <si>
    <t>22,31</t>
  </si>
  <si>
    <t>[K].STELLIR.[K]</t>
  </si>
  <si>
    <t>Gthe_95420_Histone_H3 [58-64]; Gthe_63927_Histone_H3 [58-64]</t>
  </si>
  <si>
    <t>22,21</t>
  </si>
  <si>
    <t>[R].SVSAAAPASTAGTSGQFGR.[W]</t>
  </si>
  <si>
    <t>Gthe_166530 [1299-1317]</t>
  </si>
  <si>
    <t>22,2</t>
  </si>
  <si>
    <t>22,1</t>
  </si>
  <si>
    <t>[R].SKKPTKVR.[R]</t>
  </si>
  <si>
    <t>1×Phenylisocyanate [N-Term]; 3×Propionyl [K2(100); K3(100); K6(100)]</t>
  </si>
  <si>
    <t>Gthe_97875 [29-36]</t>
  </si>
  <si>
    <t>K2(Propionyl): 100; K3(Propionyl): 100; K6(Propionyl): 100</t>
  </si>
  <si>
    <t>22,05</t>
  </si>
  <si>
    <t>[K].GTKGGANLKPAR.[Q]</t>
  </si>
  <si>
    <t>Gthe_152406 [148-159]</t>
  </si>
  <si>
    <t>21,96</t>
  </si>
  <si>
    <t>[R].SDTHIR.[L]</t>
  </si>
  <si>
    <t>Gthe_80753 [395-400]</t>
  </si>
  <si>
    <t>[R].EAEVKHGR.[IV]</t>
  </si>
  <si>
    <t>Gthe_84118; Gthe_166957</t>
  </si>
  <si>
    <t>Gthe_84118 [76-83]; Gthe_166957 [175-182]</t>
  </si>
  <si>
    <t>21,91</t>
  </si>
  <si>
    <t>[K].STGGKAPR.[K]</t>
  </si>
  <si>
    <t>Gthe_95420_Histone_H3 [11-18]; Gthe_63927_Histone_H3 [11-18]</t>
  </si>
  <si>
    <t>21,85</t>
  </si>
  <si>
    <t>[R].VIAHTQLSK.[V]</t>
  </si>
  <si>
    <t>Gthe_85907 [161-169]</t>
  </si>
  <si>
    <t>21,71</t>
  </si>
  <si>
    <t>[R].AISLYGNK.[D]</t>
  </si>
  <si>
    <t>Gthe_164385 [581-588]</t>
  </si>
  <si>
    <t>21,61</t>
  </si>
  <si>
    <t>[K].DPAALDR.[S]</t>
  </si>
  <si>
    <t>Gthe_45298 [833-839]</t>
  </si>
  <si>
    <t>[R].DAETNMAK.[L]</t>
  </si>
  <si>
    <t>Gthe_144503 [560-567]</t>
  </si>
  <si>
    <t>[R].NHWDYFYNRS.[-]</t>
  </si>
  <si>
    <t>Gthe_150665 [52-61]</t>
  </si>
  <si>
    <t>21,42</t>
  </si>
  <si>
    <t>[K].LRGEVEVAEAK.[LQ]</t>
  </si>
  <si>
    <t>Gthe_119726 [588-598]; [761-771]; [796-806]; [807-817]; [853-863]; [921-931]</t>
  </si>
  <si>
    <t>21,33</t>
  </si>
  <si>
    <t>[R].KHALIKR.[S]</t>
  </si>
  <si>
    <t>Gthe_105843 [24-30]</t>
  </si>
  <si>
    <t>[R].KHKLKR.[L]</t>
  </si>
  <si>
    <t>1×Phenylisocyanate [N-Term]; 3×Propionyl [K1(100); K3(100); K5(100)]</t>
  </si>
  <si>
    <t>Gthe_89755 [19-24]</t>
  </si>
  <si>
    <t>K1(Propionyl): 100; K3(Propionyl): 100; K5(Propionyl): 100</t>
  </si>
  <si>
    <t>21,17</t>
  </si>
  <si>
    <t>[R].AENHDAVR.[A]</t>
  </si>
  <si>
    <t>Gthe_96472 [256-263]</t>
  </si>
  <si>
    <t>[R].VIEDPHAPK.[N]</t>
  </si>
  <si>
    <t>Gthe_151969 [345-353]</t>
  </si>
  <si>
    <t>21,11</t>
  </si>
  <si>
    <t>[K].ETGNTAPLDVK.[E]</t>
  </si>
  <si>
    <t>Gthe_154980 [129-139]</t>
  </si>
  <si>
    <t>21,06</t>
  </si>
  <si>
    <t>[R].YRPGTVALR.[E]</t>
  </si>
  <si>
    <t>Gthe_63927_Histone_H3 [42-50]</t>
  </si>
  <si>
    <t>21,05</t>
  </si>
  <si>
    <t>[R].NAELEER.[K]</t>
  </si>
  <si>
    <t>Gthe_164379 [632-638]</t>
  </si>
  <si>
    <t>[K].GKADAASSK.[A]</t>
  </si>
  <si>
    <t>1×Phenylisocyanate [N-Term]; 1×Acetyl [K2(100)]</t>
  </si>
  <si>
    <t>Gthe_94344 1×Acetyl [K11(100)]</t>
  </si>
  <si>
    <t>Gthe_94344 [10-18]</t>
  </si>
  <si>
    <t>20,98</t>
  </si>
  <si>
    <t>[K].EIKEDKGGR.[K]</t>
  </si>
  <si>
    <t>Gthe_146496 [174-182]</t>
  </si>
  <si>
    <t>[K].EQQEER.[Y]</t>
  </si>
  <si>
    <t>Gthe_113470 [335-340]</t>
  </si>
  <si>
    <t>[K].AAAKPKK.[S]</t>
  </si>
  <si>
    <t>1×Phenylisocyanate [N-Term]; 2×Propionyl [K4; K]</t>
  </si>
  <si>
    <t>Gthe_100339 [87-93]</t>
  </si>
  <si>
    <t>K4(Propionyl): 99,99; K6(Propionyl): 95,77</t>
  </si>
  <si>
    <t>20,79</t>
  </si>
  <si>
    <t>[R].TVEDQQSLQR.[K]</t>
  </si>
  <si>
    <t>Gthe_161127 [147-156]</t>
  </si>
  <si>
    <t>[M].PPKKAAAAPK.[A]</t>
  </si>
  <si>
    <t>2×Propionyl + Methyl [K3(100); K4(100)]; 1×Trimethyl [K]; Propionyl [P]; 1×Acetyl [K]; 1×Dimethyl [K]</t>
  </si>
  <si>
    <t>Gthe_100339 [2-11]</t>
  </si>
  <si>
    <t>K3(Propi): 100; K4(Propi): 100</t>
  </si>
  <si>
    <t>20,71</t>
  </si>
  <si>
    <t>[R].EVVLQR.[L]</t>
  </si>
  <si>
    <t>Gthe_151161 [77-82]</t>
  </si>
  <si>
    <t>20,64</t>
  </si>
  <si>
    <t>[KR].EQEEQR.[KA]</t>
  </si>
  <si>
    <t>Gthe_164379 [950-955]</t>
  </si>
  <si>
    <t>20,59</t>
  </si>
  <si>
    <t>[R].RGTTAAAHTK.[N]</t>
  </si>
  <si>
    <t>Gthe_115996 [832-841]</t>
  </si>
  <si>
    <t>20,49</t>
  </si>
  <si>
    <t>[R].RAEKALKK.[A]</t>
  </si>
  <si>
    <t>1×Phenylisocyanate [N-Term]; 3×Propionyl [K4(100); K7(100); K8(100)]</t>
  </si>
  <si>
    <t>Gthe_159969 [191-198]</t>
  </si>
  <si>
    <t>K4(Propionyl): 100; K7(Propionyl): 100; K8(Propionyl): 100</t>
  </si>
  <si>
    <t>[K].GLGKGGAKR.[H]</t>
  </si>
  <si>
    <t>1×Phenylisocyanate [N-Term]; 2×Propionyl [K4(100); K8(100)]</t>
  </si>
  <si>
    <t>Gthe_70855_Histone_H4 [10-18]</t>
  </si>
  <si>
    <t>K4(Propionyl): 100; K8(Propionyl): 100</t>
  </si>
  <si>
    <t>20,47</t>
  </si>
  <si>
    <t>[R].VTLKKR.[Y]</t>
  </si>
  <si>
    <t>1×Phenylisocyanate [N-Term]; 2×Propionyl [K4(100); K5(100)]</t>
  </si>
  <si>
    <t>Gthe_52985 [46-51]</t>
  </si>
  <si>
    <t>K4(Propionyl): 100; K5(Propionyl): 100</t>
  </si>
  <si>
    <t>20,44</t>
  </si>
  <si>
    <t>[K].TVQVPK.[T]</t>
  </si>
  <si>
    <t>Gthe_115012 [66-71]</t>
  </si>
  <si>
    <t>[K].QFQAEMGGQAK.[Q]</t>
  </si>
  <si>
    <t>Gthe_132180 [534-544]</t>
  </si>
  <si>
    <t>[R].IVQVPK.[Q]</t>
  </si>
  <si>
    <t>Gthe_115012 [190-195]</t>
  </si>
  <si>
    <t>20,29</t>
  </si>
  <si>
    <t>[K].APKVTKPKAEKAPKATKAAAKPKK.[S]</t>
  </si>
  <si>
    <t>Dimethyl [K]; Propionyl + Methyl [K]; 1×Phenylisocyanate [N-Term]; 2×Propionyl [K21; K23]</t>
  </si>
  <si>
    <t>Gthe_100339 [70-93]</t>
  </si>
  <si>
    <t>20,28</t>
  </si>
  <si>
    <t>20,27</t>
  </si>
  <si>
    <t>[K].TATTKATK.[K]</t>
  </si>
  <si>
    <t>1×Phenylisocyanate [N-Term]; 1×Propionyl [K5]</t>
  </si>
  <si>
    <t>Gthe_100339 [105-112]</t>
  </si>
  <si>
    <t>K5(Propionyl): 99,95</t>
  </si>
  <si>
    <t>[R].GGGGGGGEKEGRK.[G]</t>
  </si>
  <si>
    <t>Gthe_99399 [626-638]</t>
  </si>
  <si>
    <t>[R].AGQSGYHHR.[T]</t>
  </si>
  <si>
    <t>Gthe_NUCL_XP_001713453.1 [262-270]</t>
  </si>
  <si>
    <t>20,14</t>
  </si>
  <si>
    <t>[K].QHPNHSITEVAK.[E]</t>
  </si>
  <si>
    <t>Gthe_97141 [152-163]</t>
  </si>
  <si>
    <t>20,11</t>
  </si>
  <si>
    <t>[K].LKIKLIK.[N]</t>
  </si>
  <si>
    <t>1×Phenylisocyanate [N-Term]; 2×Propionyl [K2(100); K7(100)]</t>
  </si>
  <si>
    <t>Gthe_NUCL_XP_001713213.1 [141-147]</t>
  </si>
  <si>
    <t>K2(Propionyl): 100; K7(Propionyl): 100</t>
  </si>
  <si>
    <t>Gthe_150093 1×Acetyl [K81(100)]</t>
  </si>
  <si>
    <t>19,94</t>
  </si>
  <si>
    <t>[R].QLVDHAR.[K]</t>
  </si>
  <si>
    <t>Gthe_114566 [993-999]</t>
  </si>
  <si>
    <t>[R].AGLSSSTR.[M]</t>
  </si>
  <si>
    <t>Gthe_115996 [1085-1092]</t>
  </si>
  <si>
    <t>19,8</t>
  </si>
  <si>
    <t>[K].QFEHYKNR.[A]</t>
  </si>
  <si>
    <t>Gthe_100039 [750-757]</t>
  </si>
  <si>
    <t>19,74</t>
  </si>
  <si>
    <t>[K].VKSRER.[E]</t>
  </si>
  <si>
    <t>1×Phenylisocyanate [N-Term]; 1×Propionyl + Methyl [K2(100)]</t>
  </si>
  <si>
    <t>CON_002203273 [176-181]</t>
  </si>
  <si>
    <t>K2(Propi): 100</t>
  </si>
  <si>
    <t>19,73</t>
  </si>
  <si>
    <t>[R].KRAEAAAAR.[A]</t>
  </si>
  <si>
    <t>Gthe_164379 [976-984]</t>
  </si>
  <si>
    <t>19,6</t>
  </si>
  <si>
    <t>[R].EKNLQER.[E]</t>
  </si>
  <si>
    <t>Gthe_137715 [726-732]</t>
  </si>
  <si>
    <t>[R].ELANQIER.[E]</t>
  </si>
  <si>
    <t>Gthe_83766 [223-230]</t>
  </si>
  <si>
    <t>[R].KADTPEQKAR.[D]</t>
  </si>
  <si>
    <t>Gthe_154540 [51-60]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</si>
</sst>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tabSelected="1" workbookViewId="0">
      <selection activeCell="D1" sqref="D1:D1048576"/>
    </sheetView>
  </sheetViews>
  <sheetFormatPr defaultRowHeight="15" x14ac:dyDescent="0.25"/>
  <cols>
    <col min="4" max="4" width="43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b">
        <v>0</v>
      </c>
      <c r="B2" t="s">
        <v>22</v>
      </c>
      <c r="C2" t="s">
        <v>23</v>
      </c>
      <c r="D2" t="s">
        <v>23</v>
      </c>
      <c r="E2" s="1">
        <v>991150442477876</v>
      </c>
      <c r="F2">
        <v>43</v>
      </c>
      <c r="G2">
        <v>112</v>
      </c>
      <c r="H2">
        <v>43</v>
      </c>
      <c r="I2">
        <v>1</v>
      </c>
      <c r="J2">
        <v>113</v>
      </c>
      <c r="K2" t="s">
        <v>24</v>
      </c>
      <c r="L2" t="s">
        <v>25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s="2">
        <v>9400000</v>
      </c>
      <c r="S2" s="2">
        <v>6400000</v>
      </c>
      <c r="T2">
        <v>999999999999999</v>
      </c>
      <c r="U2" s="1">
        <v>104463167083834</v>
      </c>
      <c r="V2">
        <v>43</v>
      </c>
    </row>
    <row r="3" spans="1:22" x14ac:dyDescent="0.25">
      <c r="A3" t="b">
        <v>0</v>
      </c>
      <c r="B3" t="s">
        <v>22</v>
      </c>
      <c r="C3" t="s">
        <v>28</v>
      </c>
      <c r="D3" t="s">
        <v>28</v>
      </c>
      <c r="E3" t="s">
        <v>29</v>
      </c>
      <c r="F3">
        <v>6</v>
      </c>
      <c r="G3">
        <v>30</v>
      </c>
      <c r="H3">
        <v>6</v>
      </c>
      <c r="I3">
        <v>1</v>
      </c>
      <c r="J3">
        <v>125</v>
      </c>
      <c r="K3" s="1">
        <v>14491</v>
      </c>
      <c r="L3" t="s">
        <v>30</v>
      </c>
      <c r="M3" t="s">
        <v>26</v>
      </c>
      <c r="N3" t="s">
        <v>26</v>
      </c>
      <c r="O3" t="s">
        <v>26</v>
      </c>
      <c r="P3" t="s">
        <v>26</v>
      </c>
      <c r="R3" s="2">
        <v>350000000</v>
      </c>
      <c r="S3" s="2">
        <v>460000000</v>
      </c>
      <c r="T3" s="1">
        <v>22714</v>
      </c>
      <c r="U3" s="1">
        <v>10008432834261</v>
      </c>
      <c r="V3">
        <v>6</v>
      </c>
    </row>
    <row r="4" spans="1:22" x14ac:dyDescent="0.25">
      <c r="A4" t="b">
        <v>0</v>
      </c>
      <c r="B4" t="s">
        <v>22</v>
      </c>
      <c r="C4" t="s">
        <v>31</v>
      </c>
      <c r="D4" t="s">
        <v>31</v>
      </c>
      <c r="E4" s="1">
        <v>446601941747573</v>
      </c>
      <c r="F4">
        <v>8</v>
      </c>
      <c r="G4">
        <v>39</v>
      </c>
      <c r="H4">
        <v>8</v>
      </c>
      <c r="I4">
        <v>1</v>
      </c>
      <c r="J4">
        <v>103</v>
      </c>
      <c r="K4" s="1">
        <v>11418</v>
      </c>
      <c r="L4" t="s">
        <v>32</v>
      </c>
      <c r="M4" t="s">
        <v>26</v>
      </c>
      <c r="N4" t="s">
        <v>26</v>
      </c>
      <c r="O4" t="s">
        <v>26</v>
      </c>
      <c r="P4" t="s">
        <v>26</v>
      </c>
      <c r="Q4" t="s">
        <v>33</v>
      </c>
      <c r="R4" s="2">
        <v>49000000</v>
      </c>
      <c r="S4" s="2">
        <v>59000000</v>
      </c>
      <c r="T4" s="1">
        <v>1466799</v>
      </c>
      <c r="U4" s="1">
        <v>92879754406955</v>
      </c>
      <c r="V4">
        <v>8</v>
      </c>
    </row>
    <row r="5" spans="1:22" x14ac:dyDescent="0.25">
      <c r="A5" t="b">
        <v>0</v>
      </c>
      <c r="B5" t="s">
        <v>22</v>
      </c>
      <c r="C5" t="s">
        <v>34</v>
      </c>
      <c r="D5" t="s">
        <v>34</v>
      </c>
      <c r="E5" s="1">
        <v>193200215866163</v>
      </c>
      <c r="F5">
        <v>25</v>
      </c>
      <c r="G5">
        <v>42</v>
      </c>
      <c r="H5">
        <v>25</v>
      </c>
      <c r="I5">
        <v>1</v>
      </c>
      <c r="J5">
        <v>1853</v>
      </c>
      <c r="K5" s="1">
        <v>193165</v>
      </c>
      <c r="L5" t="s">
        <v>35</v>
      </c>
      <c r="M5" t="s">
        <v>26</v>
      </c>
      <c r="N5" t="s">
        <v>26</v>
      </c>
      <c r="O5" t="s">
        <v>26</v>
      </c>
      <c r="P5" t="s">
        <v>26</v>
      </c>
      <c r="Q5" t="s">
        <v>36</v>
      </c>
      <c r="R5" s="2">
        <v>9700000</v>
      </c>
      <c r="S5" s="2">
        <v>11000000</v>
      </c>
      <c r="T5" t="s">
        <v>37</v>
      </c>
      <c r="U5" s="1">
        <v>855336699249343</v>
      </c>
      <c r="V5">
        <v>25</v>
      </c>
    </row>
    <row r="6" spans="1:22" x14ac:dyDescent="0.25">
      <c r="A6" t="b">
        <v>0</v>
      </c>
      <c r="B6" t="s">
        <v>22</v>
      </c>
      <c r="C6" t="s">
        <v>38</v>
      </c>
      <c r="D6" t="s">
        <v>38</v>
      </c>
      <c r="E6" s="1">
        <v>682656826568266</v>
      </c>
      <c r="F6">
        <v>7</v>
      </c>
      <c r="G6">
        <v>27</v>
      </c>
      <c r="H6">
        <v>6</v>
      </c>
      <c r="I6">
        <v>0</v>
      </c>
      <c r="J6">
        <v>542</v>
      </c>
      <c r="K6" s="1">
        <v>58686</v>
      </c>
      <c r="L6" t="s">
        <v>39</v>
      </c>
      <c r="M6" t="s">
        <v>26</v>
      </c>
      <c r="N6" t="s">
        <v>26</v>
      </c>
      <c r="O6" t="s">
        <v>26</v>
      </c>
      <c r="P6" t="s">
        <v>26</v>
      </c>
      <c r="R6" s="2">
        <v>200000000</v>
      </c>
      <c r="S6" s="2">
        <v>250000000</v>
      </c>
      <c r="T6" s="1">
        <v>2047</v>
      </c>
      <c r="U6" s="1">
        <v>848337947658241</v>
      </c>
      <c r="V6">
        <v>7</v>
      </c>
    </row>
    <row r="7" spans="1:22" x14ac:dyDescent="0.25">
      <c r="A7" t="b">
        <v>0</v>
      </c>
      <c r="B7" t="s">
        <v>22</v>
      </c>
      <c r="C7" t="s">
        <v>40</v>
      </c>
      <c r="D7" t="s">
        <v>40</v>
      </c>
      <c r="E7" s="1">
        <v>494252873563218</v>
      </c>
      <c r="F7">
        <v>9</v>
      </c>
      <c r="G7">
        <v>22</v>
      </c>
      <c r="H7">
        <v>9</v>
      </c>
      <c r="I7">
        <v>1</v>
      </c>
      <c r="J7">
        <v>609</v>
      </c>
      <c r="K7" s="1">
        <v>61381</v>
      </c>
      <c r="L7" t="s">
        <v>41</v>
      </c>
      <c r="M7" t="s">
        <v>26</v>
      </c>
      <c r="N7" t="s">
        <v>26</v>
      </c>
      <c r="O7" t="s">
        <v>26</v>
      </c>
      <c r="P7" t="s">
        <v>26</v>
      </c>
      <c r="R7" s="2">
        <v>30000000</v>
      </c>
      <c r="S7" s="2">
        <v>34000000</v>
      </c>
      <c r="T7" s="1">
        <v>1264</v>
      </c>
      <c r="U7" s="1">
        <v>838698306566842</v>
      </c>
      <c r="V7">
        <v>9</v>
      </c>
    </row>
    <row r="8" spans="1:22" x14ac:dyDescent="0.25">
      <c r="A8" t="b">
        <v>0</v>
      </c>
      <c r="B8" t="s">
        <v>22</v>
      </c>
      <c r="C8" t="s">
        <v>42</v>
      </c>
      <c r="D8" t="s">
        <v>42</v>
      </c>
      <c r="E8" s="1">
        <v>704918032786885</v>
      </c>
      <c r="F8">
        <v>6</v>
      </c>
      <c r="G8">
        <v>24</v>
      </c>
      <c r="H8">
        <v>6</v>
      </c>
      <c r="I8">
        <v>1</v>
      </c>
      <c r="J8">
        <v>61</v>
      </c>
      <c r="K8" s="1">
        <v>7018</v>
      </c>
      <c r="L8" t="s">
        <v>43</v>
      </c>
      <c r="M8" t="s">
        <v>26</v>
      </c>
      <c r="N8" t="s">
        <v>26</v>
      </c>
      <c r="O8" t="s">
        <v>26</v>
      </c>
      <c r="P8" t="s">
        <v>26</v>
      </c>
      <c r="R8" s="2">
        <v>520000000</v>
      </c>
      <c r="S8" s="2">
        <v>610000000</v>
      </c>
      <c r="T8" s="1">
        <v>250189</v>
      </c>
      <c r="U8" s="1">
        <v>796253595009654</v>
      </c>
      <c r="V8">
        <v>6</v>
      </c>
    </row>
    <row r="9" spans="1:22" x14ac:dyDescent="0.25">
      <c r="A9" t="b">
        <v>0</v>
      </c>
      <c r="B9" t="s">
        <v>22</v>
      </c>
      <c r="C9" t="s">
        <v>44</v>
      </c>
      <c r="D9" t="s">
        <v>44</v>
      </c>
      <c r="E9">
        <v>50</v>
      </c>
      <c r="F9">
        <v>7</v>
      </c>
      <c r="G9">
        <v>26</v>
      </c>
      <c r="H9">
        <v>6</v>
      </c>
      <c r="I9">
        <v>1</v>
      </c>
      <c r="J9">
        <v>74</v>
      </c>
      <c r="K9" s="1">
        <v>8426</v>
      </c>
      <c r="L9" t="s">
        <v>45</v>
      </c>
      <c r="M9" t="s">
        <v>26</v>
      </c>
      <c r="N9" t="s">
        <v>26</v>
      </c>
      <c r="O9" t="s">
        <v>26</v>
      </c>
      <c r="P9" t="s">
        <v>26</v>
      </c>
      <c r="R9" s="2">
        <v>190000000</v>
      </c>
      <c r="S9" s="2">
        <v>230000000</v>
      </c>
      <c r="T9" t="s">
        <v>46</v>
      </c>
      <c r="U9" s="1">
        <v>781651799068313</v>
      </c>
      <c r="V9">
        <v>7</v>
      </c>
    </row>
    <row r="10" spans="1:22" x14ac:dyDescent="0.25">
      <c r="A10" t="b">
        <v>0</v>
      </c>
      <c r="B10" t="s">
        <v>22</v>
      </c>
      <c r="C10" t="s">
        <v>47</v>
      </c>
      <c r="D10" t="s">
        <v>47</v>
      </c>
      <c r="E10" s="1">
        <v>589285714285714</v>
      </c>
      <c r="F10">
        <v>6</v>
      </c>
      <c r="G10">
        <v>23</v>
      </c>
      <c r="H10">
        <v>5</v>
      </c>
      <c r="I10">
        <v>1</v>
      </c>
      <c r="J10">
        <v>56</v>
      </c>
      <c r="K10" t="s">
        <v>48</v>
      </c>
      <c r="L10" t="s">
        <v>49</v>
      </c>
      <c r="M10" t="s">
        <v>26</v>
      </c>
      <c r="N10" t="s">
        <v>26</v>
      </c>
      <c r="O10" t="s">
        <v>26</v>
      </c>
      <c r="P10" t="s">
        <v>26</v>
      </c>
      <c r="R10" s="2">
        <v>88000000</v>
      </c>
      <c r="S10" s="2">
        <v>110000000</v>
      </c>
      <c r="T10" s="1">
        <v>1777279</v>
      </c>
      <c r="U10" s="1">
        <v>727918037975402</v>
      </c>
      <c r="V10">
        <v>6</v>
      </c>
    </row>
    <row r="11" spans="1:22" x14ac:dyDescent="0.25">
      <c r="A11" t="b">
        <v>0</v>
      </c>
      <c r="B11" t="s">
        <v>22</v>
      </c>
      <c r="C11" t="s">
        <v>50</v>
      </c>
      <c r="D11" t="s">
        <v>50</v>
      </c>
      <c r="E11" s="1">
        <v>128491620111732</v>
      </c>
      <c r="F11">
        <v>4</v>
      </c>
      <c r="G11">
        <v>19</v>
      </c>
      <c r="H11">
        <v>4</v>
      </c>
      <c r="I11">
        <v>1</v>
      </c>
      <c r="J11">
        <v>179</v>
      </c>
      <c r="K11" s="1">
        <v>18996</v>
      </c>
      <c r="L11" t="s">
        <v>51</v>
      </c>
      <c r="M11" t="s">
        <v>26</v>
      </c>
      <c r="N11" t="s">
        <v>26</v>
      </c>
      <c r="O11" t="s">
        <v>26</v>
      </c>
      <c r="P11" t="s">
        <v>26</v>
      </c>
      <c r="R11" s="2">
        <v>6500000</v>
      </c>
      <c r="S11" s="2">
        <v>8200000</v>
      </c>
      <c r="T11" s="1">
        <v>2153435</v>
      </c>
      <c r="U11" s="1">
        <v>585978543216588</v>
      </c>
      <c r="V11">
        <v>4</v>
      </c>
    </row>
    <row r="12" spans="1:22" x14ac:dyDescent="0.25">
      <c r="A12" t="b">
        <v>0</v>
      </c>
      <c r="B12" t="s">
        <v>22</v>
      </c>
      <c r="C12" t="s">
        <v>52</v>
      </c>
      <c r="D12" t="s">
        <v>53</v>
      </c>
      <c r="E12" s="1">
        <v>164502164502165</v>
      </c>
      <c r="F12">
        <v>3</v>
      </c>
      <c r="G12">
        <v>22</v>
      </c>
      <c r="H12">
        <v>3</v>
      </c>
      <c r="I12">
        <v>1</v>
      </c>
      <c r="J12">
        <v>231</v>
      </c>
      <c r="K12" s="1">
        <v>24394</v>
      </c>
      <c r="L12" t="s">
        <v>54</v>
      </c>
      <c r="M12" t="s">
        <v>26</v>
      </c>
      <c r="N12" t="s">
        <v>26</v>
      </c>
      <c r="O12" t="s">
        <v>26</v>
      </c>
      <c r="P12" t="s">
        <v>26</v>
      </c>
      <c r="Q12" t="s">
        <v>55</v>
      </c>
      <c r="R12" s="2">
        <v>880000000</v>
      </c>
      <c r="S12" s="2">
        <v>930000000</v>
      </c>
      <c r="T12" s="1">
        <v>3924</v>
      </c>
      <c r="U12" s="1">
        <v>573071222905747</v>
      </c>
      <c r="V12">
        <v>3</v>
      </c>
    </row>
    <row r="13" spans="1:22" x14ac:dyDescent="0.25">
      <c r="A13" t="b">
        <v>0</v>
      </c>
      <c r="B13" t="s">
        <v>22</v>
      </c>
      <c r="C13" t="s">
        <v>56</v>
      </c>
      <c r="D13" t="s">
        <v>56</v>
      </c>
      <c r="E13" s="1">
        <v>544117647058823</v>
      </c>
      <c r="F13">
        <v>11</v>
      </c>
      <c r="G13">
        <v>40</v>
      </c>
      <c r="H13">
        <v>7</v>
      </c>
      <c r="I13">
        <v>1</v>
      </c>
      <c r="J13">
        <v>136</v>
      </c>
      <c r="K13" s="1">
        <v>15368</v>
      </c>
      <c r="L13" t="s">
        <v>57</v>
      </c>
      <c r="M13" t="s">
        <v>26</v>
      </c>
      <c r="N13" t="s">
        <v>26</v>
      </c>
      <c r="O13" t="s">
        <v>26</v>
      </c>
      <c r="P13" t="s">
        <v>26</v>
      </c>
      <c r="Q13" t="s">
        <v>58</v>
      </c>
      <c r="R13" s="2">
        <v>20000000</v>
      </c>
      <c r="S13" s="2">
        <v>15000000</v>
      </c>
      <c r="T13" s="1">
        <v>1388495</v>
      </c>
      <c r="U13" s="1">
        <v>54861536673925</v>
      </c>
      <c r="V13">
        <v>11</v>
      </c>
    </row>
    <row r="14" spans="1:22" x14ac:dyDescent="0.25">
      <c r="A14" t="b">
        <v>0</v>
      </c>
      <c r="B14" t="s">
        <v>22</v>
      </c>
      <c r="C14" t="s">
        <v>59</v>
      </c>
      <c r="D14" t="s">
        <v>59</v>
      </c>
      <c r="E14" s="1">
        <v>396825396825397</v>
      </c>
      <c r="F14">
        <v>11</v>
      </c>
      <c r="G14">
        <v>27</v>
      </c>
      <c r="H14">
        <v>11</v>
      </c>
      <c r="I14">
        <v>1</v>
      </c>
      <c r="J14">
        <v>252</v>
      </c>
      <c r="K14" s="1">
        <v>28455</v>
      </c>
      <c r="L14" t="s">
        <v>60</v>
      </c>
      <c r="M14" t="s">
        <v>26</v>
      </c>
      <c r="N14" t="s">
        <v>26</v>
      </c>
      <c r="O14" t="s">
        <v>26</v>
      </c>
      <c r="P14" t="s">
        <v>26</v>
      </c>
      <c r="R14" s="2">
        <v>170000000</v>
      </c>
      <c r="S14" s="2">
        <v>120000000</v>
      </c>
      <c r="T14" s="1">
        <v>4926</v>
      </c>
      <c r="U14" s="1">
        <v>465876662066181</v>
      </c>
      <c r="V14">
        <v>11</v>
      </c>
    </row>
    <row r="15" spans="1:22" x14ac:dyDescent="0.25">
      <c r="A15" t="b">
        <v>0</v>
      </c>
      <c r="B15" t="s">
        <v>22</v>
      </c>
      <c r="C15" t="s">
        <v>61</v>
      </c>
      <c r="D15" t="s">
        <v>61</v>
      </c>
      <c r="E15" s="1">
        <v>279569892473118</v>
      </c>
      <c r="F15">
        <v>5</v>
      </c>
      <c r="G15">
        <v>11</v>
      </c>
      <c r="H15">
        <v>5</v>
      </c>
      <c r="I15">
        <v>1</v>
      </c>
      <c r="J15">
        <v>93</v>
      </c>
      <c r="K15" s="1">
        <v>11132</v>
      </c>
      <c r="L15" t="s">
        <v>62</v>
      </c>
      <c r="M15" t="s">
        <v>26</v>
      </c>
      <c r="N15" t="s">
        <v>26</v>
      </c>
      <c r="O15" t="s">
        <v>26</v>
      </c>
      <c r="P15" t="s">
        <v>26</v>
      </c>
      <c r="R15" s="2">
        <v>5300000</v>
      </c>
      <c r="S15" s="2">
        <v>5500000</v>
      </c>
      <c r="T15" s="1">
        <v>14849</v>
      </c>
      <c r="U15" s="1">
        <v>429251043997824</v>
      </c>
      <c r="V15">
        <v>5</v>
      </c>
    </row>
    <row r="16" spans="1:22" x14ac:dyDescent="0.25">
      <c r="A16" t="b">
        <v>0</v>
      </c>
      <c r="B16" t="s">
        <v>22</v>
      </c>
      <c r="C16" t="s">
        <v>63</v>
      </c>
      <c r="D16" t="s">
        <v>63</v>
      </c>
      <c r="E16" s="1">
        <v>817391304347826</v>
      </c>
      <c r="F16">
        <v>14</v>
      </c>
      <c r="G16">
        <v>28</v>
      </c>
      <c r="H16">
        <v>14</v>
      </c>
      <c r="I16">
        <v>1</v>
      </c>
      <c r="J16">
        <v>115</v>
      </c>
      <c r="K16" s="1">
        <v>11972</v>
      </c>
      <c r="L16" t="s">
        <v>64</v>
      </c>
      <c r="M16" t="s">
        <v>26</v>
      </c>
      <c r="N16" t="s">
        <v>26</v>
      </c>
      <c r="O16" t="s">
        <v>26</v>
      </c>
      <c r="P16" t="s">
        <v>26</v>
      </c>
      <c r="Q16" t="s">
        <v>65</v>
      </c>
      <c r="R16" s="2">
        <v>6300000</v>
      </c>
      <c r="S16" s="2">
        <v>63000000</v>
      </c>
      <c r="T16" s="1">
        <v>215442469</v>
      </c>
      <c r="U16" s="1">
        <v>416264696489612</v>
      </c>
      <c r="V16">
        <v>14</v>
      </c>
    </row>
    <row r="17" spans="1:22" x14ac:dyDescent="0.25">
      <c r="A17" t="b">
        <v>0</v>
      </c>
      <c r="B17" t="s">
        <v>22</v>
      </c>
      <c r="C17" t="s">
        <v>66</v>
      </c>
      <c r="D17" t="s">
        <v>66</v>
      </c>
      <c r="E17" s="1">
        <v>109452736318408</v>
      </c>
      <c r="F17">
        <v>10</v>
      </c>
      <c r="G17">
        <v>14</v>
      </c>
      <c r="H17">
        <v>10</v>
      </c>
      <c r="I17">
        <v>1</v>
      </c>
      <c r="J17">
        <v>1206</v>
      </c>
      <c r="K17" s="1">
        <v>127333</v>
      </c>
      <c r="L17" t="s">
        <v>67</v>
      </c>
      <c r="M17" t="s">
        <v>26</v>
      </c>
      <c r="N17" t="s">
        <v>26</v>
      </c>
      <c r="O17" t="s">
        <v>26</v>
      </c>
      <c r="P17" t="s">
        <v>26</v>
      </c>
      <c r="R17" s="2">
        <v>8800000</v>
      </c>
      <c r="S17" s="2">
        <v>2500000</v>
      </c>
      <c r="T17" t="s">
        <v>68</v>
      </c>
      <c r="U17" s="1">
        <v>411548415300556</v>
      </c>
      <c r="V17">
        <v>10</v>
      </c>
    </row>
    <row r="18" spans="1:22" x14ac:dyDescent="0.25">
      <c r="A18" t="b">
        <v>0</v>
      </c>
      <c r="B18" t="s">
        <v>22</v>
      </c>
      <c r="C18" t="s">
        <v>69</v>
      </c>
      <c r="D18" t="s">
        <v>69</v>
      </c>
      <c r="E18" s="1">
        <v>883435582822086</v>
      </c>
      <c r="F18">
        <v>7</v>
      </c>
      <c r="G18">
        <v>11</v>
      </c>
      <c r="H18">
        <v>7</v>
      </c>
      <c r="I18">
        <v>1</v>
      </c>
      <c r="J18">
        <v>815</v>
      </c>
      <c r="K18" s="1">
        <v>90238</v>
      </c>
      <c r="L18" t="s">
        <v>70</v>
      </c>
      <c r="M18" t="s">
        <v>26</v>
      </c>
      <c r="N18" t="s">
        <v>26</v>
      </c>
      <c r="O18" t="s">
        <v>26</v>
      </c>
      <c r="P18" t="s">
        <v>26</v>
      </c>
      <c r="R18" s="2">
        <v>2500000</v>
      </c>
      <c r="S18" s="2">
        <v>3000000</v>
      </c>
      <c r="T18" t="s">
        <v>71</v>
      </c>
      <c r="U18" s="1">
        <v>319710864076474</v>
      </c>
      <c r="V18">
        <v>7</v>
      </c>
    </row>
    <row r="19" spans="1:22" x14ac:dyDescent="0.25">
      <c r="A19" t="b">
        <v>0</v>
      </c>
      <c r="B19" t="s">
        <v>22</v>
      </c>
      <c r="C19" t="s">
        <v>72</v>
      </c>
      <c r="D19" t="s">
        <v>72</v>
      </c>
      <c r="E19">
        <v>44</v>
      </c>
      <c r="F19">
        <v>7</v>
      </c>
      <c r="G19">
        <v>11</v>
      </c>
      <c r="H19">
        <v>7</v>
      </c>
      <c r="I19">
        <v>1</v>
      </c>
      <c r="J19">
        <v>125</v>
      </c>
      <c r="K19" t="s">
        <v>73</v>
      </c>
      <c r="L19" t="s">
        <v>74</v>
      </c>
      <c r="M19" t="s">
        <v>26</v>
      </c>
      <c r="N19" t="s">
        <v>26</v>
      </c>
      <c r="O19" t="s">
        <v>26</v>
      </c>
      <c r="P19" t="s">
        <v>26</v>
      </c>
      <c r="R19" s="2">
        <v>54000000</v>
      </c>
      <c r="S19" s="2">
        <v>59000000</v>
      </c>
      <c r="T19" s="1">
        <v>4995</v>
      </c>
      <c r="U19" s="1">
        <v>287207899337945</v>
      </c>
      <c r="V19">
        <v>7</v>
      </c>
    </row>
    <row r="20" spans="1:22" x14ac:dyDescent="0.25">
      <c r="A20" t="b">
        <v>0</v>
      </c>
      <c r="B20" t="s">
        <v>22</v>
      </c>
      <c r="C20" t="s">
        <v>75</v>
      </c>
      <c r="D20" t="s">
        <v>76</v>
      </c>
      <c r="E20" s="1">
        <v>256821829855538</v>
      </c>
      <c r="F20">
        <v>1</v>
      </c>
      <c r="G20">
        <v>4</v>
      </c>
      <c r="H20">
        <v>1</v>
      </c>
      <c r="I20">
        <v>1</v>
      </c>
      <c r="J20">
        <v>623</v>
      </c>
      <c r="K20" s="1">
        <v>62092</v>
      </c>
      <c r="L20" t="s">
        <v>77</v>
      </c>
      <c r="M20" t="s">
        <v>26</v>
      </c>
      <c r="N20" t="s">
        <v>26</v>
      </c>
      <c r="O20" t="s">
        <v>26</v>
      </c>
      <c r="P20" t="s">
        <v>26</v>
      </c>
      <c r="R20" s="2">
        <v>1200000</v>
      </c>
      <c r="S20" s="2">
        <v>2400000</v>
      </c>
      <c r="T20" t="s">
        <v>78</v>
      </c>
      <c r="U20" s="1">
        <v>24747415436918</v>
      </c>
      <c r="V20">
        <v>1</v>
      </c>
    </row>
    <row r="21" spans="1:22" x14ac:dyDescent="0.25">
      <c r="A21" t="b">
        <v>0</v>
      </c>
      <c r="B21" t="s">
        <v>22</v>
      </c>
      <c r="C21" t="s">
        <v>79</v>
      </c>
      <c r="D21" t="s">
        <v>79</v>
      </c>
      <c r="E21" s="1">
        <v>337209302325581</v>
      </c>
      <c r="F21">
        <v>6</v>
      </c>
      <c r="G21">
        <v>13</v>
      </c>
      <c r="H21">
        <v>3</v>
      </c>
      <c r="I21">
        <v>1</v>
      </c>
      <c r="J21">
        <v>86</v>
      </c>
      <c r="K21" s="1">
        <v>9394</v>
      </c>
      <c r="L21" t="s">
        <v>80</v>
      </c>
      <c r="M21" t="s">
        <v>26</v>
      </c>
      <c r="N21" t="s">
        <v>26</v>
      </c>
      <c r="O21" t="s">
        <v>26</v>
      </c>
      <c r="P21" t="s">
        <v>26</v>
      </c>
      <c r="R21" s="2">
        <v>5800000</v>
      </c>
      <c r="S21" s="2">
        <v>9800000</v>
      </c>
      <c r="T21" s="1">
        <v>55234</v>
      </c>
      <c r="U21" s="1">
        <v>240984521017499</v>
      </c>
      <c r="V21">
        <v>6</v>
      </c>
    </row>
    <row r="22" spans="1:22" x14ac:dyDescent="0.25">
      <c r="A22" t="b">
        <v>0</v>
      </c>
      <c r="B22" t="s">
        <v>22</v>
      </c>
      <c r="C22" t="s">
        <v>81</v>
      </c>
      <c r="D22" t="s">
        <v>81</v>
      </c>
      <c r="E22" s="1">
        <v>205882352941176</v>
      </c>
      <c r="F22">
        <v>5</v>
      </c>
      <c r="G22">
        <v>16</v>
      </c>
      <c r="H22">
        <v>1</v>
      </c>
      <c r="I22">
        <v>1</v>
      </c>
      <c r="J22">
        <v>136</v>
      </c>
      <c r="K22" s="1">
        <v>15447</v>
      </c>
      <c r="L22" t="s">
        <v>82</v>
      </c>
      <c r="M22" t="s">
        <v>26</v>
      </c>
      <c r="N22" t="s">
        <v>83</v>
      </c>
      <c r="O22" t="s">
        <v>26</v>
      </c>
      <c r="P22" t="s">
        <v>83</v>
      </c>
      <c r="Q22" t="s">
        <v>84</v>
      </c>
      <c r="R22" s="2">
        <v>3100000</v>
      </c>
      <c r="S22" s="2">
        <v>3100000</v>
      </c>
      <c r="T22" s="1">
        <v>50795</v>
      </c>
      <c r="U22" s="1">
        <v>228659256507497</v>
      </c>
      <c r="V22">
        <v>5</v>
      </c>
    </row>
    <row r="23" spans="1:22" x14ac:dyDescent="0.25">
      <c r="A23" t="b">
        <v>0</v>
      </c>
      <c r="B23" t="s">
        <v>22</v>
      </c>
      <c r="C23" t="s">
        <v>85</v>
      </c>
      <c r="D23" t="s">
        <v>85</v>
      </c>
      <c r="E23" s="1">
        <v>22972972972973</v>
      </c>
      <c r="F23">
        <v>2</v>
      </c>
      <c r="G23">
        <v>5</v>
      </c>
      <c r="H23">
        <v>2</v>
      </c>
      <c r="I23">
        <v>1</v>
      </c>
      <c r="J23">
        <v>74</v>
      </c>
      <c r="K23" s="1">
        <v>8925</v>
      </c>
      <c r="L23" t="s">
        <v>86</v>
      </c>
      <c r="M23" t="s">
        <v>26</v>
      </c>
      <c r="N23" t="s">
        <v>26</v>
      </c>
      <c r="O23" t="s">
        <v>26</v>
      </c>
      <c r="P23" t="s">
        <v>26</v>
      </c>
      <c r="R23" s="2">
        <v>6500000</v>
      </c>
      <c r="S23" s="2">
        <v>1600000</v>
      </c>
      <c r="T23" s="1">
        <v>4623</v>
      </c>
      <c r="U23" t="s">
        <v>87</v>
      </c>
      <c r="V23">
        <v>2</v>
      </c>
    </row>
    <row r="24" spans="1:22" x14ac:dyDescent="0.25">
      <c r="A24" t="b">
        <v>0</v>
      </c>
      <c r="B24" t="s">
        <v>22</v>
      </c>
      <c r="C24" t="s">
        <v>88</v>
      </c>
      <c r="D24" t="s">
        <v>88</v>
      </c>
      <c r="E24" s="1">
        <v>117241379310345</v>
      </c>
      <c r="F24">
        <v>2</v>
      </c>
      <c r="G24">
        <v>5</v>
      </c>
      <c r="H24">
        <v>2</v>
      </c>
      <c r="I24">
        <v>1</v>
      </c>
      <c r="J24">
        <v>145</v>
      </c>
      <c r="K24" s="1">
        <v>14474</v>
      </c>
      <c r="L24" t="s">
        <v>89</v>
      </c>
      <c r="M24" t="s">
        <v>26</v>
      </c>
      <c r="N24" t="s">
        <v>26</v>
      </c>
      <c r="O24" t="s">
        <v>26</v>
      </c>
      <c r="P24" t="s">
        <v>26</v>
      </c>
      <c r="R24" s="2">
        <v>41000000</v>
      </c>
      <c r="S24" s="2">
        <v>36000000</v>
      </c>
      <c r="T24" s="1">
        <v>30623</v>
      </c>
      <c r="U24" s="1">
        <v>20349747015966</v>
      </c>
      <c r="V24">
        <v>2</v>
      </c>
    </row>
    <row r="25" spans="1:22" x14ac:dyDescent="0.25">
      <c r="A25" t="b">
        <v>0</v>
      </c>
      <c r="B25" t="s">
        <v>22</v>
      </c>
      <c r="C25" t="s">
        <v>90</v>
      </c>
      <c r="D25" t="s">
        <v>90</v>
      </c>
      <c r="E25" s="1">
        <v>457627118644068</v>
      </c>
      <c r="F25">
        <v>4</v>
      </c>
      <c r="G25">
        <v>7</v>
      </c>
      <c r="H25">
        <v>4</v>
      </c>
      <c r="I25">
        <v>1</v>
      </c>
      <c r="J25">
        <v>59</v>
      </c>
      <c r="K25" t="s">
        <v>91</v>
      </c>
      <c r="L25" t="s">
        <v>92</v>
      </c>
      <c r="M25" t="s">
        <v>83</v>
      </c>
      <c r="N25" t="s">
        <v>26</v>
      </c>
      <c r="O25" t="s">
        <v>83</v>
      </c>
      <c r="P25" t="s">
        <v>26</v>
      </c>
      <c r="R25" s="2">
        <v>6800000</v>
      </c>
      <c r="S25" s="2">
        <v>5800000</v>
      </c>
      <c r="T25">
        <v>9</v>
      </c>
      <c r="U25" s="1">
        <v>200967253735426</v>
      </c>
      <c r="V25">
        <v>4</v>
      </c>
    </row>
    <row r="26" spans="1:22" x14ac:dyDescent="0.25">
      <c r="A26" t="b">
        <v>0</v>
      </c>
      <c r="B26" t="s">
        <v>22</v>
      </c>
      <c r="C26" t="s">
        <v>93</v>
      </c>
      <c r="D26" t="s">
        <v>93</v>
      </c>
      <c r="E26" s="1">
        <v>105660377358491</v>
      </c>
      <c r="F26">
        <v>2</v>
      </c>
      <c r="G26">
        <v>5</v>
      </c>
      <c r="H26">
        <v>2</v>
      </c>
      <c r="I26">
        <v>1</v>
      </c>
      <c r="J26">
        <v>265</v>
      </c>
      <c r="K26" s="1">
        <v>27766</v>
      </c>
      <c r="L26" t="s">
        <v>94</v>
      </c>
      <c r="M26" t="s">
        <v>26</v>
      </c>
      <c r="N26" t="s">
        <v>26</v>
      </c>
      <c r="O26" t="s">
        <v>26</v>
      </c>
      <c r="P26" t="s">
        <v>26</v>
      </c>
      <c r="R26" s="2">
        <v>4800000</v>
      </c>
      <c r="S26" s="2">
        <v>3300000</v>
      </c>
      <c r="T26" t="s">
        <v>95</v>
      </c>
      <c r="U26" t="s">
        <v>96</v>
      </c>
      <c r="V26">
        <v>2</v>
      </c>
    </row>
    <row r="27" spans="1:22" x14ac:dyDescent="0.25">
      <c r="A27" t="b">
        <v>0</v>
      </c>
      <c r="B27" t="s">
        <v>22</v>
      </c>
      <c r="C27" t="s">
        <v>97</v>
      </c>
      <c r="D27" t="s">
        <v>97</v>
      </c>
      <c r="E27" s="1">
        <v>272727272727273</v>
      </c>
      <c r="F27">
        <v>6</v>
      </c>
      <c r="G27">
        <v>19</v>
      </c>
      <c r="H27">
        <v>6</v>
      </c>
      <c r="I27">
        <v>1</v>
      </c>
      <c r="J27">
        <v>187</v>
      </c>
      <c r="K27" s="1">
        <v>20761</v>
      </c>
      <c r="L27" t="s">
        <v>98</v>
      </c>
      <c r="M27" t="s">
        <v>83</v>
      </c>
      <c r="N27" t="s">
        <v>26</v>
      </c>
      <c r="O27" t="s">
        <v>83</v>
      </c>
      <c r="P27" t="s">
        <v>26</v>
      </c>
      <c r="R27" s="2">
        <v>2500000</v>
      </c>
      <c r="S27" s="2">
        <v>6100000</v>
      </c>
      <c r="T27" s="1">
        <v>3394</v>
      </c>
      <c r="U27" s="1">
        <v>184527469416918</v>
      </c>
      <c r="V27">
        <v>6</v>
      </c>
    </row>
    <row r="28" spans="1:22" x14ac:dyDescent="0.25">
      <c r="A28" t="b">
        <v>0</v>
      </c>
      <c r="B28" t="s">
        <v>22</v>
      </c>
      <c r="C28" t="s">
        <v>99</v>
      </c>
      <c r="D28" t="s">
        <v>99</v>
      </c>
      <c r="E28" s="1">
        <v>22093023255814</v>
      </c>
      <c r="F28">
        <v>4</v>
      </c>
      <c r="G28">
        <v>9</v>
      </c>
      <c r="H28">
        <v>1</v>
      </c>
      <c r="I28">
        <v>1</v>
      </c>
      <c r="J28">
        <v>86</v>
      </c>
      <c r="K28" s="1">
        <v>9393</v>
      </c>
      <c r="L28" t="s">
        <v>100</v>
      </c>
      <c r="M28" t="s">
        <v>26</v>
      </c>
      <c r="N28" t="s">
        <v>26</v>
      </c>
      <c r="O28" t="s">
        <v>26</v>
      </c>
      <c r="P28" t="s">
        <v>26</v>
      </c>
      <c r="R28" s="2">
        <v>2300000</v>
      </c>
      <c r="T28" s="1">
        <v>16783</v>
      </c>
      <c r="U28" s="1">
        <v>176607688760258</v>
      </c>
      <c r="V28">
        <v>4</v>
      </c>
    </row>
    <row r="29" spans="1:22" x14ac:dyDescent="0.25">
      <c r="A29" t="b">
        <v>0</v>
      </c>
      <c r="B29" t="s">
        <v>22</v>
      </c>
      <c r="C29" t="s">
        <v>101</v>
      </c>
      <c r="D29" t="s">
        <v>101</v>
      </c>
      <c r="E29" s="1">
        <v>224066390041494</v>
      </c>
      <c r="F29">
        <v>6</v>
      </c>
      <c r="G29">
        <v>6</v>
      </c>
      <c r="H29">
        <v>6</v>
      </c>
      <c r="I29">
        <v>1</v>
      </c>
      <c r="J29">
        <v>241</v>
      </c>
      <c r="K29" s="1">
        <v>27279</v>
      </c>
      <c r="L29" t="s">
        <v>102</v>
      </c>
      <c r="M29" t="s">
        <v>26</v>
      </c>
      <c r="N29" t="s">
        <v>26</v>
      </c>
      <c r="O29" t="s">
        <v>26</v>
      </c>
      <c r="P29" t="s">
        <v>26</v>
      </c>
      <c r="R29" s="2">
        <v>19000000</v>
      </c>
      <c r="S29" s="2">
        <v>15000000</v>
      </c>
      <c r="T29" s="1">
        <v>2981</v>
      </c>
      <c r="U29" s="1">
        <v>175333333333333</v>
      </c>
      <c r="V29">
        <v>6</v>
      </c>
    </row>
    <row r="30" spans="1:22" x14ac:dyDescent="0.25">
      <c r="A30" t="b">
        <v>0</v>
      </c>
      <c r="B30" t="s">
        <v>22</v>
      </c>
      <c r="C30" t="s">
        <v>103</v>
      </c>
      <c r="D30" t="s">
        <v>104</v>
      </c>
      <c r="E30" s="1">
        <v>103448275862069</v>
      </c>
      <c r="F30">
        <v>6</v>
      </c>
      <c r="G30">
        <v>8</v>
      </c>
      <c r="H30">
        <v>6</v>
      </c>
      <c r="I30">
        <v>1</v>
      </c>
      <c r="J30">
        <v>609</v>
      </c>
      <c r="K30" s="1">
        <v>69468</v>
      </c>
      <c r="L30" t="s">
        <v>105</v>
      </c>
      <c r="M30" t="s">
        <v>26</v>
      </c>
      <c r="N30" t="s">
        <v>83</v>
      </c>
      <c r="O30" t="s">
        <v>26</v>
      </c>
      <c r="P30" t="s">
        <v>83</v>
      </c>
      <c r="R30" s="2">
        <v>3200000</v>
      </c>
      <c r="S30" s="2">
        <v>3800000</v>
      </c>
      <c r="T30" t="s">
        <v>106</v>
      </c>
      <c r="U30" s="1">
        <v>16604622806162</v>
      </c>
      <c r="V30">
        <v>6</v>
      </c>
    </row>
    <row r="31" spans="1:22" x14ac:dyDescent="0.25">
      <c r="A31" t="b">
        <v>0</v>
      </c>
      <c r="B31" t="s">
        <v>22</v>
      </c>
      <c r="C31" t="s">
        <v>107</v>
      </c>
      <c r="D31" t="s">
        <v>107</v>
      </c>
      <c r="E31" s="1">
        <v>137323943661972</v>
      </c>
      <c r="F31">
        <v>4</v>
      </c>
      <c r="G31">
        <v>6</v>
      </c>
      <c r="H31">
        <v>3</v>
      </c>
      <c r="I31">
        <v>1</v>
      </c>
      <c r="J31">
        <v>284</v>
      </c>
      <c r="K31" s="1">
        <v>32097</v>
      </c>
      <c r="L31" t="s">
        <v>108</v>
      </c>
      <c r="M31" t="s">
        <v>26</v>
      </c>
      <c r="N31" t="s">
        <v>26</v>
      </c>
      <c r="O31" t="s">
        <v>26</v>
      </c>
      <c r="P31" t="s">
        <v>26</v>
      </c>
      <c r="R31" s="2">
        <v>3800000</v>
      </c>
      <c r="S31" s="2">
        <v>6500000</v>
      </c>
      <c r="T31" t="s">
        <v>109</v>
      </c>
      <c r="U31" s="1">
        <v>162033198287194</v>
      </c>
      <c r="V31">
        <v>4</v>
      </c>
    </row>
    <row r="32" spans="1:22" x14ac:dyDescent="0.25">
      <c r="A32" t="b">
        <v>0</v>
      </c>
      <c r="B32" t="s">
        <v>22</v>
      </c>
      <c r="C32" t="s">
        <v>110</v>
      </c>
      <c r="D32" t="s">
        <v>110</v>
      </c>
      <c r="E32" s="1">
        <v>900900900900901</v>
      </c>
      <c r="F32">
        <v>1</v>
      </c>
      <c r="G32">
        <v>4</v>
      </c>
      <c r="H32">
        <v>1</v>
      </c>
      <c r="I32">
        <v>1</v>
      </c>
      <c r="J32">
        <v>222</v>
      </c>
      <c r="K32" s="1">
        <v>24908</v>
      </c>
      <c r="L32" t="s">
        <v>111</v>
      </c>
      <c r="M32" t="s">
        <v>26</v>
      </c>
      <c r="N32" t="s">
        <v>26</v>
      </c>
      <c r="O32" t="s">
        <v>26</v>
      </c>
      <c r="P32" t="s">
        <v>26</v>
      </c>
      <c r="R32" s="2">
        <v>1900000</v>
      </c>
      <c r="S32" s="2">
        <v>310000</v>
      </c>
      <c r="T32" t="s">
        <v>112</v>
      </c>
      <c r="U32" s="1">
        <v>157765989971292</v>
      </c>
      <c r="V32">
        <v>1</v>
      </c>
    </row>
    <row r="33" spans="1:22" x14ac:dyDescent="0.25">
      <c r="A33" t="b">
        <v>0</v>
      </c>
      <c r="B33" t="s">
        <v>22</v>
      </c>
      <c r="C33" t="s">
        <v>113</v>
      </c>
      <c r="D33" t="s">
        <v>113</v>
      </c>
      <c r="E33" s="1">
        <v>202898550724638</v>
      </c>
      <c r="F33">
        <v>1</v>
      </c>
      <c r="G33">
        <v>2</v>
      </c>
      <c r="H33">
        <v>1</v>
      </c>
      <c r="I33">
        <v>1</v>
      </c>
      <c r="J33">
        <v>69</v>
      </c>
      <c r="K33" s="1">
        <v>7939</v>
      </c>
      <c r="L33" t="s">
        <v>114</v>
      </c>
      <c r="M33" t="s">
        <v>26</v>
      </c>
      <c r="N33" t="s">
        <v>26</v>
      </c>
      <c r="O33" t="s">
        <v>26</v>
      </c>
      <c r="P33" t="s">
        <v>26</v>
      </c>
      <c r="R33" s="2">
        <v>37000000</v>
      </c>
      <c r="S33" s="2">
        <v>46000000</v>
      </c>
      <c r="T33" t="s">
        <v>109</v>
      </c>
      <c r="U33" s="1">
        <v>143102707141492</v>
      </c>
      <c r="V33">
        <v>1</v>
      </c>
    </row>
    <row r="34" spans="1:22" x14ac:dyDescent="0.25">
      <c r="A34" t="b">
        <v>0</v>
      </c>
      <c r="B34" t="s">
        <v>22</v>
      </c>
      <c r="C34" t="s">
        <v>115</v>
      </c>
      <c r="D34" t="s">
        <v>115</v>
      </c>
      <c r="E34" s="1">
        <v>405844155844156</v>
      </c>
      <c r="F34">
        <v>2</v>
      </c>
      <c r="G34">
        <v>4</v>
      </c>
      <c r="H34">
        <v>2</v>
      </c>
      <c r="I34">
        <v>1</v>
      </c>
      <c r="J34">
        <v>616</v>
      </c>
      <c r="K34" s="1">
        <v>68612</v>
      </c>
      <c r="L34" t="s">
        <v>116</v>
      </c>
      <c r="M34" t="s">
        <v>26</v>
      </c>
      <c r="N34" t="s">
        <v>26</v>
      </c>
      <c r="O34" t="s">
        <v>26</v>
      </c>
      <c r="P34" t="s">
        <v>26</v>
      </c>
      <c r="R34" s="2">
        <v>130000</v>
      </c>
      <c r="S34" s="2">
        <v>250000</v>
      </c>
      <c r="T34" t="s">
        <v>117</v>
      </c>
      <c r="U34" s="1">
        <v>138340355156918</v>
      </c>
      <c r="V34">
        <v>2</v>
      </c>
    </row>
    <row r="35" spans="1:22" x14ac:dyDescent="0.25">
      <c r="A35" t="b">
        <v>0</v>
      </c>
      <c r="B35" t="s">
        <v>22</v>
      </c>
      <c r="C35" t="s">
        <v>118</v>
      </c>
      <c r="D35" t="s">
        <v>118</v>
      </c>
      <c r="E35" s="1">
        <v>37037037037037</v>
      </c>
      <c r="F35">
        <v>1</v>
      </c>
      <c r="G35">
        <v>2</v>
      </c>
      <c r="H35">
        <v>1</v>
      </c>
      <c r="I35">
        <v>1</v>
      </c>
      <c r="J35">
        <v>432</v>
      </c>
      <c r="K35" s="1">
        <v>48807</v>
      </c>
      <c r="L35" t="s">
        <v>119</v>
      </c>
      <c r="M35" t="s">
        <v>26</v>
      </c>
      <c r="N35" t="s">
        <v>26</v>
      </c>
      <c r="O35" t="s">
        <v>26</v>
      </c>
      <c r="P35" t="s">
        <v>26</v>
      </c>
      <c r="R35" s="2">
        <v>450000</v>
      </c>
      <c r="T35" t="s">
        <v>120</v>
      </c>
      <c r="U35" t="s">
        <v>121</v>
      </c>
      <c r="V35">
        <v>1</v>
      </c>
    </row>
    <row r="36" spans="1:22" x14ac:dyDescent="0.25">
      <c r="A36" t="b">
        <v>0</v>
      </c>
      <c r="B36" t="s">
        <v>22</v>
      </c>
      <c r="C36" t="s">
        <v>122</v>
      </c>
      <c r="D36" t="s">
        <v>122</v>
      </c>
      <c r="E36" s="1">
        <v>416666666666667</v>
      </c>
      <c r="F36">
        <v>2</v>
      </c>
      <c r="G36">
        <v>3</v>
      </c>
      <c r="H36">
        <v>2</v>
      </c>
      <c r="I36">
        <v>1</v>
      </c>
      <c r="J36">
        <v>408</v>
      </c>
      <c r="K36" s="1">
        <v>42192</v>
      </c>
      <c r="L36" t="s">
        <v>123</v>
      </c>
      <c r="M36" t="s">
        <v>26</v>
      </c>
      <c r="N36" t="s">
        <v>26</v>
      </c>
      <c r="O36" t="s">
        <v>26</v>
      </c>
      <c r="P36" t="s">
        <v>26</v>
      </c>
      <c r="R36" s="2">
        <v>3800000</v>
      </c>
      <c r="S36" s="2">
        <v>9200000</v>
      </c>
      <c r="T36" t="s">
        <v>124</v>
      </c>
      <c r="U36" s="1">
        <v>120436666666667</v>
      </c>
      <c r="V36">
        <v>2</v>
      </c>
    </row>
    <row r="37" spans="1:22" x14ac:dyDescent="0.25">
      <c r="A37" t="b">
        <v>0</v>
      </c>
      <c r="B37" t="s">
        <v>22</v>
      </c>
      <c r="C37" t="s">
        <v>125</v>
      </c>
      <c r="D37" t="s">
        <v>125</v>
      </c>
      <c r="E37" s="1">
        <v>912476722532588</v>
      </c>
      <c r="F37">
        <v>3</v>
      </c>
      <c r="G37">
        <v>3</v>
      </c>
      <c r="H37">
        <v>3</v>
      </c>
      <c r="I37">
        <v>1</v>
      </c>
      <c r="J37">
        <v>537</v>
      </c>
      <c r="K37" s="1">
        <v>58689</v>
      </c>
      <c r="L37" t="s">
        <v>126</v>
      </c>
      <c r="M37" t="s">
        <v>127</v>
      </c>
      <c r="N37" t="s">
        <v>26</v>
      </c>
      <c r="O37" t="s">
        <v>127</v>
      </c>
      <c r="P37" t="s">
        <v>26</v>
      </c>
      <c r="S37" s="2">
        <v>190000</v>
      </c>
      <c r="T37" t="s">
        <v>128</v>
      </c>
      <c r="U37" s="1">
        <v>115009377561797</v>
      </c>
      <c r="V37">
        <v>3</v>
      </c>
    </row>
    <row r="38" spans="1:22" x14ac:dyDescent="0.25">
      <c r="A38" t="b">
        <v>0</v>
      </c>
      <c r="B38" t="s">
        <v>22</v>
      </c>
      <c r="C38" t="s">
        <v>129</v>
      </c>
      <c r="D38" t="s">
        <v>129</v>
      </c>
      <c r="E38" s="1">
        <v>144827586206897</v>
      </c>
      <c r="F38">
        <v>2</v>
      </c>
      <c r="G38">
        <v>5</v>
      </c>
      <c r="H38">
        <v>1</v>
      </c>
      <c r="I38">
        <v>1</v>
      </c>
      <c r="J38">
        <v>145</v>
      </c>
      <c r="K38" s="1">
        <v>15324</v>
      </c>
      <c r="L38" t="s">
        <v>130</v>
      </c>
      <c r="M38" t="s">
        <v>26</v>
      </c>
      <c r="N38" t="s">
        <v>26</v>
      </c>
      <c r="O38" t="s">
        <v>26</v>
      </c>
      <c r="P38" t="s">
        <v>26</v>
      </c>
      <c r="R38" s="2">
        <v>180000</v>
      </c>
      <c r="T38" s="1">
        <v>1683</v>
      </c>
      <c r="U38" s="1">
        <v>110951378494941</v>
      </c>
      <c r="V38">
        <v>2</v>
      </c>
    </row>
    <row r="39" spans="1:22" x14ac:dyDescent="0.25">
      <c r="A39" t="b">
        <v>0</v>
      </c>
      <c r="B39" t="s">
        <v>22</v>
      </c>
      <c r="C39" t="s">
        <v>131</v>
      </c>
      <c r="D39" t="s">
        <v>131</v>
      </c>
      <c r="E39" s="1">
        <v>136363636363636</v>
      </c>
      <c r="F39">
        <v>3</v>
      </c>
      <c r="G39">
        <v>6</v>
      </c>
      <c r="H39">
        <v>3</v>
      </c>
      <c r="I39">
        <v>1</v>
      </c>
      <c r="J39">
        <v>220</v>
      </c>
      <c r="K39" s="1">
        <v>24927</v>
      </c>
      <c r="L39" t="s">
        <v>132</v>
      </c>
      <c r="M39" t="s">
        <v>26</v>
      </c>
      <c r="N39" t="s">
        <v>26</v>
      </c>
      <c r="O39" t="s">
        <v>26</v>
      </c>
      <c r="P39" t="s">
        <v>26</v>
      </c>
      <c r="R39" s="2">
        <v>740000</v>
      </c>
      <c r="S39" s="2">
        <v>1000000</v>
      </c>
      <c r="T39" t="s">
        <v>133</v>
      </c>
      <c r="U39" s="1">
        <v>10749628000794</v>
      </c>
      <c r="V39">
        <v>3</v>
      </c>
    </row>
    <row r="40" spans="1:22" x14ac:dyDescent="0.25">
      <c r="A40" t="b">
        <v>0</v>
      </c>
      <c r="B40" t="s">
        <v>22</v>
      </c>
      <c r="C40" t="s">
        <v>134</v>
      </c>
      <c r="D40" t="s">
        <v>134</v>
      </c>
      <c r="E40" s="1">
        <v>568181818181818</v>
      </c>
      <c r="F40">
        <v>4</v>
      </c>
      <c r="G40">
        <v>6</v>
      </c>
      <c r="H40">
        <v>4</v>
      </c>
      <c r="I40">
        <v>1</v>
      </c>
      <c r="J40">
        <v>704</v>
      </c>
      <c r="K40" s="1">
        <v>82515</v>
      </c>
      <c r="L40" t="s">
        <v>135</v>
      </c>
      <c r="M40" t="s">
        <v>26</v>
      </c>
      <c r="N40" t="s">
        <v>26</v>
      </c>
      <c r="O40" t="s">
        <v>26</v>
      </c>
      <c r="P40" t="s">
        <v>26</v>
      </c>
      <c r="R40" s="2">
        <v>530000</v>
      </c>
      <c r="S40" s="2">
        <v>2000000</v>
      </c>
      <c r="T40" t="s">
        <v>136</v>
      </c>
      <c r="U40" s="1">
        <v>106737100317498</v>
      </c>
      <c r="V40">
        <v>4</v>
      </c>
    </row>
    <row r="41" spans="1:22" x14ac:dyDescent="0.25">
      <c r="A41" t="b">
        <v>0</v>
      </c>
      <c r="B41" t="s">
        <v>22</v>
      </c>
      <c r="C41" t="s">
        <v>137</v>
      </c>
      <c r="D41" t="s">
        <v>137</v>
      </c>
      <c r="E41" s="1">
        <v>224852071005917</v>
      </c>
      <c r="F41">
        <v>5</v>
      </c>
      <c r="G41">
        <v>7</v>
      </c>
      <c r="H41">
        <v>5</v>
      </c>
      <c r="I41">
        <v>1</v>
      </c>
      <c r="J41">
        <v>169</v>
      </c>
      <c r="K41" s="1">
        <v>19142</v>
      </c>
      <c r="L41" t="s">
        <v>138</v>
      </c>
      <c r="M41" t="s">
        <v>26</v>
      </c>
      <c r="N41" t="s">
        <v>83</v>
      </c>
      <c r="O41" t="s">
        <v>26</v>
      </c>
      <c r="P41" t="s">
        <v>83</v>
      </c>
      <c r="R41" s="2">
        <v>1400000</v>
      </c>
      <c r="S41" s="2">
        <v>260000</v>
      </c>
      <c r="T41" s="1">
        <v>2162</v>
      </c>
      <c r="U41" s="1">
        <v>103925154700732</v>
      </c>
      <c r="V41">
        <v>5</v>
      </c>
    </row>
    <row r="42" spans="1:22" x14ac:dyDescent="0.25">
      <c r="A42" t="b">
        <v>0</v>
      </c>
      <c r="B42" t="s">
        <v>22</v>
      </c>
      <c r="C42" t="s">
        <v>139</v>
      </c>
      <c r="D42" t="s">
        <v>139</v>
      </c>
      <c r="E42" s="1">
        <v>963855421686747</v>
      </c>
      <c r="F42">
        <v>2</v>
      </c>
      <c r="G42">
        <v>3</v>
      </c>
      <c r="H42">
        <v>1</v>
      </c>
      <c r="I42">
        <v>1</v>
      </c>
      <c r="J42">
        <v>166</v>
      </c>
      <c r="K42" s="1">
        <v>18717</v>
      </c>
      <c r="L42" t="s">
        <v>140</v>
      </c>
      <c r="M42" t="s">
        <v>26</v>
      </c>
      <c r="N42" t="s">
        <v>26</v>
      </c>
      <c r="O42" t="s">
        <v>26</v>
      </c>
      <c r="P42" t="s">
        <v>26</v>
      </c>
      <c r="R42" s="2">
        <v>2500000</v>
      </c>
      <c r="T42" t="s">
        <v>68</v>
      </c>
      <c r="U42" s="1">
        <v>103570729345688</v>
      </c>
      <c r="V42">
        <v>2</v>
      </c>
    </row>
    <row r="43" spans="1:22" x14ac:dyDescent="0.25">
      <c r="A43" t="b">
        <v>0</v>
      </c>
      <c r="B43" t="s">
        <v>22</v>
      </c>
      <c r="C43" t="s">
        <v>141</v>
      </c>
      <c r="D43" t="s">
        <v>141</v>
      </c>
      <c r="E43" s="1">
        <v>446153846153846</v>
      </c>
      <c r="F43">
        <v>2</v>
      </c>
      <c r="G43">
        <v>3</v>
      </c>
      <c r="H43">
        <v>2</v>
      </c>
      <c r="I43">
        <v>1</v>
      </c>
      <c r="J43">
        <v>650</v>
      </c>
      <c r="K43" t="s">
        <v>142</v>
      </c>
      <c r="L43" t="s">
        <v>143</v>
      </c>
      <c r="M43" t="s">
        <v>83</v>
      </c>
      <c r="N43" t="s">
        <v>26</v>
      </c>
      <c r="O43" t="s">
        <v>83</v>
      </c>
      <c r="P43" t="s">
        <v>26</v>
      </c>
      <c r="R43" s="2">
        <v>420000</v>
      </c>
      <c r="S43" s="2">
        <v>150000</v>
      </c>
      <c r="T43" t="s">
        <v>144</v>
      </c>
      <c r="U43" s="1">
        <v>102893333333333</v>
      </c>
      <c r="V43">
        <v>2</v>
      </c>
    </row>
    <row r="44" spans="1:22" x14ac:dyDescent="0.25">
      <c r="A44" t="b">
        <v>0</v>
      </c>
      <c r="B44" t="s">
        <v>22</v>
      </c>
      <c r="C44" t="s">
        <v>145</v>
      </c>
      <c r="D44" t="s">
        <v>145</v>
      </c>
      <c r="E44" s="1">
        <v>494296577946768</v>
      </c>
      <c r="F44">
        <v>1</v>
      </c>
      <c r="G44">
        <v>2</v>
      </c>
      <c r="H44">
        <v>1</v>
      </c>
      <c r="I44">
        <v>1</v>
      </c>
      <c r="J44">
        <v>263</v>
      </c>
      <c r="K44" s="1">
        <v>29652</v>
      </c>
      <c r="L44" t="s">
        <v>146</v>
      </c>
      <c r="M44" t="s">
        <v>26</v>
      </c>
      <c r="N44" t="s">
        <v>26</v>
      </c>
      <c r="O44" t="s">
        <v>26</v>
      </c>
      <c r="P44" t="s">
        <v>26</v>
      </c>
      <c r="R44" s="2">
        <v>1000000</v>
      </c>
      <c r="T44" t="s">
        <v>144</v>
      </c>
      <c r="U44" t="s">
        <v>147</v>
      </c>
      <c r="V44">
        <v>1</v>
      </c>
    </row>
    <row r="45" spans="1:22" x14ac:dyDescent="0.25">
      <c r="A45" t="b">
        <v>0</v>
      </c>
      <c r="B45" t="s">
        <v>22</v>
      </c>
      <c r="C45" t="s">
        <v>148</v>
      </c>
      <c r="D45" t="s">
        <v>148</v>
      </c>
      <c r="E45" s="1">
        <v>133891213389121</v>
      </c>
      <c r="F45">
        <v>3</v>
      </c>
      <c r="G45">
        <v>7</v>
      </c>
      <c r="H45">
        <v>3</v>
      </c>
      <c r="I45">
        <v>1</v>
      </c>
      <c r="J45">
        <v>239</v>
      </c>
      <c r="K45" t="s">
        <v>149</v>
      </c>
      <c r="L45" t="s">
        <v>150</v>
      </c>
      <c r="M45" t="s">
        <v>26</v>
      </c>
      <c r="N45" t="s">
        <v>83</v>
      </c>
      <c r="O45" t="s">
        <v>26</v>
      </c>
      <c r="P45" t="s">
        <v>83</v>
      </c>
      <c r="R45" s="2">
        <v>2300000</v>
      </c>
      <c r="S45" s="2">
        <v>2400000</v>
      </c>
      <c r="T45" t="s">
        <v>151</v>
      </c>
      <c r="U45" s="1">
        <v>100351568533232</v>
      </c>
      <c r="V45">
        <v>3</v>
      </c>
    </row>
    <row r="46" spans="1:22" x14ac:dyDescent="0.25">
      <c r="A46" t="b">
        <v>0</v>
      </c>
      <c r="B46" t="s">
        <v>22</v>
      </c>
      <c r="C46" t="s">
        <v>152</v>
      </c>
      <c r="D46" t="s">
        <v>152</v>
      </c>
      <c r="E46" s="1">
        <v>245775729646697</v>
      </c>
      <c r="F46">
        <v>1</v>
      </c>
      <c r="G46">
        <v>2</v>
      </c>
      <c r="H46">
        <v>1</v>
      </c>
      <c r="I46">
        <v>1</v>
      </c>
      <c r="J46">
        <v>651</v>
      </c>
      <c r="K46" s="1">
        <v>71161</v>
      </c>
      <c r="L46" t="s">
        <v>153</v>
      </c>
      <c r="M46" t="s">
        <v>26</v>
      </c>
      <c r="N46" t="s">
        <v>26</v>
      </c>
      <c r="O46" t="s">
        <v>26</v>
      </c>
      <c r="P46" t="s">
        <v>26</v>
      </c>
      <c r="R46" s="2">
        <v>320000</v>
      </c>
      <c r="T46" t="s">
        <v>154</v>
      </c>
      <c r="U46" s="1">
        <v>983537680047641</v>
      </c>
      <c r="V46">
        <v>1</v>
      </c>
    </row>
    <row r="47" spans="1:22" x14ac:dyDescent="0.25">
      <c r="A47" t="b">
        <v>0</v>
      </c>
      <c r="B47" t="s">
        <v>22</v>
      </c>
      <c r="C47" t="s">
        <v>155</v>
      </c>
      <c r="D47" t="s">
        <v>155</v>
      </c>
      <c r="E47" s="1">
        <v>594059405940594</v>
      </c>
      <c r="F47">
        <v>1</v>
      </c>
      <c r="G47">
        <v>2</v>
      </c>
      <c r="H47">
        <v>1</v>
      </c>
      <c r="I47">
        <v>1</v>
      </c>
      <c r="J47">
        <v>202</v>
      </c>
      <c r="K47" s="1">
        <v>22924</v>
      </c>
      <c r="L47" t="s">
        <v>156</v>
      </c>
      <c r="M47" t="s">
        <v>83</v>
      </c>
      <c r="N47" t="s">
        <v>26</v>
      </c>
      <c r="O47" t="s">
        <v>83</v>
      </c>
      <c r="P47" t="s">
        <v>26</v>
      </c>
      <c r="T47" t="s">
        <v>78</v>
      </c>
      <c r="U47" t="s">
        <v>157</v>
      </c>
      <c r="V47">
        <v>1</v>
      </c>
    </row>
    <row r="48" spans="1:22" x14ac:dyDescent="0.25">
      <c r="A48" t="b">
        <v>0</v>
      </c>
      <c r="B48" t="s">
        <v>22</v>
      </c>
      <c r="C48" t="s">
        <v>158</v>
      </c>
      <c r="D48" t="s">
        <v>158</v>
      </c>
      <c r="E48" s="1">
        <v>922693266832918</v>
      </c>
      <c r="F48">
        <v>4</v>
      </c>
      <c r="G48">
        <v>6</v>
      </c>
      <c r="H48">
        <v>4</v>
      </c>
      <c r="I48">
        <v>1</v>
      </c>
      <c r="J48">
        <v>401</v>
      </c>
      <c r="K48" s="1">
        <v>45561</v>
      </c>
      <c r="L48" t="s">
        <v>159</v>
      </c>
      <c r="M48" t="s">
        <v>83</v>
      </c>
      <c r="N48" t="s">
        <v>26</v>
      </c>
      <c r="O48" t="s">
        <v>83</v>
      </c>
      <c r="P48" t="s">
        <v>26</v>
      </c>
      <c r="R48" s="2">
        <v>1200000</v>
      </c>
      <c r="S48" s="2">
        <v>1400000</v>
      </c>
      <c r="T48" t="s">
        <v>160</v>
      </c>
      <c r="U48" t="s">
        <v>161</v>
      </c>
      <c r="V48">
        <v>4</v>
      </c>
    </row>
    <row r="49" spans="1:22" x14ac:dyDescent="0.25">
      <c r="A49" t="b">
        <v>0</v>
      </c>
      <c r="B49" t="s">
        <v>22</v>
      </c>
      <c r="C49" t="s">
        <v>162</v>
      </c>
      <c r="D49" t="s">
        <v>163</v>
      </c>
      <c r="E49" s="1">
        <v>465116279069767</v>
      </c>
      <c r="F49">
        <v>2</v>
      </c>
      <c r="G49">
        <v>3</v>
      </c>
      <c r="H49">
        <v>2</v>
      </c>
      <c r="I49">
        <v>1</v>
      </c>
      <c r="J49">
        <v>645</v>
      </c>
      <c r="K49" s="1">
        <v>65825</v>
      </c>
      <c r="L49">
        <v>8</v>
      </c>
      <c r="M49" t="s">
        <v>26</v>
      </c>
      <c r="N49" t="s">
        <v>26</v>
      </c>
      <c r="O49" t="s">
        <v>26</v>
      </c>
      <c r="P49" t="s">
        <v>26</v>
      </c>
      <c r="R49" s="2">
        <v>570000</v>
      </c>
      <c r="S49" s="2">
        <v>1300000</v>
      </c>
      <c r="T49" t="s">
        <v>164</v>
      </c>
      <c r="U49" s="1">
        <v>965060892841343</v>
      </c>
      <c r="V49">
        <v>2</v>
      </c>
    </row>
    <row r="50" spans="1:22" x14ac:dyDescent="0.25">
      <c r="A50" t="b">
        <v>0</v>
      </c>
      <c r="B50" t="s">
        <v>22</v>
      </c>
      <c r="C50" t="s">
        <v>165</v>
      </c>
      <c r="D50" t="s">
        <v>165</v>
      </c>
      <c r="E50" s="1">
        <v>202586206896552</v>
      </c>
      <c r="F50">
        <v>4</v>
      </c>
      <c r="G50">
        <v>5</v>
      </c>
      <c r="H50">
        <v>4</v>
      </c>
      <c r="I50">
        <v>1</v>
      </c>
      <c r="J50">
        <v>232</v>
      </c>
      <c r="K50" s="1">
        <v>24928</v>
      </c>
      <c r="L50" t="s">
        <v>166</v>
      </c>
      <c r="M50" t="s">
        <v>83</v>
      </c>
      <c r="N50" t="s">
        <v>83</v>
      </c>
      <c r="O50" t="s">
        <v>83</v>
      </c>
      <c r="P50" t="s">
        <v>83</v>
      </c>
      <c r="R50" s="2">
        <v>4300000</v>
      </c>
      <c r="S50" s="2">
        <v>7400000</v>
      </c>
      <c r="T50" s="1">
        <v>1154</v>
      </c>
      <c r="U50" t="s">
        <v>167</v>
      </c>
      <c r="V50">
        <v>4</v>
      </c>
    </row>
    <row r="51" spans="1:22" x14ac:dyDescent="0.25">
      <c r="A51" t="b">
        <v>0</v>
      </c>
      <c r="B51" t="s">
        <v>22</v>
      </c>
      <c r="C51" t="s">
        <v>168</v>
      </c>
      <c r="D51" t="s">
        <v>168</v>
      </c>
      <c r="E51" s="1">
        <v>677506775067751</v>
      </c>
      <c r="F51">
        <v>2</v>
      </c>
      <c r="G51">
        <v>2</v>
      </c>
      <c r="H51">
        <v>2</v>
      </c>
      <c r="I51">
        <v>1</v>
      </c>
      <c r="J51">
        <v>369</v>
      </c>
      <c r="K51" t="s">
        <v>169</v>
      </c>
      <c r="L51" t="s">
        <v>170</v>
      </c>
      <c r="M51" t="s">
        <v>26</v>
      </c>
      <c r="N51" t="s">
        <v>127</v>
      </c>
      <c r="O51" t="s">
        <v>26</v>
      </c>
      <c r="P51" t="s">
        <v>127</v>
      </c>
      <c r="T51" t="s">
        <v>171</v>
      </c>
      <c r="U51" t="s">
        <v>172</v>
      </c>
      <c r="V51">
        <v>2</v>
      </c>
    </row>
    <row r="52" spans="1:22" x14ac:dyDescent="0.25">
      <c r="A52" t="b">
        <v>0</v>
      </c>
      <c r="B52" t="s">
        <v>22</v>
      </c>
      <c r="C52" t="s">
        <v>173</v>
      </c>
      <c r="D52" t="s">
        <v>173</v>
      </c>
      <c r="E52" s="1">
        <v>18361581920904</v>
      </c>
      <c r="F52">
        <v>1</v>
      </c>
      <c r="G52">
        <v>2</v>
      </c>
      <c r="H52">
        <v>1</v>
      </c>
      <c r="I52">
        <v>1</v>
      </c>
      <c r="J52">
        <v>708</v>
      </c>
      <c r="K52" s="1">
        <v>78191</v>
      </c>
      <c r="L52" t="s">
        <v>174</v>
      </c>
      <c r="M52" t="s">
        <v>26</v>
      </c>
      <c r="N52" t="s">
        <v>26</v>
      </c>
      <c r="O52" t="s">
        <v>26</v>
      </c>
      <c r="P52" t="s">
        <v>26</v>
      </c>
      <c r="R52" s="2">
        <v>310000</v>
      </c>
      <c r="S52" s="2">
        <v>130000</v>
      </c>
      <c r="T52" t="s">
        <v>175</v>
      </c>
      <c r="U52" t="s">
        <v>176</v>
      </c>
      <c r="V52">
        <v>1</v>
      </c>
    </row>
    <row r="53" spans="1:22" x14ac:dyDescent="0.25">
      <c r="A53" t="b">
        <v>0</v>
      </c>
      <c r="B53" t="s">
        <v>22</v>
      </c>
      <c r="C53" t="s">
        <v>177</v>
      </c>
      <c r="D53" t="s">
        <v>177</v>
      </c>
      <c r="E53" s="1">
        <v>540540540540541</v>
      </c>
      <c r="F53">
        <v>2</v>
      </c>
      <c r="G53">
        <v>3</v>
      </c>
      <c r="H53">
        <v>2</v>
      </c>
      <c r="I53">
        <v>1</v>
      </c>
      <c r="J53">
        <v>259</v>
      </c>
      <c r="K53" s="1">
        <v>29428</v>
      </c>
      <c r="L53" t="s">
        <v>178</v>
      </c>
      <c r="M53" t="s">
        <v>26</v>
      </c>
      <c r="N53" t="s">
        <v>26</v>
      </c>
      <c r="O53" t="s">
        <v>26</v>
      </c>
      <c r="P53" t="s">
        <v>26</v>
      </c>
      <c r="R53" s="2">
        <v>2700000</v>
      </c>
      <c r="S53" s="2">
        <v>1300000</v>
      </c>
      <c r="T53" t="s">
        <v>179</v>
      </c>
      <c r="U53" s="1">
        <v>899441648534715</v>
      </c>
      <c r="V53">
        <v>2</v>
      </c>
    </row>
    <row r="54" spans="1:22" x14ac:dyDescent="0.25">
      <c r="A54" t="b">
        <v>0</v>
      </c>
      <c r="B54" t="s">
        <v>22</v>
      </c>
      <c r="C54" t="s">
        <v>180</v>
      </c>
      <c r="D54" t="s">
        <v>180</v>
      </c>
      <c r="E54" s="1">
        <v>431535269709544</v>
      </c>
      <c r="F54">
        <v>1</v>
      </c>
      <c r="G54">
        <v>2</v>
      </c>
      <c r="H54">
        <v>1</v>
      </c>
      <c r="I54">
        <v>1</v>
      </c>
      <c r="J54">
        <v>1205</v>
      </c>
      <c r="K54" s="1">
        <v>135756</v>
      </c>
      <c r="L54" t="s">
        <v>181</v>
      </c>
      <c r="M54" t="s">
        <v>26</v>
      </c>
      <c r="N54" t="s">
        <v>26</v>
      </c>
      <c r="O54" t="s">
        <v>26</v>
      </c>
      <c r="P54" t="s">
        <v>26</v>
      </c>
      <c r="R54" s="2">
        <v>1200000</v>
      </c>
      <c r="S54" s="2">
        <v>1700000</v>
      </c>
      <c r="T54" t="s">
        <v>182</v>
      </c>
      <c r="U54" s="1">
        <v>882546875071428</v>
      </c>
      <c r="V54">
        <v>1</v>
      </c>
    </row>
    <row r="55" spans="1:22" x14ac:dyDescent="0.25">
      <c r="A55" t="b">
        <v>0</v>
      </c>
      <c r="B55" t="s">
        <v>22</v>
      </c>
      <c r="C55" t="s">
        <v>183</v>
      </c>
      <c r="D55" t="s">
        <v>183</v>
      </c>
      <c r="E55" s="1">
        <v>654952076677316</v>
      </c>
      <c r="F55">
        <v>4</v>
      </c>
      <c r="G55">
        <v>5</v>
      </c>
      <c r="H55">
        <v>4</v>
      </c>
      <c r="I55">
        <v>1</v>
      </c>
      <c r="J55">
        <v>626</v>
      </c>
      <c r="K55" s="1">
        <v>68503</v>
      </c>
      <c r="L55" t="s">
        <v>184</v>
      </c>
      <c r="M55" t="s">
        <v>26</v>
      </c>
      <c r="N55" t="s">
        <v>26</v>
      </c>
      <c r="O55" t="s">
        <v>26</v>
      </c>
      <c r="P55" t="s">
        <v>26</v>
      </c>
      <c r="R55" s="2">
        <v>3100000</v>
      </c>
      <c r="S55" s="2">
        <v>4900000</v>
      </c>
      <c r="T55" t="s">
        <v>185</v>
      </c>
      <c r="U55" s="1">
        <v>876342841463058</v>
      </c>
      <c r="V55">
        <v>4</v>
      </c>
    </row>
    <row r="56" spans="1:22" x14ac:dyDescent="0.25">
      <c r="A56" t="b">
        <v>0</v>
      </c>
      <c r="B56" t="s">
        <v>22</v>
      </c>
      <c r="C56" t="s">
        <v>186</v>
      </c>
      <c r="D56" t="s">
        <v>186</v>
      </c>
      <c r="E56" s="1">
        <v>345744680851064</v>
      </c>
      <c r="F56">
        <v>1</v>
      </c>
      <c r="G56">
        <v>2</v>
      </c>
      <c r="H56">
        <v>1</v>
      </c>
      <c r="I56">
        <v>1</v>
      </c>
      <c r="J56">
        <v>376</v>
      </c>
      <c r="K56" s="1">
        <v>40592</v>
      </c>
      <c r="L56" t="s">
        <v>187</v>
      </c>
      <c r="M56" t="s">
        <v>26</v>
      </c>
      <c r="N56" t="s">
        <v>26</v>
      </c>
      <c r="O56" t="s">
        <v>26</v>
      </c>
      <c r="P56" t="s">
        <v>26</v>
      </c>
      <c r="R56" s="2">
        <v>570000</v>
      </c>
      <c r="S56" s="2">
        <v>880000</v>
      </c>
      <c r="T56" t="s">
        <v>188</v>
      </c>
      <c r="U56" t="s">
        <v>189</v>
      </c>
      <c r="V56">
        <v>1</v>
      </c>
    </row>
    <row r="57" spans="1:22" x14ac:dyDescent="0.25">
      <c r="A57" t="b">
        <v>0</v>
      </c>
      <c r="B57" t="s">
        <v>22</v>
      </c>
      <c r="C57" t="s">
        <v>190</v>
      </c>
      <c r="D57" t="s">
        <v>190</v>
      </c>
      <c r="E57" s="1">
        <v>638722554890219</v>
      </c>
      <c r="F57">
        <v>2</v>
      </c>
      <c r="G57">
        <v>2</v>
      </c>
      <c r="H57">
        <v>2</v>
      </c>
      <c r="I57">
        <v>1</v>
      </c>
      <c r="J57">
        <v>501</v>
      </c>
      <c r="K57" s="1">
        <v>56038</v>
      </c>
      <c r="L57" t="s">
        <v>191</v>
      </c>
      <c r="M57" t="s">
        <v>127</v>
      </c>
      <c r="N57" t="s">
        <v>26</v>
      </c>
      <c r="O57" t="s">
        <v>127</v>
      </c>
      <c r="P57" t="s">
        <v>26</v>
      </c>
      <c r="S57" s="2">
        <v>370000</v>
      </c>
      <c r="T57" t="s">
        <v>192</v>
      </c>
      <c r="U57" t="s">
        <v>193</v>
      </c>
      <c r="V57">
        <v>2</v>
      </c>
    </row>
    <row r="58" spans="1:22" x14ac:dyDescent="0.25">
      <c r="A58" t="b">
        <v>0</v>
      </c>
      <c r="B58" t="s">
        <v>22</v>
      </c>
      <c r="C58" t="s">
        <v>194</v>
      </c>
      <c r="D58" t="s">
        <v>195</v>
      </c>
      <c r="E58" s="1">
        <v>31055900621118</v>
      </c>
      <c r="F58">
        <v>2</v>
      </c>
      <c r="G58">
        <v>3</v>
      </c>
      <c r="H58">
        <v>2</v>
      </c>
      <c r="I58">
        <v>1</v>
      </c>
      <c r="J58">
        <v>644</v>
      </c>
      <c r="K58" s="1">
        <v>65978</v>
      </c>
      <c r="L58" t="s">
        <v>196</v>
      </c>
      <c r="M58" t="s">
        <v>26</v>
      </c>
      <c r="N58" t="s">
        <v>26</v>
      </c>
      <c r="O58" t="s">
        <v>26</v>
      </c>
      <c r="P58" t="s">
        <v>26</v>
      </c>
      <c r="R58" s="2">
        <v>4900000</v>
      </c>
      <c r="S58" s="2">
        <v>32000000</v>
      </c>
      <c r="T58" t="s">
        <v>197</v>
      </c>
      <c r="U58" s="1">
        <v>801333856715078</v>
      </c>
      <c r="V58">
        <v>2</v>
      </c>
    </row>
    <row r="59" spans="1:22" x14ac:dyDescent="0.25">
      <c r="A59" t="b">
        <v>0</v>
      </c>
      <c r="B59" t="s">
        <v>22</v>
      </c>
      <c r="C59" t="s">
        <v>198</v>
      </c>
      <c r="D59" t="s">
        <v>198</v>
      </c>
      <c r="E59" s="1">
        <v>438095238095238</v>
      </c>
      <c r="F59">
        <v>2</v>
      </c>
      <c r="G59">
        <v>2</v>
      </c>
      <c r="H59">
        <v>2</v>
      </c>
      <c r="I59">
        <v>1</v>
      </c>
      <c r="J59">
        <v>525</v>
      </c>
      <c r="K59" s="1">
        <v>58968</v>
      </c>
      <c r="L59" t="s">
        <v>199</v>
      </c>
      <c r="M59" t="s">
        <v>127</v>
      </c>
      <c r="N59" t="s">
        <v>26</v>
      </c>
      <c r="O59" t="s">
        <v>127</v>
      </c>
      <c r="P59" t="s">
        <v>26</v>
      </c>
      <c r="S59" s="2">
        <v>210000</v>
      </c>
      <c r="T59" t="s">
        <v>200</v>
      </c>
      <c r="U59" s="1">
        <v>79714067961404</v>
      </c>
      <c r="V59">
        <v>2</v>
      </c>
    </row>
    <row r="60" spans="1:22" x14ac:dyDescent="0.25">
      <c r="A60" t="b">
        <v>0</v>
      </c>
      <c r="B60" t="s">
        <v>22</v>
      </c>
      <c r="C60" t="s">
        <v>201</v>
      </c>
      <c r="D60" t="s">
        <v>201</v>
      </c>
      <c r="E60" s="1">
        <v>107142857142857</v>
      </c>
      <c r="F60">
        <v>2</v>
      </c>
      <c r="G60">
        <v>4</v>
      </c>
      <c r="H60">
        <v>2</v>
      </c>
      <c r="I60">
        <v>1</v>
      </c>
      <c r="J60">
        <v>224</v>
      </c>
      <c r="K60" s="1">
        <v>25137</v>
      </c>
      <c r="L60" t="s">
        <v>202</v>
      </c>
      <c r="M60" t="s">
        <v>83</v>
      </c>
      <c r="N60" t="s">
        <v>83</v>
      </c>
      <c r="O60" t="s">
        <v>83</v>
      </c>
      <c r="P60" t="s">
        <v>83</v>
      </c>
      <c r="R60" s="2">
        <v>1100000</v>
      </c>
      <c r="S60" s="2">
        <v>1700000</v>
      </c>
      <c r="T60" t="s">
        <v>203</v>
      </c>
      <c r="U60" s="1">
        <v>796678614077135</v>
      </c>
      <c r="V60">
        <v>2</v>
      </c>
    </row>
    <row r="61" spans="1:22" x14ac:dyDescent="0.25">
      <c r="A61" t="b">
        <v>0</v>
      </c>
      <c r="B61" t="s">
        <v>22</v>
      </c>
      <c r="C61" t="s">
        <v>204</v>
      </c>
      <c r="D61" t="s">
        <v>204</v>
      </c>
      <c r="E61" s="1">
        <v>701107011070111</v>
      </c>
      <c r="F61">
        <v>2</v>
      </c>
      <c r="G61">
        <v>2</v>
      </c>
      <c r="H61">
        <v>2</v>
      </c>
      <c r="I61">
        <v>1</v>
      </c>
      <c r="J61">
        <v>271</v>
      </c>
      <c r="K61" s="1">
        <v>28741</v>
      </c>
      <c r="L61" t="s">
        <v>205</v>
      </c>
      <c r="M61" t="s">
        <v>83</v>
      </c>
      <c r="N61" t="s">
        <v>26</v>
      </c>
      <c r="O61" t="s">
        <v>83</v>
      </c>
      <c r="P61" t="s">
        <v>26</v>
      </c>
      <c r="S61" s="2">
        <v>170000</v>
      </c>
      <c r="T61" s="1">
        <v>1154</v>
      </c>
      <c r="U61" t="s">
        <v>206</v>
      </c>
      <c r="V61">
        <v>2</v>
      </c>
    </row>
    <row r="62" spans="1:22" x14ac:dyDescent="0.25">
      <c r="A62" t="b">
        <v>0</v>
      </c>
      <c r="B62" t="s">
        <v>22</v>
      </c>
      <c r="C62" t="s">
        <v>207</v>
      </c>
      <c r="D62" t="s">
        <v>207</v>
      </c>
      <c r="E62" s="1">
        <v>652173913043478</v>
      </c>
      <c r="F62">
        <v>3</v>
      </c>
      <c r="G62">
        <v>5</v>
      </c>
      <c r="H62">
        <v>3</v>
      </c>
      <c r="I62">
        <v>1</v>
      </c>
      <c r="J62">
        <v>368</v>
      </c>
      <c r="K62" s="1">
        <v>41475</v>
      </c>
      <c r="L62" t="s">
        <v>208</v>
      </c>
      <c r="M62" t="s">
        <v>83</v>
      </c>
      <c r="N62" t="s">
        <v>83</v>
      </c>
      <c r="O62" t="s">
        <v>83</v>
      </c>
      <c r="P62" t="s">
        <v>83</v>
      </c>
      <c r="R62" s="2">
        <v>610000</v>
      </c>
      <c r="S62" s="2">
        <v>740000</v>
      </c>
      <c r="T62" t="s">
        <v>209</v>
      </c>
      <c r="U62" t="s">
        <v>210</v>
      </c>
      <c r="V62">
        <v>3</v>
      </c>
    </row>
    <row r="63" spans="1:22" x14ac:dyDescent="0.25">
      <c r="A63" t="b">
        <v>0</v>
      </c>
      <c r="B63" t="s">
        <v>22</v>
      </c>
      <c r="C63" t="s">
        <v>211</v>
      </c>
      <c r="D63" t="s">
        <v>211</v>
      </c>
      <c r="E63" s="1">
        <v>333333333333333</v>
      </c>
      <c r="F63">
        <v>1</v>
      </c>
      <c r="G63">
        <v>2</v>
      </c>
      <c r="H63">
        <v>1</v>
      </c>
      <c r="I63">
        <v>1</v>
      </c>
      <c r="J63">
        <v>390</v>
      </c>
      <c r="K63" s="1">
        <v>43242</v>
      </c>
      <c r="L63" t="s">
        <v>212</v>
      </c>
      <c r="M63" t="s">
        <v>83</v>
      </c>
      <c r="N63" t="s">
        <v>26</v>
      </c>
      <c r="O63" t="s">
        <v>83</v>
      </c>
      <c r="P63" t="s">
        <v>26</v>
      </c>
      <c r="R63" s="2">
        <v>350000</v>
      </c>
      <c r="S63" s="2">
        <v>890000</v>
      </c>
      <c r="T63" t="s">
        <v>213</v>
      </c>
      <c r="U63" t="s">
        <v>214</v>
      </c>
      <c r="V63">
        <v>1</v>
      </c>
    </row>
    <row r="64" spans="1:22" x14ac:dyDescent="0.25">
      <c r="A64" t="b">
        <v>0</v>
      </c>
      <c r="B64" t="s">
        <v>22</v>
      </c>
      <c r="C64" t="s">
        <v>215</v>
      </c>
      <c r="D64" t="s">
        <v>215</v>
      </c>
      <c r="E64" s="1">
        <v>909090909090909</v>
      </c>
      <c r="F64">
        <v>2</v>
      </c>
      <c r="G64">
        <v>4</v>
      </c>
      <c r="H64">
        <v>2</v>
      </c>
      <c r="I64">
        <v>1</v>
      </c>
      <c r="J64">
        <v>187</v>
      </c>
      <c r="K64" s="1">
        <v>22147</v>
      </c>
      <c r="L64" t="s">
        <v>98</v>
      </c>
      <c r="M64" t="s">
        <v>83</v>
      </c>
      <c r="N64" t="s">
        <v>83</v>
      </c>
      <c r="O64" t="s">
        <v>83</v>
      </c>
      <c r="P64" t="s">
        <v>83</v>
      </c>
      <c r="R64" s="2">
        <v>1500000</v>
      </c>
      <c r="S64" s="2">
        <v>1800000</v>
      </c>
      <c r="T64" t="s">
        <v>203</v>
      </c>
      <c r="U64" t="s">
        <v>216</v>
      </c>
      <c r="V64">
        <v>2</v>
      </c>
    </row>
    <row r="65" spans="1:22" x14ac:dyDescent="0.25">
      <c r="A65" t="b">
        <v>0</v>
      </c>
      <c r="B65" t="s">
        <v>22</v>
      </c>
      <c r="C65" t="s">
        <v>217</v>
      </c>
      <c r="D65" t="s">
        <v>217</v>
      </c>
      <c r="E65" s="1">
        <v>380952380952381</v>
      </c>
      <c r="F65">
        <v>2</v>
      </c>
      <c r="G65">
        <v>3</v>
      </c>
      <c r="H65">
        <v>2</v>
      </c>
      <c r="I65">
        <v>1</v>
      </c>
      <c r="J65">
        <v>630</v>
      </c>
      <c r="K65" s="1">
        <v>70045</v>
      </c>
      <c r="L65" t="s">
        <v>218</v>
      </c>
      <c r="M65" t="s">
        <v>26</v>
      </c>
      <c r="N65" t="s">
        <v>83</v>
      </c>
      <c r="O65" t="s">
        <v>26</v>
      </c>
      <c r="P65" t="s">
        <v>83</v>
      </c>
      <c r="R65" s="2">
        <v>1100000</v>
      </c>
      <c r="S65" s="2">
        <v>830000</v>
      </c>
      <c r="T65" t="s">
        <v>219</v>
      </c>
      <c r="U65" s="1">
        <v>731702538977572</v>
      </c>
      <c r="V65">
        <v>2</v>
      </c>
    </row>
    <row r="66" spans="1:22" x14ac:dyDescent="0.25">
      <c r="A66" t="b">
        <v>0</v>
      </c>
      <c r="B66" t="s">
        <v>22</v>
      </c>
      <c r="C66" t="s">
        <v>220</v>
      </c>
      <c r="D66" t="s">
        <v>220</v>
      </c>
      <c r="E66" s="1">
        <v>13262599469496</v>
      </c>
      <c r="F66">
        <v>1</v>
      </c>
      <c r="G66">
        <v>2</v>
      </c>
      <c r="H66">
        <v>1</v>
      </c>
      <c r="I66">
        <v>1</v>
      </c>
      <c r="J66">
        <v>754</v>
      </c>
      <c r="K66" s="1">
        <v>81032</v>
      </c>
      <c r="L66" t="s">
        <v>221</v>
      </c>
      <c r="M66" t="s">
        <v>26</v>
      </c>
      <c r="N66" t="s">
        <v>26</v>
      </c>
      <c r="O66" t="s">
        <v>26</v>
      </c>
      <c r="P66" t="s">
        <v>26</v>
      </c>
      <c r="R66" s="2">
        <v>750000</v>
      </c>
      <c r="S66" s="2">
        <v>990000</v>
      </c>
      <c r="T66" t="s">
        <v>222</v>
      </c>
      <c r="U66" s="1">
        <v>728018072715725</v>
      </c>
      <c r="V66">
        <v>1</v>
      </c>
    </row>
    <row r="67" spans="1:22" x14ac:dyDescent="0.25">
      <c r="A67" t="b">
        <v>0</v>
      </c>
      <c r="B67" t="s">
        <v>22</v>
      </c>
      <c r="C67" t="s">
        <v>223</v>
      </c>
      <c r="D67" t="s">
        <v>223</v>
      </c>
      <c r="E67" s="1">
        <v>130612244897959</v>
      </c>
      <c r="F67">
        <v>1</v>
      </c>
      <c r="G67">
        <v>1</v>
      </c>
      <c r="H67">
        <v>1</v>
      </c>
      <c r="I67">
        <v>1</v>
      </c>
      <c r="J67">
        <v>245</v>
      </c>
      <c r="K67" s="1">
        <v>26625</v>
      </c>
      <c r="L67" t="s">
        <v>224</v>
      </c>
      <c r="M67" t="s">
        <v>127</v>
      </c>
      <c r="N67" t="s">
        <v>26</v>
      </c>
      <c r="O67" t="s">
        <v>127</v>
      </c>
      <c r="P67" t="s">
        <v>26</v>
      </c>
      <c r="S67" s="2">
        <v>220000</v>
      </c>
      <c r="T67" t="s">
        <v>225</v>
      </c>
      <c r="U67" t="s">
        <v>226</v>
      </c>
      <c r="V67">
        <v>1</v>
      </c>
    </row>
    <row r="68" spans="1:22" x14ac:dyDescent="0.25">
      <c r="A68" t="b">
        <v>0</v>
      </c>
      <c r="B68" t="s">
        <v>22</v>
      </c>
      <c r="C68" t="s">
        <v>227</v>
      </c>
      <c r="D68" t="s">
        <v>227</v>
      </c>
      <c r="E68" s="1">
        <v>290556900726392</v>
      </c>
      <c r="F68">
        <v>1</v>
      </c>
      <c r="G68">
        <v>2</v>
      </c>
      <c r="H68">
        <v>1</v>
      </c>
      <c r="I68">
        <v>1</v>
      </c>
      <c r="J68">
        <v>413</v>
      </c>
      <c r="K68" s="1">
        <v>44709</v>
      </c>
      <c r="L68" t="s">
        <v>54</v>
      </c>
      <c r="M68" t="s">
        <v>26</v>
      </c>
      <c r="N68" t="s">
        <v>26</v>
      </c>
      <c r="O68" t="s">
        <v>26</v>
      </c>
      <c r="P68" t="s">
        <v>26</v>
      </c>
      <c r="R68" s="2">
        <v>160000</v>
      </c>
      <c r="S68" s="2">
        <v>550000</v>
      </c>
      <c r="T68" t="s">
        <v>228</v>
      </c>
      <c r="U68" s="1">
        <v>656646086116758</v>
      </c>
      <c r="V68">
        <v>1</v>
      </c>
    </row>
    <row r="69" spans="1:22" x14ac:dyDescent="0.25">
      <c r="A69" t="b">
        <v>0</v>
      </c>
      <c r="B69" t="s">
        <v>22</v>
      </c>
      <c r="C69" t="s">
        <v>229</v>
      </c>
      <c r="D69" t="s">
        <v>229</v>
      </c>
      <c r="E69" s="1">
        <v>728476821192053</v>
      </c>
      <c r="F69">
        <v>1</v>
      </c>
      <c r="G69">
        <v>2</v>
      </c>
      <c r="H69">
        <v>1</v>
      </c>
      <c r="I69">
        <v>1</v>
      </c>
      <c r="J69">
        <v>151</v>
      </c>
      <c r="K69" s="1">
        <v>17004</v>
      </c>
      <c r="L69" t="s">
        <v>230</v>
      </c>
      <c r="M69" t="s">
        <v>83</v>
      </c>
      <c r="N69" t="s">
        <v>26</v>
      </c>
      <c r="O69" t="s">
        <v>83</v>
      </c>
      <c r="P69" t="s">
        <v>26</v>
      </c>
      <c r="R69" s="2">
        <v>3300000</v>
      </c>
      <c r="S69" s="2">
        <v>4000000</v>
      </c>
      <c r="T69" t="s">
        <v>231</v>
      </c>
      <c r="U69" t="s">
        <v>232</v>
      </c>
      <c r="V69">
        <v>1</v>
      </c>
    </row>
    <row r="70" spans="1:22" x14ac:dyDescent="0.25">
      <c r="A70" t="b">
        <v>0</v>
      </c>
      <c r="B70" t="s">
        <v>22</v>
      </c>
      <c r="C70" t="s">
        <v>233</v>
      </c>
      <c r="D70" t="s">
        <v>233</v>
      </c>
      <c r="E70" s="1">
        <v>723981900452489</v>
      </c>
      <c r="F70">
        <v>2</v>
      </c>
      <c r="G70">
        <v>3</v>
      </c>
      <c r="H70">
        <v>2</v>
      </c>
      <c r="I70">
        <v>1</v>
      </c>
      <c r="J70">
        <v>221</v>
      </c>
      <c r="K70" s="1">
        <v>24359</v>
      </c>
      <c r="L70" t="s">
        <v>234</v>
      </c>
      <c r="M70" t="s">
        <v>26</v>
      </c>
      <c r="N70" t="s">
        <v>83</v>
      </c>
      <c r="O70" t="s">
        <v>26</v>
      </c>
      <c r="P70" t="s">
        <v>83</v>
      </c>
      <c r="R70" s="2">
        <v>97000000</v>
      </c>
      <c r="S70" s="2">
        <v>210000000</v>
      </c>
      <c r="T70" t="s">
        <v>235</v>
      </c>
      <c r="U70" t="s">
        <v>236</v>
      </c>
      <c r="V70">
        <v>2</v>
      </c>
    </row>
    <row r="71" spans="1:22" x14ac:dyDescent="0.25">
      <c r="A71" t="b">
        <v>0</v>
      </c>
      <c r="B71" t="s">
        <v>22</v>
      </c>
      <c r="C71" t="s">
        <v>237</v>
      </c>
      <c r="D71" t="s">
        <v>237</v>
      </c>
      <c r="E71" s="1">
        <v>297297297297297</v>
      </c>
      <c r="F71">
        <v>1</v>
      </c>
      <c r="G71">
        <v>2</v>
      </c>
      <c r="H71">
        <v>1</v>
      </c>
      <c r="I71">
        <v>1</v>
      </c>
      <c r="J71">
        <v>370</v>
      </c>
      <c r="K71" s="1">
        <v>42229</v>
      </c>
      <c r="L71" t="s">
        <v>238</v>
      </c>
      <c r="M71" t="s">
        <v>26</v>
      </c>
      <c r="N71" t="s">
        <v>83</v>
      </c>
      <c r="O71" t="s">
        <v>26</v>
      </c>
      <c r="P71" t="s">
        <v>83</v>
      </c>
      <c r="R71" s="2">
        <v>130000</v>
      </c>
      <c r="S71" s="2">
        <v>330000</v>
      </c>
      <c r="T71" t="s">
        <v>239</v>
      </c>
      <c r="U71" t="s">
        <v>240</v>
      </c>
      <c r="V71">
        <v>1</v>
      </c>
    </row>
    <row r="72" spans="1:22" x14ac:dyDescent="0.25">
      <c r="A72" t="b">
        <v>0</v>
      </c>
      <c r="B72" t="s">
        <v>22</v>
      </c>
      <c r="C72" t="s">
        <v>241</v>
      </c>
      <c r="D72" t="s">
        <v>241</v>
      </c>
      <c r="E72" s="1">
        <v>448979591836735</v>
      </c>
      <c r="F72">
        <v>1</v>
      </c>
      <c r="G72">
        <v>2</v>
      </c>
      <c r="H72">
        <v>1</v>
      </c>
      <c r="I72">
        <v>1</v>
      </c>
      <c r="J72">
        <v>245</v>
      </c>
      <c r="K72" t="s">
        <v>242</v>
      </c>
      <c r="L72" t="s">
        <v>243</v>
      </c>
      <c r="M72" t="s">
        <v>83</v>
      </c>
      <c r="N72" t="s">
        <v>26</v>
      </c>
      <c r="O72" t="s">
        <v>83</v>
      </c>
      <c r="P72" t="s">
        <v>26</v>
      </c>
      <c r="R72" s="2">
        <v>1300000</v>
      </c>
      <c r="S72" s="2">
        <v>2700000</v>
      </c>
      <c r="T72" t="s">
        <v>244</v>
      </c>
      <c r="U72" t="s">
        <v>245</v>
      </c>
      <c r="V72">
        <v>1</v>
      </c>
    </row>
    <row r="73" spans="1:22" x14ac:dyDescent="0.25">
      <c r="A73" t="b">
        <v>0</v>
      </c>
      <c r="B73" t="s">
        <v>22</v>
      </c>
      <c r="C73" t="s">
        <v>246</v>
      </c>
      <c r="D73" t="s">
        <v>246</v>
      </c>
      <c r="E73" s="1">
        <v>117021276595745</v>
      </c>
      <c r="F73">
        <v>2</v>
      </c>
      <c r="G73">
        <v>3</v>
      </c>
      <c r="H73">
        <v>2</v>
      </c>
      <c r="I73">
        <v>1</v>
      </c>
      <c r="J73">
        <v>188</v>
      </c>
      <c r="K73" s="1">
        <v>21102</v>
      </c>
      <c r="L73" t="s">
        <v>247</v>
      </c>
      <c r="M73" t="s">
        <v>83</v>
      </c>
      <c r="N73" t="s">
        <v>26</v>
      </c>
      <c r="O73" t="s">
        <v>83</v>
      </c>
      <c r="P73" t="s">
        <v>26</v>
      </c>
      <c r="R73" s="2">
        <v>1500000</v>
      </c>
      <c r="S73" s="2">
        <v>1500000</v>
      </c>
      <c r="T73" t="s">
        <v>112</v>
      </c>
      <c r="U73" s="1">
        <v>608764834950946</v>
      </c>
      <c r="V73">
        <v>2</v>
      </c>
    </row>
    <row r="74" spans="1:22" x14ac:dyDescent="0.25">
      <c r="A74" t="b">
        <v>0</v>
      </c>
      <c r="B74" t="s">
        <v>22</v>
      </c>
      <c r="C74" t="s">
        <v>248</v>
      </c>
      <c r="D74" t="s">
        <v>248</v>
      </c>
      <c r="E74" s="1">
        <v>134566862910008</v>
      </c>
      <c r="F74">
        <v>1</v>
      </c>
      <c r="G74">
        <v>1</v>
      </c>
      <c r="H74">
        <v>1</v>
      </c>
      <c r="I74">
        <v>1</v>
      </c>
      <c r="J74">
        <v>1189</v>
      </c>
      <c r="K74" s="1">
        <v>133425</v>
      </c>
      <c r="L74" t="s">
        <v>249</v>
      </c>
      <c r="M74" t="s">
        <v>127</v>
      </c>
      <c r="N74" t="s">
        <v>26</v>
      </c>
      <c r="O74" t="s">
        <v>127</v>
      </c>
      <c r="P74" t="s">
        <v>26</v>
      </c>
      <c r="T74" t="s">
        <v>250</v>
      </c>
      <c r="U74" t="s">
        <v>251</v>
      </c>
      <c r="V74">
        <v>1</v>
      </c>
    </row>
    <row r="75" spans="1:22" x14ac:dyDescent="0.25">
      <c r="A75" t="b">
        <v>0</v>
      </c>
      <c r="B75" t="s">
        <v>22</v>
      </c>
      <c r="C75" t="s">
        <v>252</v>
      </c>
      <c r="D75" t="s">
        <v>252</v>
      </c>
      <c r="E75">
        <v>20</v>
      </c>
      <c r="F75">
        <v>1</v>
      </c>
      <c r="G75">
        <v>2</v>
      </c>
      <c r="H75">
        <v>1</v>
      </c>
      <c r="I75">
        <v>1</v>
      </c>
      <c r="J75">
        <v>65</v>
      </c>
      <c r="K75" s="1">
        <v>6772</v>
      </c>
      <c r="L75" t="s">
        <v>253</v>
      </c>
      <c r="M75" t="s">
        <v>83</v>
      </c>
      <c r="N75" t="s">
        <v>83</v>
      </c>
      <c r="O75" t="s">
        <v>83</v>
      </c>
      <c r="P75" t="s">
        <v>83</v>
      </c>
      <c r="R75" s="2">
        <v>14000000</v>
      </c>
      <c r="S75" s="2">
        <v>21000000</v>
      </c>
      <c r="T75">
        <v>9</v>
      </c>
      <c r="U75" s="1">
        <v>604130070981317</v>
      </c>
      <c r="V75">
        <v>1</v>
      </c>
    </row>
    <row r="76" spans="1:22" x14ac:dyDescent="0.25">
      <c r="A76" t="b">
        <v>0</v>
      </c>
      <c r="B76" t="s">
        <v>22</v>
      </c>
      <c r="C76" t="s">
        <v>254</v>
      </c>
      <c r="D76" t="s">
        <v>254</v>
      </c>
      <c r="E76" s="1">
        <v>13595166163142</v>
      </c>
      <c r="F76">
        <v>1</v>
      </c>
      <c r="G76">
        <v>2</v>
      </c>
      <c r="H76">
        <v>1</v>
      </c>
      <c r="I76">
        <v>1</v>
      </c>
      <c r="J76">
        <v>662</v>
      </c>
      <c r="K76" s="1">
        <v>72646</v>
      </c>
      <c r="L76" t="s">
        <v>234</v>
      </c>
      <c r="M76" t="s">
        <v>26</v>
      </c>
      <c r="N76" t="s">
        <v>83</v>
      </c>
      <c r="O76" t="s">
        <v>26</v>
      </c>
      <c r="P76" t="s">
        <v>83</v>
      </c>
      <c r="R76" s="2">
        <v>3800000</v>
      </c>
      <c r="S76" s="2">
        <v>4600000</v>
      </c>
      <c r="T76" t="s">
        <v>255</v>
      </c>
      <c r="U76" s="1">
        <v>597404171953573</v>
      </c>
      <c r="V76">
        <v>1</v>
      </c>
    </row>
    <row r="77" spans="1:22" x14ac:dyDescent="0.25">
      <c r="A77" t="b">
        <v>0</v>
      </c>
      <c r="B77" t="s">
        <v>22</v>
      </c>
      <c r="C77" t="s">
        <v>256</v>
      </c>
      <c r="D77" t="s">
        <v>256</v>
      </c>
      <c r="E77" s="1">
        <v>275689223057644</v>
      </c>
      <c r="F77">
        <v>1</v>
      </c>
      <c r="G77">
        <v>2</v>
      </c>
      <c r="H77">
        <v>1</v>
      </c>
      <c r="I77">
        <v>1</v>
      </c>
      <c r="J77">
        <v>399</v>
      </c>
      <c r="K77" t="s">
        <v>257</v>
      </c>
      <c r="L77" t="s">
        <v>258</v>
      </c>
      <c r="M77" t="s">
        <v>26</v>
      </c>
      <c r="N77" t="s">
        <v>83</v>
      </c>
      <c r="O77" t="s">
        <v>26</v>
      </c>
      <c r="P77" t="s">
        <v>83</v>
      </c>
      <c r="R77" s="2">
        <v>690000</v>
      </c>
      <c r="S77" s="2">
        <v>740000</v>
      </c>
      <c r="T77" t="s">
        <v>120</v>
      </c>
      <c r="U77" s="1">
        <v>592910107545427</v>
      </c>
      <c r="V77">
        <v>1</v>
      </c>
    </row>
    <row r="78" spans="1:22" x14ac:dyDescent="0.25">
      <c r="A78" t="b">
        <v>0</v>
      </c>
      <c r="B78" t="s">
        <v>22</v>
      </c>
      <c r="C78" t="s">
        <v>259</v>
      </c>
      <c r="D78" t="s">
        <v>259</v>
      </c>
      <c r="E78" s="1">
        <v>393374741200828</v>
      </c>
      <c r="F78">
        <v>2</v>
      </c>
      <c r="G78">
        <v>3</v>
      </c>
      <c r="H78">
        <v>2</v>
      </c>
      <c r="I78">
        <v>1</v>
      </c>
      <c r="J78">
        <v>483</v>
      </c>
      <c r="K78" s="1">
        <v>54653</v>
      </c>
      <c r="L78" t="s">
        <v>45</v>
      </c>
      <c r="M78" t="s">
        <v>83</v>
      </c>
      <c r="N78" t="s">
        <v>83</v>
      </c>
      <c r="O78" t="s">
        <v>83</v>
      </c>
      <c r="P78" t="s">
        <v>83</v>
      </c>
      <c r="R78" s="2">
        <v>990000</v>
      </c>
      <c r="S78" s="2">
        <v>890000</v>
      </c>
      <c r="T78" t="s">
        <v>260</v>
      </c>
      <c r="U78" s="1">
        <v>591829108662238</v>
      </c>
      <c r="V78">
        <v>2</v>
      </c>
    </row>
    <row r="79" spans="1:22" x14ac:dyDescent="0.25">
      <c r="A79" t="b">
        <v>0</v>
      </c>
      <c r="B79" t="s">
        <v>22</v>
      </c>
      <c r="C79" t="s">
        <v>261</v>
      </c>
      <c r="D79" t="s">
        <v>261</v>
      </c>
      <c r="E79" s="1">
        <v>338983050847458</v>
      </c>
      <c r="F79">
        <v>1</v>
      </c>
      <c r="G79">
        <v>2</v>
      </c>
      <c r="H79">
        <v>1</v>
      </c>
      <c r="I79">
        <v>1</v>
      </c>
      <c r="J79">
        <v>354</v>
      </c>
      <c r="K79" s="1">
        <v>37132</v>
      </c>
      <c r="L79" t="s">
        <v>262</v>
      </c>
      <c r="M79" t="s">
        <v>26</v>
      </c>
      <c r="N79" t="s">
        <v>26</v>
      </c>
      <c r="O79" t="s">
        <v>26</v>
      </c>
      <c r="P79" t="s">
        <v>26</v>
      </c>
      <c r="R79" s="2">
        <v>480000</v>
      </c>
      <c r="S79" s="2">
        <v>750000</v>
      </c>
      <c r="T79" t="s">
        <v>222</v>
      </c>
      <c r="U79" t="s">
        <v>263</v>
      </c>
      <c r="V79">
        <v>1</v>
      </c>
    </row>
    <row r="80" spans="1:22" x14ac:dyDescent="0.25">
      <c r="A80" t="b">
        <v>0</v>
      </c>
      <c r="B80" t="s">
        <v>22</v>
      </c>
      <c r="C80" t="s">
        <v>264</v>
      </c>
      <c r="D80" t="s">
        <v>264</v>
      </c>
      <c r="E80" t="s">
        <v>265</v>
      </c>
      <c r="F80">
        <v>3</v>
      </c>
      <c r="G80">
        <v>4</v>
      </c>
      <c r="H80">
        <v>3</v>
      </c>
      <c r="I80">
        <v>1</v>
      </c>
      <c r="J80">
        <v>168</v>
      </c>
      <c r="K80" s="1">
        <v>17521</v>
      </c>
      <c r="L80" t="s">
        <v>266</v>
      </c>
      <c r="M80" t="s">
        <v>83</v>
      </c>
      <c r="N80" t="s">
        <v>83</v>
      </c>
      <c r="O80" t="s">
        <v>83</v>
      </c>
      <c r="P80" t="s">
        <v>83</v>
      </c>
      <c r="R80" s="2">
        <v>2700000</v>
      </c>
      <c r="S80" s="2">
        <v>4600000</v>
      </c>
      <c r="T80" s="1">
        <v>1683</v>
      </c>
      <c r="U80" s="1">
        <v>583061856172145</v>
      </c>
      <c r="V80">
        <v>3</v>
      </c>
    </row>
    <row r="81" spans="1:22" x14ac:dyDescent="0.25">
      <c r="A81" t="b">
        <v>0</v>
      </c>
      <c r="B81" t="s">
        <v>22</v>
      </c>
      <c r="C81" t="s">
        <v>267</v>
      </c>
      <c r="D81" t="s">
        <v>267</v>
      </c>
      <c r="E81" s="1">
        <v>604026845637584</v>
      </c>
      <c r="F81">
        <v>2</v>
      </c>
      <c r="G81">
        <v>3</v>
      </c>
      <c r="H81">
        <v>2</v>
      </c>
      <c r="I81">
        <v>1</v>
      </c>
      <c r="J81">
        <v>149</v>
      </c>
      <c r="K81" s="1">
        <v>15892</v>
      </c>
      <c r="L81" t="s">
        <v>268</v>
      </c>
      <c r="M81" t="s">
        <v>26</v>
      </c>
      <c r="N81" t="s">
        <v>83</v>
      </c>
      <c r="O81" t="s">
        <v>26</v>
      </c>
      <c r="P81" t="s">
        <v>83</v>
      </c>
      <c r="R81" s="2">
        <v>19000000</v>
      </c>
      <c r="S81" s="2">
        <v>29000000</v>
      </c>
      <c r="T81">
        <v>99</v>
      </c>
      <c r="U81" s="1">
        <v>58248915731442</v>
      </c>
      <c r="V81">
        <v>2</v>
      </c>
    </row>
    <row r="82" spans="1:22" x14ac:dyDescent="0.25">
      <c r="A82" t="b">
        <v>0</v>
      </c>
      <c r="B82" t="s">
        <v>22</v>
      </c>
      <c r="C82" t="s">
        <v>269</v>
      </c>
      <c r="D82" t="s">
        <v>269</v>
      </c>
      <c r="E82" s="1">
        <v>477941176470588</v>
      </c>
      <c r="F82">
        <v>1</v>
      </c>
      <c r="G82">
        <v>3</v>
      </c>
      <c r="H82">
        <v>1</v>
      </c>
      <c r="I82">
        <v>1</v>
      </c>
      <c r="J82">
        <v>272</v>
      </c>
      <c r="K82" s="1">
        <v>30867</v>
      </c>
      <c r="L82" t="s">
        <v>270</v>
      </c>
      <c r="M82" t="s">
        <v>83</v>
      </c>
      <c r="N82" t="s">
        <v>83</v>
      </c>
      <c r="O82" t="s">
        <v>83</v>
      </c>
      <c r="P82" t="s">
        <v>83</v>
      </c>
      <c r="R82" s="2">
        <v>940000</v>
      </c>
      <c r="S82" s="2">
        <v>930000</v>
      </c>
      <c r="T82" t="s">
        <v>136</v>
      </c>
      <c r="U82" s="1">
        <v>581566666666667</v>
      </c>
      <c r="V82">
        <v>1</v>
      </c>
    </row>
    <row r="83" spans="1:22" x14ac:dyDescent="0.25">
      <c r="A83" t="b">
        <v>0</v>
      </c>
      <c r="B83" t="s">
        <v>22</v>
      </c>
      <c r="C83" t="s">
        <v>271</v>
      </c>
      <c r="D83" t="s">
        <v>271</v>
      </c>
      <c r="E83" s="1">
        <v>319634703196347</v>
      </c>
      <c r="F83">
        <v>1</v>
      </c>
      <c r="G83">
        <v>2</v>
      </c>
      <c r="H83">
        <v>1</v>
      </c>
      <c r="I83">
        <v>1</v>
      </c>
      <c r="J83">
        <v>438</v>
      </c>
      <c r="K83" t="s">
        <v>272</v>
      </c>
      <c r="L83" t="s">
        <v>273</v>
      </c>
      <c r="M83" t="s">
        <v>83</v>
      </c>
      <c r="N83" t="s">
        <v>26</v>
      </c>
      <c r="O83" t="s">
        <v>83</v>
      </c>
      <c r="P83" t="s">
        <v>26</v>
      </c>
      <c r="R83" s="2">
        <v>160000</v>
      </c>
      <c r="T83" t="s">
        <v>274</v>
      </c>
      <c r="U83" s="1">
        <v>570916106678223</v>
      </c>
      <c r="V83">
        <v>1</v>
      </c>
    </row>
    <row r="84" spans="1:22" x14ac:dyDescent="0.25">
      <c r="A84" t="b">
        <v>0</v>
      </c>
      <c r="B84" t="s">
        <v>22</v>
      </c>
      <c r="C84" t="s">
        <v>275</v>
      </c>
      <c r="D84" t="s">
        <v>275</v>
      </c>
      <c r="E84" s="1">
        <v>238726790450928</v>
      </c>
      <c r="F84">
        <v>1</v>
      </c>
      <c r="G84">
        <v>2</v>
      </c>
      <c r="H84">
        <v>1</v>
      </c>
      <c r="I84">
        <v>1</v>
      </c>
      <c r="J84">
        <v>377</v>
      </c>
      <c r="K84" s="1">
        <v>42263</v>
      </c>
      <c r="L84" t="s">
        <v>276</v>
      </c>
      <c r="M84" t="s">
        <v>26</v>
      </c>
      <c r="N84" t="s">
        <v>83</v>
      </c>
      <c r="O84" t="s">
        <v>26</v>
      </c>
      <c r="P84" t="s">
        <v>83</v>
      </c>
      <c r="R84" s="2">
        <v>5700000</v>
      </c>
      <c r="S84" s="2">
        <v>6900000</v>
      </c>
      <c r="T84" t="s">
        <v>277</v>
      </c>
      <c r="U84" t="s">
        <v>278</v>
      </c>
      <c r="V84">
        <v>1</v>
      </c>
    </row>
    <row r="85" spans="1:22" x14ac:dyDescent="0.25">
      <c r="A85" t="b">
        <v>0</v>
      </c>
      <c r="B85" t="s">
        <v>22</v>
      </c>
      <c r="C85" t="s">
        <v>279</v>
      </c>
      <c r="D85" t="s">
        <v>279</v>
      </c>
      <c r="E85" s="1">
        <v>925925925925926</v>
      </c>
      <c r="F85">
        <v>2</v>
      </c>
      <c r="G85">
        <v>2</v>
      </c>
      <c r="H85">
        <v>2</v>
      </c>
      <c r="I85">
        <v>1</v>
      </c>
      <c r="J85">
        <v>216</v>
      </c>
      <c r="K85" s="1">
        <v>24564</v>
      </c>
      <c r="L85" t="s">
        <v>280</v>
      </c>
      <c r="M85" t="s">
        <v>83</v>
      </c>
      <c r="N85" t="s">
        <v>83</v>
      </c>
      <c r="O85" t="s">
        <v>83</v>
      </c>
      <c r="P85" t="s">
        <v>83</v>
      </c>
      <c r="Q85" t="s">
        <v>281</v>
      </c>
      <c r="R85" s="2">
        <v>1200000</v>
      </c>
      <c r="S85" s="2">
        <v>540000</v>
      </c>
      <c r="T85" t="s">
        <v>112</v>
      </c>
      <c r="U85" s="1">
        <v>526808946810157</v>
      </c>
      <c r="V85">
        <v>2</v>
      </c>
    </row>
    <row r="86" spans="1:22" x14ac:dyDescent="0.25">
      <c r="A86" t="b">
        <v>0</v>
      </c>
      <c r="B86" t="s">
        <v>22</v>
      </c>
      <c r="C86" t="s">
        <v>282</v>
      </c>
      <c r="D86" t="s">
        <v>282</v>
      </c>
      <c r="E86" s="1">
        <v>580808080808081</v>
      </c>
      <c r="F86">
        <v>1</v>
      </c>
      <c r="G86">
        <v>2</v>
      </c>
      <c r="H86">
        <v>1</v>
      </c>
      <c r="I86">
        <v>1</v>
      </c>
      <c r="J86">
        <v>396</v>
      </c>
      <c r="K86" t="s">
        <v>283</v>
      </c>
      <c r="L86" t="s">
        <v>249</v>
      </c>
      <c r="M86" t="s">
        <v>83</v>
      </c>
      <c r="N86" t="s">
        <v>83</v>
      </c>
      <c r="O86" t="s">
        <v>83</v>
      </c>
      <c r="P86" t="s">
        <v>83</v>
      </c>
      <c r="R86" s="2">
        <v>250000</v>
      </c>
      <c r="S86" s="2">
        <v>200000</v>
      </c>
      <c r="T86" t="s">
        <v>228</v>
      </c>
      <c r="U86" s="1">
        <v>506548438457814</v>
      </c>
      <c r="V86">
        <v>1</v>
      </c>
    </row>
    <row r="87" spans="1:22" x14ac:dyDescent="0.25">
      <c r="A87" t="b">
        <v>0</v>
      </c>
      <c r="B87" t="s">
        <v>22</v>
      </c>
      <c r="C87" t="s">
        <v>284</v>
      </c>
      <c r="D87" t="s">
        <v>284</v>
      </c>
      <c r="E87" s="1">
        <v>54140127388535</v>
      </c>
      <c r="F87">
        <v>2</v>
      </c>
      <c r="G87">
        <v>3</v>
      </c>
      <c r="H87">
        <v>2</v>
      </c>
      <c r="I87">
        <v>1</v>
      </c>
      <c r="J87">
        <v>314</v>
      </c>
      <c r="K87" s="1">
        <v>34292</v>
      </c>
      <c r="L87" t="s">
        <v>285</v>
      </c>
      <c r="M87" t="s">
        <v>83</v>
      </c>
      <c r="N87" t="s">
        <v>83</v>
      </c>
      <c r="O87" t="s">
        <v>83</v>
      </c>
      <c r="P87" t="s">
        <v>83</v>
      </c>
      <c r="R87" s="2">
        <v>2000000</v>
      </c>
      <c r="S87" s="2">
        <v>1400000</v>
      </c>
      <c r="T87" t="s">
        <v>200</v>
      </c>
      <c r="U87" s="1">
        <v>502262222683889</v>
      </c>
      <c r="V87">
        <v>2</v>
      </c>
    </row>
    <row r="88" spans="1:22" x14ac:dyDescent="0.25">
      <c r="A88" t="b">
        <v>0</v>
      </c>
      <c r="B88" t="s">
        <v>22</v>
      </c>
      <c r="C88" t="s">
        <v>286</v>
      </c>
      <c r="D88" t="s">
        <v>286</v>
      </c>
      <c r="E88" s="1">
        <v>782608695652174</v>
      </c>
      <c r="F88">
        <v>2</v>
      </c>
      <c r="G88">
        <v>3</v>
      </c>
      <c r="H88">
        <v>1</v>
      </c>
      <c r="I88">
        <v>1</v>
      </c>
      <c r="J88">
        <v>230</v>
      </c>
      <c r="K88" s="1">
        <v>24943</v>
      </c>
      <c r="L88" t="s">
        <v>287</v>
      </c>
      <c r="M88" t="s">
        <v>83</v>
      </c>
      <c r="N88" t="s">
        <v>83</v>
      </c>
      <c r="O88" t="s">
        <v>83</v>
      </c>
      <c r="P88" t="s">
        <v>83</v>
      </c>
      <c r="R88" s="2">
        <v>1100000</v>
      </c>
      <c r="S88" s="2">
        <v>1400000</v>
      </c>
      <c r="T88" t="s">
        <v>288</v>
      </c>
      <c r="U88" s="1">
        <v>498681855734506</v>
      </c>
      <c r="V88">
        <v>2</v>
      </c>
    </row>
    <row r="89" spans="1:22" x14ac:dyDescent="0.25">
      <c r="A89" t="b">
        <v>0</v>
      </c>
      <c r="B89" t="s">
        <v>22</v>
      </c>
      <c r="C89" t="s">
        <v>289</v>
      </c>
      <c r="D89" t="s">
        <v>289</v>
      </c>
      <c r="E89" s="1">
        <v>220507166482911</v>
      </c>
      <c r="F89">
        <v>2</v>
      </c>
      <c r="G89">
        <v>2</v>
      </c>
      <c r="H89">
        <v>2</v>
      </c>
      <c r="I89">
        <v>1</v>
      </c>
      <c r="J89">
        <v>907</v>
      </c>
      <c r="K89" s="1">
        <v>98226</v>
      </c>
      <c r="L89" t="s">
        <v>290</v>
      </c>
      <c r="M89" t="s">
        <v>83</v>
      </c>
      <c r="N89" t="s">
        <v>127</v>
      </c>
      <c r="O89" t="s">
        <v>83</v>
      </c>
      <c r="P89" t="s">
        <v>127</v>
      </c>
      <c r="R89" s="2">
        <v>940000</v>
      </c>
      <c r="T89" t="s">
        <v>291</v>
      </c>
      <c r="U89" s="1">
        <v>498498374854627</v>
      </c>
      <c r="V89">
        <v>2</v>
      </c>
    </row>
    <row r="90" spans="1:22" x14ac:dyDescent="0.25">
      <c r="A90" t="b">
        <v>0</v>
      </c>
      <c r="B90" t="s">
        <v>22</v>
      </c>
      <c r="C90" t="s">
        <v>292</v>
      </c>
      <c r="D90" t="s">
        <v>293</v>
      </c>
      <c r="E90" s="1">
        <v>264550264550265</v>
      </c>
      <c r="F90">
        <v>1</v>
      </c>
      <c r="G90">
        <v>1</v>
      </c>
      <c r="H90">
        <v>1</v>
      </c>
      <c r="I90">
        <v>1</v>
      </c>
      <c r="J90">
        <v>378</v>
      </c>
      <c r="K90" s="1">
        <v>42137</v>
      </c>
      <c r="L90" t="s">
        <v>294</v>
      </c>
      <c r="M90" t="s">
        <v>26</v>
      </c>
      <c r="N90" t="s">
        <v>127</v>
      </c>
      <c r="O90" t="s">
        <v>26</v>
      </c>
      <c r="P90" t="s">
        <v>127</v>
      </c>
      <c r="R90" s="2">
        <v>500000</v>
      </c>
      <c r="T90" t="s">
        <v>295</v>
      </c>
      <c r="U90" t="s">
        <v>296</v>
      </c>
      <c r="V90">
        <v>1</v>
      </c>
    </row>
    <row r="91" spans="1:22" x14ac:dyDescent="0.25">
      <c r="A91" t="b">
        <v>0</v>
      </c>
      <c r="B91" t="s">
        <v>22</v>
      </c>
      <c r="C91" t="s">
        <v>297</v>
      </c>
      <c r="D91" t="s">
        <v>297</v>
      </c>
      <c r="E91" t="s">
        <v>298</v>
      </c>
      <c r="F91">
        <v>1</v>
      </c>
      <c r="G91">
        <v>2</v>
      </c>
      <c r="H91">
        <v>1</v>
      </c>
      <c r="I91">
        <v>1</v>
      </c>
      <c r="J91">
        <v>176</v>
      </c>
      <c r="K91" s="1">
        <v>20771</v>
      </c>
      <c r="L91" t="s">
        <v>299</v>
      </c>
      <c r="M91" t="s">
        <v>83</v>
      </c>
      <c r="N91" t="s">
        <v>83</v>
      </c>
      <c r="O91" t="s">
        <v>83</v>
      </c>
      <c r="P91" t="s">
        <v>83</v>
      </c>
      <c r="R91" s="2">
        <v>1400000</v>
      </c>
      <c r="S91" s="2">
        <v>1900000</v>
      </c>
      <c r="T91" t="s">
        <v>300</v>
      </c>
      <c r="U91" t="s">
        <v>301</v>
      </c>
      <c r="V91">
        <v>1</v>
      </c>
    </row>
    <row r="92" spans="1:22" x14ac:dyDescent="0.25">
      <c r="A92" t="b">
        <v>0</v>
      </c>
      <c r="B92" t="s">
        <v>22</v>
      </c>
      <c r="C92" t="s">
        <v>302</v>
      </c>
      <c r="D92" t="s">
        <v>302</v>
      </c>
      <c r="E92" s="1">
        <v>186440677966102</v>
      </c>
      <c r="F92">
        <v>2</v>
      </c>
      <c r="G92">
        <v>3</v>
      </c>
      <c r="H92">
        <v>2</v>
      </c>
      <c r="I92">
        <v>1</v>
      </c>
      <c r="J92">
        <v>118</v>
      </c>
      <c r="K92" t="s">
        <v>303</v>
      </c>
      <c r="L92" t="s">
        <v>146</v>
      </c>
      <c r="M92" t="s">
        <v>83</v>
      </c>
      <c r="N92" t="s">
        <v>83</v>
      </c>
      <c r="O92" t="s">
        <v>83</v>
      </c>
      <c r="P92" t="s">
        <v>83</v>
      </c>
      <c r="Q92" t="s">
        <v>304</v>
      </c>
      <c r="R92" s="2">
        <v>420000</v>
      </c>
      <c r="S92" s="2">
        <v>1500000</v>
      </c>
      <c r="T92" t="s">
        <v>305</v>
      </c>
      <c r="U92" s="1">
        <v>466613928791141</v>
      </c>
      <c r="V92">
        <v>2</v>
      </c>
    </row>
    <row r="93" spans="1:22" x14ac:dyDescent="0.25">
      <c r="A93" t="b">
        <v>0</v>
      </c>
      <c r="B93" t="s">
        <v>22</v>
      </c>
      <c r="C93" t="s">
        <v>306</v>
      </c>
      <c r="D93" t="s">
        <v>306</v>
      </c>
      <c r="E93" s="1">
        <v>38135593220339</v>
      </c>
      <c r="F93">
        <v>2</v>
      </c>
      <c r="G93">
        <v>2</v>
      </c>
      <c r="H93">
        <v>2</v>
      </c>
      <c r="I93">
        <v>1</v>
      </c>
      <c r="J93">
        <v>472</v>
      </c>
      <c r="K93" t="s">
        <v>307</v>
      </c>
      <c r="L93" t="s">
        <v>308</v>
      </c>
      <c r="M93" t="s">
        <v>83</v>
      </c>
      <c r="N93" t="s">
        <v>83</v>
      </c>
      <c r="O93" t="s">
        <v>83</v>
      </c>
      <c r="P93" t="s">
        <v>83</v>
      </c>
      <c r="S93" s="2">
        <v>2000000</v>
      </c>
      <c r="T93" t="s">
        <v>309</v>
      </c>
      <c r="U93" s="1">
        <v>459808544159041</v>
      </c>
      <c r="V93">
        <v>2</v>
      </c>
    </row>
    <row r="94" spans="1:22" x14ac:dyDescent="0.25">
      <c r="A94" t="b">
        <v>0</v>
      </c>
      <c r="B94" t="s">
        <v>22</v>
      </c>
      <c r="C94" t="s">
        <v>310</v>
      </c>
      <c r="D94" t="s">
        <v>310</v>
      </c>
      <c r="E94" s="1">
        <v>132530120481928</v>
      </c>
      <c r="F94">
        <v>1</v>
      </c>
      <c r="G94">
        <v>2</v>
      </c>
      <c r="H94">
        <v>1</v>
      </c>
      <c r="I94">
        <v>1</v>
      </c>
      <c r="J94">
        <v>83</v>
      </c>
      <c r="K94" s="1">
        <v>8939</v>
      </c>
      <c r="L94" t="s">
        <v>311</v>
      </c>
      <c r="M94" t="s">
        <v>26</v>
      </c>
      <c r="N94" t="s">
        <v>83</v>
      </c>
      <c r="O94" t="s">
        <v>26</v>
      </c>
      <c r="P94" t="s">
        <v>83</v>
      </c>
      <c r="R94" s="2">
        <v>250000</v>
      </c>
      <c r="T94" t="s">
        <v>109</v>
      </c>
      <c r="U94" t="s">
        <v>312</v>
      </c>
      <c r="V94">
        <v>1</v>
      </c>
    </row>
    <row r="95" spans="1:22" x14ac:dyDescent="0.25">
      <c r="A95" t="b">
        <v>0</v>
      </c>
      <c r="B95" t="s">
        <v>22</v>
      </c>
      <c r="C95" t="s">
        <v>313</v>
      </c>
      <c r="D95" t="s">
        <v>313</v>
      </c>
      <c r="E95" s="1">
        <v>483870967741936</v>
      </c>
      <c r="F95">
        <v>1</v>
      </c>
      <c r="G95">
        <v>1</v>
      </c>
      <c r="H95">
        <v>1</v>
      </c>
      <c r="I95">
        <v>1</v>
      </c>
      <c r="J95">
        <v>372</v>
      </c>
      <c r="K95" s="1">
        <v>38917</v>
      </c>
      <c r="L95" t="s">
        <v>314</v>
      </c>
      <c r="M95" t="s">
        <v>26</v>
      </c>
      <c r="N95" t="s">
        <v>127</v>
      </c>
      <c r="O95" t="s">
        <v>26</v>
      </c>
      <c r="P95" t="s">
        <v>127</v>
      </c>
      <c r="T95" t="s">
        <v>144</v>
      </c>
      <c r="U95" t="s">
        <v>312</v>
      </c>
      <c r="V95">
        <v>1</v>
      </c>
    </row>
    <row r="96" spans="1:22" x14ac:dyDescent="0.25">
      <c r="A96" t="b">
        <v>0</v>
      </c>
      <c r="B96" t="s">
        <v>22</v>
      </c>
      <c r="C96" t="s">
        <v>315</v>
      </c>
      <c r="D96" t="s">
        <v>315</v>
      </c>
      <c r="E96" s="1">
        <v>567375886524823</v>
      </c>
      <c r="F96">
        <v>1</v>
      </c>
      <c r="G96">
        <v>2</v>
      </c>
      <c r="H96">
        <v>1</v>
      </c>
      <c r="I96">
        <v>1</v>
      </c>
      <c r="J96">
        <v>141</v>
      </c>
      <c r="K96" s="1">
        <v>16058</v>
      </c>
      <c r="L96" t="s">
        <v>258</v>
      </c>
      <c r="M96" t="s">
        <v>83</v>
      </c>
      <c r="N96" t="s">
        <v>83</v>
      </c>
      <c r="O96" t="s">
        <v>83</v>
      </c>
      <c r="P96" t="s">
        <v>83</v>
      </c>
      <c r="R96" s="2">
        <v>320000</v>
      </c>
      <c r="S96" s="2">
        <v>670000</v>
      </c>
      <c r="T96" t="s">
        <v>112</v>
      </c>
      <c r="U96" s="1">
        <v>440461607328626</v>
      </c>
      <c r="V96">
        <v>1</v>
      </c>
    </row>
    <row r="97" spans="1:22" x14ac:dyDescent="0.25">
      <c r="A97" t="b">
        <v>0</v>
      </c>
      <c r="B97" t="s">
        <v>22</v>
      </c>
      <c r="C97" t="s">
        <v>316</v>
      </c>
      <c r="D97" t="s">
        <v>317</v>
      </c>
      <c r="E97" s="1">
        <v>42042042042042</v>
      </c>
      <c r="F97">
        <v>1</v>
      </c>
      <c r="G97">
        <v>1</v>
      </c>
      <c r="H97">
        <v>1</v>
      </c>
      <c r="I97">
        <v>1</v>
      </c>
      <c r="J97">
        <v>333</v>
      </c>
      <c r="K97" s="1">
        <v>35845</v>
      </c>
      <c r="L97" t="s">
        <v>318</v>
      </c>
      <c r="M97" t="s">
        <v>127</v>
      </c>
      <c r="N97" t="s">
        <v>26</v>
      </c>
      <c r="O97" t="s">
        <v>127</v>
      </c>
      <c r="P97" t="s">
        <v>26</v>
      </c>
      <c r="S97" s="2">
        <v>430000</v>
      </c>
      <c r="T97" t="s">
        <v>295</v>
      </c>
      <c r="U97" t="s">
        <v>319</v>
      </c>
      <c r="V97">
        <v>1</v>
      </c>
    </row>
    <row r="98" spans="1:22" x14ac:dyDescent="0.25">
      <c r="A98" t="b">
        <v>0</v>
      </c>
      <c r="B98" t="s">
        <v>22</v>
      </c>
      <c r="C98" t="s">
        <v>320</v>
      </c>
      <c r="D98" t="s">
        <v>321</v>
      </c>
      <c r="E98" s="1">
        <v>404721753794266</v>
      </c>
      <c r="F98">
        <v>2</v>
      </c>
      <c r="G98">
        <v>2</v>
      </c>
      <c r="H98">
        <v>2</v>
      </c>
      <c r="I98">
        <v>1</v>
      </c>
      <c r="J98">
        <v>593</v>
      </c>
      <c r="K98" s="1">
        <v>59475</v>
      </c>
      <c r="L98" t="s">
        <v>322</v>
      </c>
      <c r="M98" t="s">
        <v>127</v>
      </c>
      <c r="N98" t="s">
        <v>83</v>
      </c>
      <c r="O98" t="s">
        <v>127</v>
      </c>
      <c r="P98" t="s">
        <v>83</v>
      </c>
      <c r="S98" s="2">
        <v>350000</v>
      </c>
      <c r="T98" t="s">
        <v>225</v>
      </c>
      <c r="U98" t="s">
        <v>323</v>
      </c>
      <c r="V98">
        <v>2</v>
      </c>
    </row>
    <row r="99" spans="1:22" x14ac:dyDescent="0.25">
      <c r="A99" t="b">
        <v>0</v>
      </c>
      <c r="B99" t="s">
        <v>22</v>
      </c>
      <c r="C99" t="s">
        <v>324</v>
      </c>
      <c r="D99" t="s">
        <v>324</v>
      </c>
      <c r="E99" s="1">
        <v>118946474086661</v>
      </c>
      <c r="F99">
        <v>1</v>
      </c>
      <c r="G99">
        <v>1</v>
      </c>
      <c r="H99">
        <v>1</v>
      </c>
      <c r="I99">
        <v>1</v>
      </c>
      <c r="J99">
        <v>1177</v>
      </c>
      <c r="K99" s="1">
        <v>131709</v>
      </c>
      <c r="L99" t="s">
        <v>325</v>
      </c>
      <c r="M99" t="s">
        <v>127</v>
      </c>
      <c r="N99" t="s">
        <v>26</v>
      </c>
      <c r="O99" t="s">
        <v>127</v>
      </c>
      <c r="P99" t="s">
        <v>26</v>
      </c>
      <c r="S99" s="2">
        <v>130000</v>
      </c>
      <c r="T99" t="s">
        <v>182</v>
      </c>
      <c r="U99" t="s">
        <v>326</v>
      </c>
      <c r="V99">
        <v>1</v>
      </c>
    </row>
    <row r="100" spans="1:22" x14ac:dyDescent="0.25">
      <c r="A100" t="b">
        <v>0</v>
      </c>
      <c r="B100" t="s">
        <v>22</v>
      </c>
      <c r="C100" t="s">
        <v>327</v>
      </c>
      <c r="D100" t="s">
        <v>327</v>
      </c>
      <c r="E100" s="1">
        <v>244444444444444</v>
      </c>
      <c r="F100">
        <v>1</v>
      </c>
      <c r="G100">
        <v>2</v>
      </c>
      <c r="H100">
        <v>1</v>
      </c>
      <c r="I100">
        <v>1</v>
      </c>
      <c r="J100">
        <v>450</v>
      </c>
      <c r="K100" s="1">
        <v>48781</v>
      </c>
      <c r="L100" t="s">
        <v>328</v>
      </c>
      <c r="M100" t="s">
        <v>83</v>
      </c>
      <c r="N100" t="s">
        <v>83</v>
      </c>
      <c r="O100" t="s">
        <v>83</v>
      </c>
      <c r="P100" t="s">
        <v>83</v>
      </c>
      <c r="S100" s="2">
        <v>640000</v>
      </c>
      <c r="T100" t="s">
        <v>329</v>
      </c>
      <c r="U100" t="s">
        <v>330</v>
      </c>
      <c r="V100">
        <v>1</v>
      </c>
    </row>
    <row r="101" spans="1:22" x14ac:dyDescent="0.25">
      <c r="A101" t="b">
        <v>0</v>
      </c>
      <c r="B101" t="s">
        <v>22</v>
      </c>
      <c r="C101" t="s">
        <v>331</v>
      </c>
      <c r="D101" t="s">
        <v>331</v>
      </c>
      <c r="E101" s="1">
        <v>170454545454545</v>
      </c>
      <c r="F101">
        <v>1</v>
      </c>
      <c r="G101">
        <v>1</v>
      </c>
      <c r="H101">
        <v>1</v>
      </c>
      <c r="I101">
        <v>1</v>
      </c>
      <c r="J101">
        <v>88</v>
      </c>
      <c r="K101" s="1">
        <v>9846</v>
      </c>
      <c r="L101" t="s">
        <v>332</v>
      </c>
      <c r="M101" t="s">
        <v>26</v>
      </c>
      <c r="N101" t="s">
        <v>127</v>
      </c>
      <c r="O101" t="s">
        <v>26</v>
      </c>
      <c r="P101" t="s">
        <v>127</v>
      </c>
      <c r="R101" s="2">
        <v>450000</v>
      </c>
      <c r="T101" s="1">
        <v>1154</v>
      </c>
      <c r="U101" t="s">
        <v>333</v>
      </c>
      <c r="V101">
        <v>1</v>
      </c>
    </row>
    <row r="102" spans="1:22" x14ac:dyDescent="0.25">
      <c r="A102" t="b">
        <v>0</v>
      </c>
      <c r="B102" t="s">
        <v>22</v>
      </c>
      <c r="C102" t="s">
        <v>334</v>
      </c>
      <c r="D102" t="s">
        <v>334</v>
      </c>
      <c r="E102" s="1">
        <v>111111111111111</v>
      </c>
      <c r="F102">
        <v>1</v>
      </c>
      <c r="G102">
        <v>4</v>
      </c>
      <c r="H102">
        <v>1</v>
      </c>
      <c r="I102">
        <v>1</v>
      </c>
      <c r="J102">
        <v>99</v>
      </c>
      <c r="K102" t="s">
        <v>335</v>
      </c>
      <c r="L102" t="s">
        <v>336</v>
      </c>
      <c r="M102" t="s">
        <v>83</v>
      </c>
      <c r="N102" t="s">
        <v>83</v>
      </c>
      <c r="O102" t="s">
        <v>83</v>
      </c>
      <c r="P102" t="s">
        <v>83</v>
      </c>
      <c r="R102" s="2">
        <v>2000000</v>
      </c>
      <c r="S102" s="2">
        <v>2700000</v>
      </c>
      <c r="T102" t="s">
        <v>203</v>
      </c>
      <c r="U102" t="s">
        <v>337</v>
      </c>
      <c r="V102">
        <v>1</v>
      </c>
    </row>
    <row r="103" spans="1:22" x14ac:dyDescent="0.25">
      <c r="A103" t="b">
        <v>0</v>
      </c>
      <c r="B103" t="s">
        <v>22</v>
      </c>
      <c r="C103" t="s">
        <v>338</v>
      </c>
      <c r="D103" t="s">
        <v>338</v>
      </c>
      <c r="E103" s="1">
        <v>480243161094225</v>
      </c>
      <c r="F103">
        <v>2</v>
      </c>
      <c r="G103">
        <v>2</v>
      </c>
      <c r="H103">
        <v>2</v>
      </c>
      <c r="I103">
        <v>1</v>
      </c>
      <c r="J103">
        <v>1645</v>
      </c>
      <c r="K103" s="1">
        <v>180542</v>
      </c>
      <c r="L103" t="s">
        <v>212</v>
      </c>
      <c r="M103" t="s">
        <v>83</v>
      </c>
      <c r="N103" t="s">
        <v>83</v>
      </c>
      <c r="O103" t="s">
        <v>83</v>
      </c>
      <c r="P103" t="s">
        <v>83</v>
      </c>
      <c r="R103" s="2">
        <v>380000</v>
      </c>
      <c r="S103" s="2">
        <v>120000</v>
      </c>
      <c r="T103" t="s">
        <v>339</v>
      </c>
      <c r="U103" t="s">
        <v>340</v>
      </c>
      <c r="V103">
        <v>2</v>
      </c>
    </row>
    <row r="104" spans="1:22" x14ac:dyDescent="0.25">
      <c r="A104" t="b">
        <v>0</v>
      </c>
      <c r="B104" t="s">
        <v>22</v>
      </c>
      <c r="C104" t="s">
        <v>341</v>
      </c>
      <c r="D104" t="s">
        <v>341</v>
      </c>
      <c r="E104" s="1">
        <v>463576158940397</v>
      </c>
      <c r="F104">
        <v>1</v>
      </c>
      <c r="G104">
        <v>1</v>
      </c>
      <c r="H104">
        <v>1</v>
      </c>
      <c r="I104">
        <v>1</v>
      </c>
      <c r="J104">
        <v>302</v>
      </c>
      <c r="K104" s="1">
        <v>34964</v>
      </c>
      <c r="L104" t="s">
        <v>342</v>
      </c>
      <c r="M104" t="s">
        <v>83</v>
      </c>
      <c r="N104" t="s">
        <v>127</v>
      </c>
      <c r="O104" t="s">
        <v>83</v>
      </c>
      <c r="P104" t="s">
        <v>127</v>
      </c>
      <c r="T104" t="s">
        <v>197</v>
      </c>
      <c r="U104" t="s">
        <v>343</v>
      </c>
      <c r="V104">
        <v>1</v>
      </c>
    </row>
    <row r="105" spans="1:22" x14ac:dyDescent="0.25">
      <c r="A105" t="b">
        <v>0</v>
      </c>
      <c r="B105" t="s">
        <v>22</v>
      </c>
      <c r="C105" t="s">
        <v>344</v>
      </c>
      <c r="D105" t="s">
        <v>344</v>
      </c>
      <c r="E105" s="1">
        <v>280373831775701</v>
      </c>
      <c r="F105">
        <v>1</v>
      </c>
      <c r="G105">
        <v>1</v>
      </c>
      <c r="H105">
        <v>1</v>
      </c>
      <c r="I105">
        <v>1</v>
      </c>
      <c r="J105">
        <v>321</v>
      </c>
      <c r="K105" s="1">
        <v>36345</v>
      </c>
      <c r="L105" t="s">
        <v>243</v>
      </c>
      <c r="M105" t="s">
        <v>26</v>
      </c>
      <c r="N105" t="s">
        <v>127</v>
      </c>
      <c r="O105" t="s">
        <v>26</v>
      </c>
      <c r="P105" t="s">
        <v>127</v>
      </c>
      <c r="R105" s="2">
        <v>140000</v>
      </c>
      <c r="T105" t="s">
        <v>244</v>
      </c>
      <c r="U105" t="s">
        <v>345</v>
      </c>
      <c r="V105">
        <v>1</v>
      </c>
    </row>
    <row r="106" spans="1:22" x14ac:dyDescent="0.25">
      <c r="A106" t="b">
        <v>0</v>
      </c>
      <c r="B106" t="s">
        <v>22</v>
      </c>
      <c r="C106" t="s">
        <v>346</v>
      </c>
      <c r="D106" t="s">
        <v>346</v>
      </c>
      <c r="E106" s="1">
        <v>498614958448754</v>
      </c>
      <c r="F106">
        <v>2</v>
      </c>
      <c r="G106">
        <v>3</v>
      </c>
      <c r="H106">
        <v>2</v>
      </c>
      <c r="I106">
        <v>1</v>
      </c>
      <c r="J106">
        <v>361</v>
      </c>
      <c r="K106" s="1">
        <v>40391</v>
      </c>
      <c r="L106" t="s">
        <v>347</v>
      </c>
      <c r="M106" t="s">
        <v>83</v>
      </c>
      <c r="N106" t="s">
        <v>83</v>
      </c>
      <c r="O106" t="s">
        <v>83</v>
      </c>
      <c r="P106" t="s">
        <v>83</v>
      </c>
      <c r="R106" s="2">
        <v>4000000</v>
      </c>
      <c r="S106" s="2">
        <v>1600000</v>
      </c>
      <c r="T106" t="s">
        <v>203</v>
      </c>
      <c r="U106" s="1">
        <v>399866666666667</v>
      </c>
      <c r="V106">
        <v>2</v>
      </c>
    </row>
    <row r="107" spans="1:22" x14ac:dyDescent="0.25">
      <c r="A107" t="b">
        <v>0</v>
      </c>
      <c r="B107" t="s">
        <v>22</v>
      </c>
      <c r="C107" t="s">
        <v>348</v>
      </c>
      <c r="D107" t="s">
        <v>348</v>
      </c>
      <c r="E107" s="1">
        <v>755555555555556</v>
      </c>
      <c r="F107">
        <v>2</v>
      </c>
      <c r="G107">
        <v>3</v>
      </c>
      <c r="H107">
        <v>2</v>
      </c>
      <c r="I107">
        <v>1</v>
      </c>
      <c r="J107">
        <v>225</v>
      </c>
      <c r="K107" s="1">
        <v>24281</v>
      </c>
      <c r="L107" t="s">
        <v>349</v>
      </c>
      <c r="M107" t="s">
        <v>83</v>
      </c>
      <c r="N107" t="s">
        <v>83</v>
      </c>
      <c r="O107" t="s">
        <v>83</v>
      </c>
      <c r="P107" t="s">
        <v>83</v>
      </c>
      <c r="Q107" t="s">
        <v>350</v>
      </c>
      <c r="R107" s="2">
        <v>1700000</v>
      </c>
      <c r="S107" s="2">
        <v>2600000</v>
      </c>
      <c r="T107" t="s">
        <v>133</v>
      </c>
      <c r="U107" s="1">
        <v>392994949484221</v>
      </c>
      <c r="V107">
        <v>2</v>
      </c>
    </row>
    <row r="108" spans="1:22" x14ac:dyDescent="0.25">
      <c r="A108" t="b">
        <v>0</v>
      </c>
      <c r="B108" t="s">
        <v>22</v>
      </c>
      <c r="C108" t="s">
        <v>351</v>
      </c>
      <c r="D108" t="s">
        <v>351</v>
      </c>
      <c r="E108" s="1">
        <v>714285714285714</v>
      </c>
      <c r="F108">
        <v>2</v>
      </c>
      <c r="G108">
        <v>4</v>
      </c>
      <c r="H108">
        <v>1</v>
      </c>
      <c r="I108">
        <v>1</v>
      </c>
      <c r="J108">
        <v>238</v>
      </c>
      <c r="K108" t="s">
        <v>352</v>
      </c>
      <c r="L108" t="s">
        <v>135</v>
      </c>
      <c r="M108" t="s">
        <v>83</v>
      </c>
      <c r="N108" t="s">
        <v>83</v>
      </c>
      <c r="O108" t="s">
        <v>83</v>
      </c>
      <c r="P108" t="s">
        <v>83</v>
      </c>
      <c r="R108" s="2">
        <v>1800000</v>
      </c>
      <c r="S108" s="2">
        <v>2700000</v>
      </c>
      <c r="T108" t="s">
        <v>203</v>
      </c>
      <c r="U108" s="1">
        <v>381854299550483</v>
      </c>
      <c r="V108">
        <v>2</v>
      </c>
    </row>
    <row r="109" spans="1:22" x14ac:dyDescent="0.25">
      <c r="A109" t="b">
        <v>0</v>
      </c>
      <c r="B109" t="s">
        <v>22</v>
      </c>
      <c r="C109" t="s">
        <v>353</v>
      </c>
      <c r="D109" t="s">
        <v>353</v>
      </c>
      <c r="E109" s="1">
        <v>199556541019956</v>
      </c>
      <c r="F109">
        <v>1</v>
      </c>
      <c r="G109">
        <v>2</v>
      </c>
      <c r="H109">
        <v>1</v>
      </c>
      <c r="I109">
        <v>1</v>
      </c>
      <c r="J109">
        <v>451</v>
      </c>
      <c r="K109" s="1">
        <v>49749</v>
      </c>
      <c r="L109" t="s">
        <v>354</v>
      </c>
      <c r="M109" t="s">
        <v>83</v>
      </c>
      <c r="N109" t="s">
        <v>83</v>
      </c>
      <c r="O109" t="s">
        <v>83</v>
      </c>
      <c r="P109" t="s">
        <v>83</v>
      </c>
      <c r="R109" s="2">
        <v>3300000</v>
      </c>
      <c r="S109" s="2">
        <v>3300000</v>
      </c>
      <c r="T109" t="s">
        <v>277</v>
      </c>
      <c r="U109" t="s">
        <v>355</v>
      </c>
      <c r="V109">
        <v>1</v>
      </c>
    </row>
    <row r="110" spans="1:22" x14ac:dyDescent="0.25">
      <c r="A110" t="b">
        <v>0</v>
      </c>
      <c r="B110" t="s">
        <v>22</v>
      </c>
      <c r="C110" t="s">
        <v>356</v>
      </c>
      <c r="D110" t="s">
        <v>356</v>
      </c>
      <c r="E110" s="1">
        <v>72289156626506</v>
      </c>
      <c r="F110">
        <v>2</v>
      </c>
      <c r="G110">
        <v>2</v>
      </c>
      <c r="H110">
        <v>1</v>
      </c>
      <c r="I110">
        <v>1</v>
      </c>
      <c r="J110">
        <v>249</v>
      </c>
      <c r="K110" s="1">
        <v>27533</v>
      </c>
      <c r="L110" t="s">
        <v>243</v>
      </c>
      <c r="M110" t="s">
        <v>83</v>
      </c>
      <c r="N110" t="s">
        <v>127</v>
      </c>
      <c r="O110" t="s">
        <v>83</v>
      </c>
      <c r="P110" t="s">
        <v>127</v>
      </c>
      <c r="R110" s="2">
        <v>1500000</v>
      </c>
      <c r="T110" t="s">
        <v>179</v>
      </c>
      <c r="U110" s="1">
        <v>37838639180088</v>
      </c>
      <c r="V110">
        <v>2</v>
      </c>
    </row>
    <row r="111" spans="1:22" x14ac:dyDescent="0.25">
      <c r="A111" t="b">
        <v>0</v>
      </c>
      <c r="B111" t="s">
        <v>22</v>
      </c>
      <c r="C111" t="s">
        <v>357</v>
      </c>
      <c r="D111" t="s">
        <v>357</v>
      </c>
      <c r="E111" s="1">
        <v>139784946236559</v>
      </c>
      <c r="F111">
        <v>1</v>
      </c>
      <c r="G111">
        <v>2</v>
      </c>
      <c r="H111">
        <v>1</v>
      </c>
      <c r="I111">
        <v>1</v>
      </c>
      <c r="J111">
        <v>93</v>
      </c>
      <c r="K111" s="1">
        <v>10524</v>
      </c>
      <c r="L111" t="s">
        <v>358</v>
      </c>
      <c r="M111" t="s">
        <v>83</v>
      </c>
      <c r="N111" t="s">
        <v>83</v>
      </c>
      <c r="O111" t="s">
        <v>83</v>
      </c>
      <c r="P111" t="s">
        <v>83</v>
      </c>
      <c r="R111" s="2">
        <v>510000</v>
      </c>
      <c r="S111" s="2">
        <v>1000000</v>
      </c>
      <c r="T111" t="s">
        <v>109</v>
      </c>
      <c r="U111" t="s">
        <v>359</v>
      </c>
      <c r="V111">
        <v>1</v>
      </c>
    </row>
    <row r="112" spans="1:22" x14ac:dyDescent="0.25">
      <c r="A112" t="b">
        <v>0</v>
      </c>
      <c r="B112" t="s">
        <v>22</v>
      </c>
      <c r="C112" t="s">
        <v>360</v>
      </c>
      <c r="D112" t="s">
        <v>360</v>
      </c>
      <c r="E112" s="1">
        <v>76271186440678</v>
      </c>
      <c r="F112">
        <v>1</v>
      </c>
      <c r="G112">
        <v>1</v>
      </c>
      <c r="H112">
        <v>1</v>
      </c>
      <c r="I112">
        <v>1</v>
      </c>
      <c r="J112">
        <v>118</v>
      </c>
      <c r="K112" s="1">
        <v>13608</v>
      </c>
      <c r="L112" t="s">
        <v>361</v>
      </c>
      <c r="M112" t="s">
        <v>83</v>
      </c>
      <c r="N112" t="s">
        <v>127</v>
      </c>
      <c r="O112" t="s">
        <v>83</v>
      </c>
      <c r="P112" t="s">
        <v>127</v>
      </c>
      <c r="R112" s="2">
        <v>930000</v>
      </c>
      <c r="T112" t="s">
        <v>231</v>
      </c>
      <c r="U112" t="s">
        <v>362</v>
      </c>
      <c r="V112">
        <v>1</v>
      </c>
    </row>
    <row r="113" spans="1:22" x14ac:dyDescent="0.25">
      <c r="A113" t="b">
        <v>0</v>
      </c>
      <c r="B113" t="s">
        <v>22</v>
      </c>
      <c r="C113" t="s">
        <v>363</v>
      </c>
      <c r="D113" t="s">
        <v>363</v>
      </c>
      <c r="E113" s="1">
        <v>569948186528497</v>
      </c>
      <c r="F113">
        <v>1</v>
      </c>
      <c r="G113">
        <v>1</v>
      </c>
      <c r="H113">
        <v>1</v>
      </c>
      <c r="I113">
        <v>1</v>
      </c>
      <c r="J113">
        <v>193</v>
      </c>
      <c r="K113" s="1">
        <v>21656</v>
      </c>
      <c r="L113" t="s">
        <v>364</v>
      </c>
      <c r="M113" t="s">
        <v>83</v>
      </c>
      <c r="N113" t="s">
        <v>127</v>
      </c>
      <c r="O113" t="s">
        <v>83</v>
      </c>
      <c r="P113" t="s">
        <v>127</v>
      </c>
      <c r="T113" t="s">
        <v>171</v>
      </c>
      <c r="U113" t="s">
        <v>365</v>
      </c>
      <c r="V113">
        <v>1</v>
      </c>
    </row>
    <row r="114" spans="1:22" x14ac:dyDescent="0.25">
      <c r="A114" t="b">
        <v>0</v>
      </c>
      <c r="B114" t="s">
        <v>22</v>
      </c>
      <c r="C114" t="s">
        <v>366</v>
      </c>
      <c r="D114" t="s">
        <v>366</v>
      </c>
      <c r="E114" s="1">
        <v>692307692307692</v>
      </c>
      <c r="F114">
        <v>2</v>
      </c>
      <c r="G114">
        <v>2</v>
      </c>
      <c r="H114">
        <v>2</v>
      </c>
      <c r="I114">
        <v>1</v>
      </c>
      <c r="J114">
        <v>260</v>
      </c>
      <c r="K114" s="1">
        <v>29238</v>
      </c>
      <c r="L114" t="s">
        <v>367</v>
      </c>
      <c r="M114" t="s">
        <v>83</v>
      </c>
      <c r="N114" t="s">
        <v>83</v>
      </c>
      <c r="O114" t="s">
        <v>83</v>
      </c>
      <c r="P114" t="s">
        <v>83</v>
      </c>
      <c r="R114" s="2">
        <v>2000000</v>
      </c>
      <c r="S114" s="2">
        <v>1700000</v>
      </c>
      <c r="T114" t="s">
        <v>231</v>
      </c>
      <c r="U114" s="1">
        <v>360114615458516</v>
      </c>
      <c r="V114">
        <v>2</v>
      </c>
    </row>
    <row r="115" spans="1:22" x14ac:dyDescent="0.25">
      <c r="A115" t="b">
        <v>0</v>
      </c>
      <c r="B115" t="s">
        <v>22</v>
      </c>
      <c r="C115" t="s">
        <v>368</v>
      </c>
      <c r="D115" t="s">
        <v>368</v>
      </c>
      <c r="E115" s="1">
        <v>202578268876611</v>
      </c>
      <c r="F115">
        <v>1</v>
      </c>
      <c r="G115">
        <v>2</v>
      </c>
      <c r="H115">
        <v>1</v>
      </c>
      <c r="I115">
        <v>1</v>
      </c>
      <c r="J115">
        <v>543</v>
      </c>
      <c r="K115" s="1">
        <v>59926</v>
      </c>
      <c r="L115" t="s">
        <v>369</v>
      </c>
      <c r="M115" t="s">
        <v>83</v>
      </c>
      <c r="N115" t="s">
        <v>83</v>
      </c>
      <c r="O115" t="s">
        <v>83</v>
      </c>
      <c r="P115" t="s">
        <v>83</v>
      </c>
      <c r="R115" s="2">
        <v>860000</v>
      </c>
      <c r="S115" s="2">
        <v>1000000</v>
      </c>
      <c r="T115" t="s">
        <v>370</v>
      </c>
      <c r="U115" t="s">
        <v>371</v>
      </c>
      <c r="V115">
        <v>1</v>
      </c>
    </row>
    <row r="116" spans="1:22" x14ac:dyDescent="0.25">
      <c r="A116" t="b">
        <v>0</v>
      </c>
      <c r="B116" t="s">
        <v>22</v>
      </c>
      <c r="C116" t="s">
        <v>372</v>
      </c>
      <c r="D116" t="s">
        <v>372</v>
      </c>
      <c r="E116" s="1">
        <v>378378378378378</v>
      </c>
      <c r="F116">
        <v>1</v>
      </c>
      <c r="G116">
        <v>2</v>
      </c>
      <c r="H116">
        <v>1</v>
      </c>
      <c r="I116">
        <v>1</v>
      </c>
      <c r="J116">
        <v>185</v>
      </c>
      <c r="K116" s="1">
        <v>19382</v>
      </c>
      <c r="L116" t="s">
        <v>373</v>
      </c>
      <c r="M116" t="s">
        <v>83</v>
      </c>
      <c r="N116" t="s">
        <v>83</v>
      </c>
      <c r="O116" t="s">
        <v>83</v>
      </c>
      <c r="P116" t="s">
        <v>83</v>
      </c>
      <c r="R116" s="2">
        <v>2700000</v>
      </c>
      <c r="S116" s="2">
        <v>1800000</v>
      </c>
      <c r="T116" t="s">
        <v>188</v>
      </c>
      <c r="U116" t="s">
        <v>374</v>
      </c>
      <c r="V116">
        <v>1</v>
      </c>
    </row>
    <row r="117" spans="1:22" x14ac:dyDescent="0.25">
      <c r="A117" t="b">
        <v>0</v>
      </c>
      <c r="B117" t="s">
        <v>22</v>
      </c>
      <c r="C117" t="s">
        <v>375</v>
      </c>
      <c r="D117" t="s">
        <v>375</v>
      </c>
      <c r="E117" s="1">
        <v>465753424657534</v>
      </c>
      <c r="F117">
        <v>1</v>
      </c>
      <c r="G117">
        <v>1</v>
      </c>
      <c r="H117">
        <v>1</v>
      </c>
      <c r="I117">
        <v>1</v>
      </c>
      <c r="J117">
        <v>365</v>
      </c>
      <c r="K117" s="1">
        <v>40162</v>
      </c>
      <c r="L117" t="s">
        <v>376</v>
      </c>
      <c r="M117" t="s">
        <v>127</v>
      </c>
      <c r="N117" t="s">
        <v>83</v>
      </c>
      <c r="O117" t="s">
        <v>127</v>
      </c>
      <c r="P117" t="s">
        <v>83</v>
      </c>
      <c r="S117" s="2">
        <v>770000</v>
      </c>
      <c r="T117" t="s">
        <v>274</v>
      </c>
      <c r="U117" t="s">
        <v>377</v>
      </c>
      <c r="V117">
        <v>1</v>
      </c>
    </row>
    <row r="118" spans="1:22" x14ac:dyDescent="0.25">
      <c r="A118" t="b">
        <v>0</v>
      </c>
      <c r="B118" t="s">
        <v>22</v>
      </c>
      <c r="C118" t="s">
        <v>378</v>
      </c>
      <c r="D118" t="s">
        <v>378</v>
      </c>
      <c r="E118" s="1">
        <v>103448275862069</v>
      </c>
      <c r="F118">
        <v>1</v>
      </c>
      <c r="G118">
        <v>1</v>
      </c>
      <c r="H118">
        <v>1</v>
      </c>
      <c r="I118">
        <v>1</v>
      </c>
      <c r="J118">
        <v>87</v>
      </c>
      <c r="K118" s="1">
        <v>9744</v>
      </c>
      <c r="L118" t="s">
        <v>379</v>
      </c>
      <c r="M118" t="s">
        <v>83</v>
      </c>
      <c r="N118" t="s">
        <v>127</v>
      </c>
      <c r="O118" t="s">
        <v>83</v>
      </c>
      <c r="P118" t="s">
        <v>127</v>
      </c>
      <c r="R118" s="2">
        <v>1700000</v>
      </c>
      <c r="T118" t="s">
        <v>112</v>
      </c>
      <c r="U118" t="s">
        <v>380</v>
      </c>
      <c r="V118">
        <v>1</v>
      </c>
    </row>
    <row r="119" spans="1:22" x14ac:dyDescent="0.25">
      <c r="A119" t="b">
        <v>0</v>
      </c>
      <c r="B119" t="s">
        <v>22</v>
      </c>
      <c r="C119" t="s">
        <v>381</v>
      </c>
      <c r="D119" t="s">
        <v>381</v>
      </c>
      <c r="E119" s="1">
        <v>496688741721854</v>
      </c>
      <c r="F119">
        <v>1</v>
      </c>
      <c r="G119">
        <v>1</v>
      </c>
      <c r="H119">
        <v>1</v>
      </c>
      <c r="I119">
        <v>1</v>
      </c>
      <c r="J119">
        <v>302</v>
      </c>
      <c r="K119" s="1">
        <v>34043</v>
      </c>
      <c r="L119" t="s">
        <v>382</v>
      </c>
      <c r="M119" t="s">
        <v>127</v>
      </c>
      <c r="N119" t="s">
        <v>83</v>
      </c>
      <c r="O119" t="s">
        <v>127</v>
      </c>
      <c r="P119" t="s">
        <v>83</v>
      </c>
      <c r="S119" s="2">
        <v>390000</v>
      </c>
      <c r="T119" t="s">
        <v>228</v>
      </c>
      <c r="U119" t="s">
        <v>383</v>
      </c>
      <c r="V119">
        <v>1</v>
      </c>
    </row>
    <row r="120" spans="1:22" x14ac:dyDescent="0.25">
      <c r="A120" t="b">
        <v>0</v>
      </c>
      <c r="B120" t="s">
        <v>22</v>
      </c>
      <c r="C120" t="s">
        <v>384</v>
      </c>
      <c r="D120" t="s">
        <v>384</v>
      </c>
      <c r="E120" s="1">
        <v>117647058823529</v>
      </c>
      <c r="F120">
        <v>1</v>
      </c>
      <c r="G120">
        <v>1</v>
      </c>
      <c r="H120">
        <v>1</v>
      </c>
      <c r="I120">
        <v>1</v>
      </c>
      <c r="J120">
        <v>51</v>
      </c>
      <c r="K120" t="s">
        <v>385</v>
      </c>
      <c r="L120" t="s">
        <v>386</v>
      </c>
      <c r="M120" t="s">
        <v>83</v>
      </c>
      <c r="N120" t="s">
        <v>127</v>
      </c>
      <c r="O120" t="s">
        <v>83</v>
      </c>
      <c r="P120" t="s">
        <v>127</v>
      </c>
      <c r="T120">
        <v>9</v>
      </c>
      <c r="U120" t="s">
        <v>387</v>
      </c>
      <c r="V120">
        <v>1</v>
      </c>
    </row>
    <row r="121" spans="1:22" x14ac:dyDescent="0.25">
      <c r="A121" t="b">
        <v>0</v>
      </c>
      <c r="B121" t="s">
        <v>22</v>
      </c>
      <c r="C121" t="s">
        <v>388</v>
      </c>
      <c r="D121" t="s">
        <v>388</v>
      </c>
      <c r="E121" s="1">
        <v>164383561643836</v>
      </c>
      <c r="F121">
        <v>1</v>
      </c>
      <c r="G121">
        <v>1</v>
      </c>
      <c r="H121">
        <v>1</v>
      </c>
      <c r="I121">
        <v>1</v>
      </c>
      <c r="J121">
        <v>73</v>
      </c>
      <c r="K121" s="1">
        <v>8195</v>
      </c>
      <c r="L121" t="s">
        <v>389</v>
      </c>
      <c r="M121" t="s">
        <v>83</v>
      </c>
      <c r="N121" t="s">
        <v>127</v>
      </c>
      <c r="O121" t="s">
        <v>83</v>
      </c>
      <c r="P121" t="s">
        <v>127</v>
      </c>
      <c r="R121" s="2">
        <v>13000000</v>
      </c>
      <c r="T121" t="s">
        <v>68</v>
      </c>
      <c r="U121" t="s">
        <v>390</v>
      </c>
      <c r="V121">
        <v>1</v>
      </c>
    </row>
    <row r="122" spans="1:22" x14ac:dyDescent="0.25">
      <c r="A122" t="b">
        <v>0</v>
      </c>
      <c r="B122" t="s">
        <v>22</v>
      </c>
      <c r="C122" t="s">
        <v>391</v>
      </c>
      <c r="D122" t="s">
        <v>391</v>
      </c>
      <c r="E122" s="1">
        <v>923076923076923</v>
      </c>
      <c r="F122">
        <v>1</v>
      </c>
      <c r="G122">
        <v>1</v>
      </c>
      <c r="H122">
        <v>1</v>
      </c>
      <c r="I122">
        <v>1</v>
      </c>
      <c r="J122">
        <v>130</v>
      </c>
      <c r="K122" s="1">
        <v>14692</v>
      </c>
      <c r="L122" t="s">
        <v>392</v>
      </c>
      <c r="M122" t="s">
        <v>83</v>
      </c>
      <c r="N122" t="s">
        <v>127</v>
      </c>
      <c r="O122" t="s">
        <v>83</v>
      </c>
      <c r="P122" t="s">
        <v>127</v>
      </c>
      <c r="R122" s="2">
        <v>240000</v>
      </c>
      <c r="T122" t="s">
        <v>203</v>
      </c>
      <c r="U122" t="s">
        <v>393</v>
      </c>
      <c r="V122">
        <v>1</v>
      </c>
    </row>
    <row r="123" spans="1:22" x14ac:dyDescent="0.25">
      <c r="A123" t="b">
        <v>0</v>
      </c>
      <c r="B123" t="s">
        <v>22</v>
      </c>
      <c r="C123" t="s">
        <v>394</v>
      </c>
      <c r="D123" t="s">
        <v>394</v>
      </c>
      <c r="E123" s="1">
        <v>214723926380368</v>
      </c>
      <c r="F123">
        <v>1</v>
      </c>
      <c r="G123">
        <v>1</v>
      </c>
      <c r="H123">
        <v>0</v>
      </c>
      <c r="I123">
        <v>0</v>
      </c>
      <c r="J123">
        <v>326</v>
      </c>
      <c r="K123" s="1">
        <v>37018</v>
      </c>
      <c r="L123" t="s">
        <v>395</v>
      </c>
      <c r="M123" t="s">
        <v>83</v>
      </c>
      <c r="N123" t="s">
        <v>127</v>
      </c>
      <c r="O123" t="s">
        <v>83</v>
      </c>
      <c r="P123" t="s">
        <v>127</v>
      </c>
      <c r="T123">
        <v>0</v>
      </c>
      <c r="U123" t="s">
        <v>396</v>
      </c>
      <c r="V123">
        <v>1</v>
      </c>
    </row>
    <row r="124" spans="1:22" x14ac:dyDescent="0.25">
      <c r="A124" t="b">
        <v>0</v>
      </c>
      <c r="B124" t="s">
        <v>22</v>
      </c>
      <c r="C124" t="s">
        <v>397</v>
      </c>
      <c r="D124" t="s">
        <v>397</v>
      </c>
      <c r="E124" s="1">
        <v>595238095238095</v>
      </c>
      <c r="F124">
        <v>1</v>
      </c>
      <c r="G124">
        <v>1</v>
      </c>
      <c r="H124">
        <v>1</v>
      </c>
      <c r="I124">
        <v>1</v>
      </c>
      <c r="J124">
        <v>672</v>
      </c>
      <c r="K124" t="s">
        <v>398</v>
      </c>
      <c r="L124" t="s">
        <v>399</v>
      </c>
      <c r="M124" t="s">
        <v>83</v>
      </c>
      <c r="N124" t="s">
        <v>127</v>
      </c>
      <c r="O124" t="s">
        <v>83</v>
      </c>
      <c r="P124" t="s">
        <v>127</v>
      </c>
      <c r="R124" s="2">
        <v>580000</v>
      </c>
      <c r="T124" t="s">
        <v>400</v>
      </c>
      <c r="U124" t="s">
        <v>401</v>
      </c>
      <c r="V124">
        <v>1</v>
      </c>
    </row>
    <row r="125" spans="1:22" x14ac:dyDescent="0.25">
      <c r="A125" t="b">
        <v>0</v>
      </c>
      <c r="B125" t="s">
        <v>22</v>
      </c>
      <c r="C125" t="s">
        <v>402</v>
      </c>
      <c r="D125" t="s">
        <v>402</v>
      </c>
      <c r="E125" s="1">
        <v>269662921348315</v>
      </c>
      <c r="F125">
        <v>1</v>
      </c>
      <c r="G125">
        <v>1</v>
      </c>
      <c r="H125">
        <v>1</v>
      </c>
      <c r="I125">
        <v>1</v>
      </c>
      <c r="J125">
        <v>445</v>
      </c>
      <c r="K125" s="1">
        <v>49751</v>
      </c>
      <c r="L125" t="s">
        <v>403</v>
      </c>
      <c r="M125" t="s">
        <v>83</v>
      </c>
      <c r="N125" t="s">
        <v>127</v>
      </c>
      <c r="O125" t="s">
        <v>83</v>
      </c>
      <c r="P125" t="s">
        <v>127</v>
      </c>
      <c r="R125" s="2">
        <v>3800000</v>
      </c>
      <c r="T125" t="s">
        <v>295</v>
      </c>
      <c r="U125" t="s">
        <v>404</v>
      </c>
      <c r="V125">
        <v>1</v>
      </c>
    </row>
    <row r="126" spans="1:22" x14ac:dyDescent="0.25">
      <c r="A126" t="b">
        <v>0</v>
      </c>
      <c r="B126" t="s">
        <v>22</v>
      </c>
      <c r="C126" t="s">
        <v>405</v>
      </c>
      <c r="D126" t="s">
        <v>405</v>
      </c>
      <c r="E126" s="1">
        <v>214067278287462</v>
      </c>
      <c r="F126">
        <v>1</v>
      </c>
      <c r="G126">
        <v>1</v>
      </c>
      <c r="H126">
        <v>1</v>
      </c>
      <c r="I126">
        <v>1</v>
      </c>
      <c r="J126">
        <v>327</v>
      </c>
      <c r="K126" s="1">
        <v>35534</v>
      </c>
      <c r="L126" t="s">
        <v>406</v>
      </c>
      <c r="M126" t="s">
        <v>127</v>
      </c>
      <c r="N126" t="s">
        <v>83</v>
      </c>
      <c r="O126" t="s">
        <v>127</v>
      </c>
      <c r="P126" t="s">
        <v>83</v>
      </c>
      <c r="S126" s="2">
        <v>320000</v>
      </c>
      <c r="T126" t="s">
        <v>222</v>
      </c>
      <c r="U126" t="s">
        <v>407</v>
      </c>
      <c r="V126">
        <v>1</v>
      </c>
    </row>
    <row r="127" spans="1:22" x14ac:dyDescent="0.25">
      <c r="A127" t="b">
        <v>0</v>
      </c>
      <c r="B127" t="s">
        <v>22</v>
      </c>
      <c r="C127" t="s">
        <v>408</v>
      </c>
      <c r="D127" t="s">
        <v>408</v>
      </c>
      <c r="E127" s="1">
        <v>827586206896552</v>
      </c>
      <c r="F127">
        <v>1</v>
      </c>
      <c r="G127">
        <v>1</v>
      </c>
      <c r="H127">
        <v>1</v>
      </c>
      <c r="I127">
        <v>1</v>
      </c>
      <c r="J127">
        <v>145</v>
      </c>
      <c r="K127" t="s">
        <v>409</v>
      </c>
      <c r="L127" t="s">
        <v>410</v>
      </c>
      <c r="M127" t="s">
        <v>83</v>
      </c>
      <c r="N127" t="s">
        <v>127</v>
      </c>
      <c r="O127" t="s">
        <v>83</v>
      </c>
      <c r="P127" t="s">
        <v>127</v>
      </c>
      <c r="T127" t="s">
        <v>300</v>
      </c>
      <c r="U127" t="s">
        <v>411</v>
      </c>
      <c r="V127">
        <v>1</v>
      </c>
    </row>
    <row r="128" spans="1:22" x14ac:dyDescent="0.25">
      <c r="A128" t="b">
        <v>0</v>
      </c>
      <c r="B128" t="s">
        <v>22</v>
      </c>
      <c r="C128" t="s">
        <v>412</v>
      </c>
      <c r="D128" t="s">
        <v>412</v>
      </c>
      <c r="E128" s="1">
        <v>17156862745098</v>
      </c>
      <c r="F128">
        <v>1</v>
      </c>
      <c r="G128">
        <v>1</v>
      </c>
      <c r="H128">
        <v>1</v>
      </c>
      <c r="I128">
        <v>1</v>
      </c>
      <c r="J128">
        <v>408</v>
      </c>
      <c r="K128" s="1">
        <v>48903</v>
      </c>
      <c r="L128" t="s">
        <v>119</v>
      </c>
      <c r="M128" t="s">
        <v>83</v>
      </c>
      <c r="N128" t="s">
        <v>127</v>
      </c>
      <c r="O128" t="s">
        <v>83</v>
      </c>
      <c r="P128" t="s">
        <v>127</v>
      </c>
      <c r="R128" s="2">
        <v>57000000</v>
      </c>
      <c r="T128" t="s">
        <v>120</v>
      </c>
      <c r="U128" t="s">
        <v>413</v>
      </c>
      <c r="V128">
        <v>1</v>
      </c>
    </row>
    <row r="129" spans="1:22" x14ac:dyDescent="0.25">
      <c r="A129" t="b">
        <v>0</v>
      </c>
      <c r="B129" t="s">
        <v>22</v>
      </c>
      <c r="C129" t="s">
        <v>414</v>
      </c>
      <c r="D129" t="s">
        <v>414</v>
      </c>
      <c r="E129" s="1">
        <v>371517027863777</v>
      </c>
      <c r="F129">
        <v>1</v>
      </c>
      <c r="G129">
        <v>1</v>
      </c>
      <c r="H129">
        <v>1</v>
      </c>
      <c r="I129">
        <v>1</v>
      </c>
      <c r="J129">
        <v>323</v>
      </c>
      <c r="K129" s="1">
        <v>34342</v>
      </c>
      <c r="L129" t="s">
        <v>415</v>
      </c>
      <c r="M129" t="s">
        <v>127</v>
      </c>
      <c r="N129" t="s">
        <v>83</v>
      </c>
      <c r="O129" t="s">
        <v>127</v>
      </c>
      <c r="P129" t="s">
        <v>83</v>
      </c>
      <c r="S129" s="2">
        <v>670000</v>
      </c>
      <c r="T129" t="s">
        <v>228</v>
      </c>
      <c r="U129" t="s">
        <v>416</v>
      </c>
      <c r="V129">
        <v>1</v>
      </c>
    </row>
    <row r="130" spans="1:22" x14ac:dyDescent="0.25">
      <c r="A130" t="b">
        <v>0</v>
      </c>
      <c r="B130" t="s">
        <v>22</v>
      </c>
      <c r="C130" t="s">
        <v>417</v>
      </c>
      <c r="D130" t="s">
        <v>417</v>
      </c>
      <c r="E130" s="1">
        <v>24224072672218</v>
      </c>
      <c r="F130">
        <v>2</v>
      </c>
      <c r="G130">
        <v>3</v>
      </c>
      <c r="H130">
        <v>2</v>
      </c>
      <c r="I130">
        <v>1</v>
      </c>
      <c r="J130">
        <v>1321</v>
      </c>
      <c r="K130" t="s">
        <v>418</v>
      </c>
      <c r="L130" t="s">
        <v>419</v>
      </c>
      <c r="M130" t="s">
        <v>83</v>
      </c>
      <c r="N130" t="s">
        <v>83</v>
      </c>
      <c r="O130" t="s">
        <v>83</v>
      </c>
      <c r="P130" t="s">
        <v>83</v>
      </c>
      <c r="R130" s="2">
        <v>1400000</v>
      </c>
      <c r="T130" t="s">
        <v>420</v>
      </c>
      <c r="U130" t="s">
        <v>421</v>
      </c>
      <c r="V130">
        <v>2</v>
      </c>
    </row>
    <row r="131" spans="1:22" x14ac:dyDescent="0.25">
      <c r="A131" t="b">
        <v>0</v>
      </c>
      <c r="B131" t="s">
        <v>22</v>
      </c>
      <c r="C131" t="s">
        <v>422</v>
      </c>
      <c r="D131" t="s">
        <v>422</v>
      </c>
      <c r="E131" s="1">
        <v>613333333333333</v>
      </c>
      <c r="F131">
        <v>2</v>
      </c>
      <c r="G131">
        <v>2</v>
      </c>
      <c r="H131">
        <v>2</v>
      </c>
      <c r="I131">
        <v>1</v>
      </c>
      <c r="J131">
        <v>375</v>
      </c>
      <c r="K131" s="1">
        <v>42814</v>
      </c>
      <c r="L131" t="s">
        <v>159</v>
      </c>
      <c r="M131" t="s">
        <v>83</v>
      </c>
      <c r="N131" t="s">
        <v>83</v>
      </c>
      <c r="O131" t="s">
        <v>83</v>
      </c>
      <c r="P131" t="s">
        <v>83</v>
      </c>
      <c r="R131" s="2">
        <v>590000</v>
      </c>
      <c r="S131" s="2">
        <v>160000</v>
      </c>
      <c r="T131" t="s">
        <v>239</v>
      </c>
      <c r="U131" t="s">
        <v>423</v>
      </c>
      <c r="V131">
        <v>2</v>
      </c>
    </row>
    <row r="132" spans="1:22" x14ac:dyDescent="0.25">
      <c r="A132" t="b">
        <v>0</v>
      </c>
      <c r="B132" t="s">
        <v>22</v>
      </c>
      <c r="C132" t="s">
        <v>424</v>
      </c>
      <c r="D132" t="s">
        <v>424</v>
      </c>
      <c r="E132" s="1">
        <v>835913312693498</v>
      </c>
      <c r="F132">
        <v>2</v>
      </c>
      <c r="G132">
        <v>3</v>
      </c>
      <c r="H132">
        <v>1</v>
      </c>
      <c r="I132">
        <v>1</v>
      </c>
      <c r="J132">
        <v>323</v>
      </c>
      <c r="K132" s="1">
        <v>33893</v>
      </c>
      <c r="L132" t="s">
        <v>425</v>
      </c>
      <c r="M132" t="s">
        <v>83</v>
      </c>
      <c r="N132" t="s">
        <v>83</v>
      </c>
      <c r="O132" t="s">
        <v>83</v>
      </c>
      <c r="P132" t="s">
        <v>83</v>
      </c>
      <c r="R132" s="2">
        <v>260000</v>
      </c>
      <c r="T132" t="s">
        <v>171</v>
      </c>
      <c r="U132" s="1">
        <v>289913911450946</v>
      </c>
      <c r="V132">
        <v>2</v>
      </c>
    </row>
    <row r="133" spans="1:22" x14ac:dyDescent="0.25">
      <c r="A133" t="b">
        <v>0</v>
      </c>
      <c r="B133" t="s">
        <v>22</v>
      </c>
      <c r="C133" t="s">
        <v>426</v>
      </c>
      <c r="D133" t="s">
        <v>426</v>
      </c>
      <c r="E133" s="1">
        <v>383480825958702</v>
      </c>
      <c r="F133">
        <v>1</v>
      </c>
      <c r="G133">
        <v>1</v>
      </c>
      <c r="H133">
        <v>1</v>
      </c>
      <c r="I133">
        <v>1</v>
      </c>
      <c r="J133">
        <v>339</v>
      </c>
      <c r="K133" s="1">
        <v>36172</v>
      </c>
      <c r="L133" t="s">
        <v>427</v>
      </c>
      <c r="M133" t="s">
        <v>83</v>
      </c>
      <c r="N133" t="s">
        <v>127</v>
      </c>
      <c r="O133" t="s">
        <v>83</v>
      </c>
      <c r="P133" t="s">
        <v>127</v>
      </c>
      <c r="T133" t="s">
        <v>144</v>
      </c>
      <c r="U133" t="s">
        <v>428</v>
      </c>
      <c r="V133">
        <v>1</v>
      </c>
    </row>
    <row r="134" spans="1:22" x14ac:dyDescent="0.25">
      <c r="A134" t="b">
        <v>0</v>
      </c>
      <c r="B134" t="s">
        <v>22</v>
      </c>
      <c r="C134" t="s">
        <v>429</v>
      </c>
      <c r="D134" t="s">
        <v>429</v>
      </c>
      <c r="E134" s="1">
        <v>471512770137525</v>
      </c>
      <c r="F134">
        <v>1</v>
      </c>
      <c r="G134">
        <v>1</v>
      </c>
      <c r="H134">
        <v>0</v>
      </c>
      <c r="I134">
        <v>0</v>
      </c>
      <c r="J134">
        <v>1018</v>
      </c>
      <c r="K134" s="1">
        <v>106153</v>
      </c>
      <c r="L134">
        <v>5</v>
      </c>
      <c r="M134" t="s">
        <v>83</v>
      </c>
      <c r="N134" t="s">
        <v>127</v>
      </c>
      <c r="O134" t="s">
        <v>83</v>
      </c>
      <c r="P134" t="s">
        <v>127</v>
      </c>
      <c r="T134">
        <v>0</v>
      </c>
      <c r="U134" t="s">
        <v>430</v>
      </c>
      <c r="V134">
        <v>1</v>
      </c>
    </row>
    <row r="135" spans="1:22" x14ac:dyDescent="0.25">
      <c r="A135" t="b">
        <v>0</v>
      </c>
      <c r="B135" t="s">
        <v>22</v>
      </c>
      <c r="C135" t="s">
        <v>431</v>
      </c>
      <c r="D135" t="s">
        <v>431</v>
      </c>
      <c r="E135" t="s">
        <v>432</v>
      </c>
      <c r="F135">
        <v>1</v>
      </c>
      <c r="G135">
        <v>1</v>
      </c>
      <c r="H135">
        <v>0</v>
      </c>
      <c r="I135">
        <v>0</v>
      </c>
      <c r="J135">
        <v>732</v>
      </c>
      <c r="K135" s="1">
        <v>80803</v>
      </c>
      <c r="L135" t="s">
        <v>433</v>
      </c>
      <c r="M135" t="s">
        <v>83</v>
      </c>
      <c r="N135" t="s">
        <v>127</v>
      </c>
      <c r="O135" t="s">
        <v>83</v>
      </c>
      <c r="P135" t="s">
        <v>127</v>
      </c>
      <c r="T135">
        <v>0</v>
      </c>
      <c r="U135" t="s">
        <v>434</v>
      </c>
      <c r="V135">
        <v>1</v>
      </c>
    </row>
    <row r="136" spans="1:22" x14ac:dyDescent="0.25">
      <c r="A136" t="b">
        <v>0</v>
      </c>
      <c r="B136" t="s">
        <v>22</v>
      </c>
      <c r="C136" t="s">
        <v>435</v>
      </c>
      <c r="D136" t="s">
        <v>435</v>
      </c>
      <c r="E136" t="s">
        <v>436</v>
      </c>
      <c r="F136">
        <v>1</v>
      </c>
      <c r="G136">
        <v>1</v>
      </c>
      <c r="H136">
        <v>1</v>
      </c>
      <c r="I136">
        <v>1</v>
      </c>
      <c r="J136">
        <v>1317</v>
      </c>
      <c r="K136" s="1">
        <v>142583</v>
      </c>
      <c r="L136" t="s">
        <v>437</v>
      </c>
      <c r="M136" t="s">
        <v>83</v>
      </c>
      <c r="N136" t="s">
        <v>127</v>
      </c>
      <c r="O136" t="s">
        <v>83</v>
      </c>
      <c r="P136" t="s">
        <v>127</v>
      </c>
      <c r="R136" s="2">
        <v>4300000</v>
      </c>
      <c r="T136" t="s">
        <v>438</v>
      </c>
      <c r="U136" t="s">
        <v>434</v>
      </c>
      <c r="V136">
        <v>1</v>
      </c>
    </row>
    <row r="137" spans="1:22" x14ac:dyDescent="0.25">
      <c r="A137" t="b">
        <v>0</v>
      </c>
      <c r="B137" t="s">
        <v>22</v>
      </c>
      <c r="C137" t="s">
        <v>439</v>
      </c>
      <c r="D137" t="s">
        <v>439</v>
      </c>
      <c r="E137" s="1">
        <v>846153846153846</v>
      </c>
      <c r="F137">
        <v>1</v>
      </c>
      <c r="G137">
        <v>1</v>
      </c>
      <c r="H137">
        <v>1</v>
      </c>
      <c r="I137">
        <v>1</v>
      </c>
      <c r="J137">
        <v>130</v>
      </c>
      <c r="K137" s="1">
        <v>14591</v>
      </c>
      <c r="L137" t="s">
        <v>92</v>
      </c>
      <c r="M137" t="s">
        <v>127</v>
      </c>
      <c r="N137" t="s">
        <v>83</v>
      </c>
      <c r="O137" t="s">
        <v>127</v>
      </c>
      <c r="P137" t="s">
        <v>83</v>
      </c>
      <c r="S137" s="2">
        <v>74000</v>
      </c>
      <c r="T137" t="s">
        <v>440</v>
      </c>
      <c r="U137" t="s">
        <v>441</v>
      </c>
      <c r="V137">
        <v>1</v>
      </c>
    </row>
    <row r="138" spans="1:22" x14ac:dyDescent="0.25">
      <c r="A138" t="b">
        <v>0</v>
      </c>
      <c r="B138" t="s">
        <v>22</v>
      </c>
      <c r="C138" t="s">
        <v>442</v>
      </c>
      <c r="D138" t="s">
        <v>442</v>
      </c>
      <c r="E138" s="1">
        <v>185758513931889</v>
      </c>
      <c r="F138">
        <v>1</v>
      </c>
      <c r="G138">
        <v>2</v>
      </c>
      <c r="H138">
        <v>0</v>
      </c>
      <c r="I138">
        <v>0</v>
      </c>
      <c r="J138">
        <v>323</v>
      </c>
      <c r="K138" s="1">
        <v>35646</v>
      </c>
      <c r="L138" t="s">
        <v>294</v>
      </c>
      <c r="M138" t="s">
        <v>83</v>
      </c>
      <c r="N138" t="s">
        <v>83</v>
      </c>
      <c r="O138" t="s">
        <v>83</v>
      </c>
      <c r="P138" t="s">
        <v>83</v>
      </c>
      <c r="T138">
        <v>0</v>
      </c>
      <c r="U138" t="s">
        <v>443</v>
      </c>
      <c r="V138">
        <v>1</v>
      </c>
    </row>
    <row r="139" spans="1:22" x14ac:dyDescent="0.25">
      <c r="A139" t="b">
        <v>0</v>
      </c>
      <c r="B139" t="s">
        <v>22</v>
      </c>
      <c r="C139" t="s">
        <v>444</v>
      </c>
      <c r="D139" t="s">
        <v>444</v>
      </c>
      <c r="E139" t="s">
        <v>445</v>
      </c>
      <c r="F139">
        <v>1</v>
      </c>
      <c r="G139">
        <v>2</v>
      </c>
      <c r="H139">
        <v>1</v>
      </c>
      <c r="I139">
        <v>1</v>
      </c>
      <c r="J139">
        <v>943</v>
      </c>
      <c r="K139" s="1">
        <v>107195</v>
      </c>
      <c r="L139" t="s">
        <v>446</v>
      </c>
      <c r="M139" t="s">
        <v>83</v>
      </c>
      <c r="N139" t="s">
        <v>83</v>
      </c>
      <c r="O139" t="s">
        <v>83</v>
      </c>
      <c r="P139" t="s">
        <v>83</v>
      </c>
      <c r="R139" s="2">
        <v>410000</v>
      </c>
      <c r="S139" s="2">
        <v>880000</v>
      </c>
      <c r="T139" t="s">
        <v>447</v>
      </c>
      <c r="U139" t="s">
        <v>443</v>
      </c>
      <c r="V139">
        <v>1</v>
      </c>
    </row>
    <row r="140" spans="1:22" x14ac:dyDescent="0.25">
      <c r="A140" t="b">
        <v>0</v>
      </c>
      <c r="B140" t="s">
        <v>22</v>
      </c>
      <c r="C140" t="s">
        <v>448</v>
      </c>
      <c r="D140" t="s">
        <v>448</v>
      </c>
      <c r="E140" s="1">
        <v>150753768844221</v>
      </c>
      <c r="F140">
        <v>1</v>
      </c>
      <c r="G140">
        <v>1</v>
      </c>
      <c r="H140">
        <v>1</v>
      </c>
      <c r="I140">
        <v>1</v>
      </c>
      <c r="J140">
        <v>597</v>
      </c>
      <c r="K140" s="1">
        <v>66935</v>
      </c>
      <c r="L140" t="s">
        <v>449</v>
      </c>
      <c r="M140" t="s">
        <v>83</v>
      </c>
      <c r="N140" t="s">
        <v>127</v>
      </c>
      <c r="O140" t="s">
        <v>83</v>
      </c>
      <c r="P140" t="s">
        <v>127</v>
      </c>
      <c r="R140" s="2">
        <v>1400000</v>
      </c>
      <c r="T140" t="s">
        <v>450</v>
      </c>
      <c r="U140" t="s">
        <v>451</v>
      </c>
      <c r="V140">
        <v>1</v>
      </c>
    </row>
    <row r="141" spans="1:22" x14ac:dyDescent="0.25">
      <c r="A141" t="b">
        <v>0</v>
      </c>
      <c r="B141" t="s">
        <v>22</v>
      </c>
      <c r="C141" t="s">
        <v>452</v>
      </c>
      <c r="D141" t="s">
        <v>452</v>
      </c>
      <c r="E141" s="1">
        <v>344827586206897</v>
      </c>
      <c r="F141">
        <v>1</v>
      </c>
      <c r="G141">
        <v>1</v>
      </c>
      <c r="H141">
        <v>1</v>
      </c>
      <c r="I141">
        <v>1</v>
      </c>
      <c r="J141">
        <v>261</v>
      </c>
      <c r="K141" s="1">
        <v>29587</v>
      </c>
      <c r="L141" t="s">
        <v>453</v>
      </c>
      <c r="M141" t="s">
        <v>127</v>
      </c>
      <c r="N141" t="s">
        <v>83</v>
      </c>
      <c r="O141" t="s">
        <v>127</v>
      </c>
      <c r="P141" t="s">
        <v>83</v>
      </c>
      <c r="S141" s="2">
        <v>790000</v>
      </c>
      <c r="T141" t="s">
        <v>78</v>
      </c>
      <c r="U141" t="s">
        <v>454</v>
      </c>
      <c r="V141">
        <v>1</v>
      </c>
    </row>
    <row r="142" spans="1:22" x14ac:dyDescent="0.25">
      <c r="A142" t="b">
        <v>0</v>
      </c>
      <c r="B142" t="s">
        <v>22</v>
      </c>
      <c r="C142" t="s">
        <v>455</v>
      </c>
      <c r="D142" t="s">
        <v>455</v>
      </c>
      <c r="E142" s="1">
        <v>185185185185185</v>
      </c>
      <c r="F142">
        <v>1</v>
      </c>
      <c r="G142">
        <v>1</v>
      </c>
      <c r="H142">
        <v>1</v>
      </c>
      <c r="I142">
        <v>1</v>
      </c>
      <c r="J142">
        <v>486</v>
      </c>
      <c r="K142" s="1">
        <v>54289</v>
      </c>
      <c r="L142" t="s">
        <v>449</v>
      </c>
      <c r="M142" t="s">
        <v>83</v>
      </c>
      <c r="N142" t="s">
        <v>127</v>
      </c>
      <c r="O142" t="s">
        <v>83</v>
      </c>
      <c r="P142" t="s">
        <v>127</v>
      </c>
      <c r="R142" s="2">
        <v>1500000</v>
      </c>
      <c r="T142" t="s">
        <v>456</v>
      </c>
      <c r="U142" t="s">
        <v>457</v>
      </c>
      <c r="V142">
        <v>1</v>
      </c>
    </row>
    <row r="143" spans="1:22" x14ac:dyDescent="0.25">
      <c r="A143" t="b">
        <v>0</v>
      </c>
      <c r="B143" t="s">
        <v>22</v>
      </c>
      <c r="C143" t="s">
        <v>458</v>
      </c>
      <c r="D143" t="s">
        <v>458</v>
      </c>
      <c r="E143" s="1">
        <v>348837209302326</v>
      </c>
      <c r="F143">
        <v>1</v>
      </c>
      <c r="G143">
        <v>1</v>
      </c>
      <c r="H143">
        <v>1</v>
      </c>
      <c r="I143">
        <v>1</v>
      </c>
      <c r="J143">
        <v>258</v>
      </c>
      <c r="K143" t="s">
        <v>459</v>
      </c>
      <c r="L143" t="s">
        <v>460</v>
      </c>
      <c r="M143" t="s">
        <v>83</v>
      </c>
      <c r="N143" t="s">
        <v>127</v>
      </c>
      <c r="O143" t="s">
        <v>83</v>
      </c>
      <c r="P143" t="s">
        <v>127</v>
      </c>
      <c r="R143" s="2">
        <v>61000</v>
      </c>
      <c r="T143" t="s">
        <v>225</v>
      </c>
      <c r="U143" t="s">
        <v>461</v>
      </c>
      <c r="V143">
        <v>1</v>
      </c>
    </row>
    <row r="144" spans="1:22" x14ac:dyDescent="0.25">
      <c r="A144" t="b">
        <v>0</v>
      </c>
      <c r="B144" t="s">
        <v>22</v>
      </c>
      <c r="C144" t="s">
        <v>462</v>
      </c>
      <c r="D144" t="s">
        <v>462</v>
      </c>
      <c r="E144" s="1">
        <v>151515151515152</v>
      </c>
      <c r="F144">
        <v>1</v>
      </c>
      <c r="G144">
        <v>1</v>
      </c>
      <c r="H144">
        <v>1</v>
      </c>
      <c r="I144">
        <v>1</v>
      </c>
      <c r="J144">
        <v>792</v>
      </c>
      <c r="K144" s="1">
        <v>87921</v>
      </c>
      <c r="L144" t="s">
        <v>463</v>
      </c>
      <c r="M144" t="s">
        <v>83</v>
      </c>
      <c r="N144" t="s">
        <v>127</v>
      </c>
      <c r="O144" t="s">
        <v>83</v>
      </c>
      <c r="P144" t="s">
        <v>127</v>
      </c>
      <c r="T144" t="s">
        <v>464</v>
      </c>
      <c r="U144" t="s">
        <v>465</v>
      </c>
      <c r="V144">
        <v>1</v>
      </c>
    </row>
    <row r="145" spans="1:22" x14ac:dyDescent="0.25">
      <c r="A145" t="b">
        <v>0</v>
      </c>
      <c r="B145" t="s">
        <v>22</v>
      </c>
      <c r="C145" t="s">
        <v>466</v>
      </c>
      <c r="D145" t="s">
        <v>466</v>
      </c>
      <c r="E145" s="1">
        <v>228690228690229</v>
      </c>
      <c r="F145">
        <v>1</v>
      </c>
      <c r="G145">
        <v>1</v>
      </c>
      <c r="H145">
        <v>1</v>
      </c>
      <c r="I145">
        <v>1</v>
      </c>
      <c r="J145">
        <v>481</v>
      </c>
      <c r="K145" s="1">
        <v>51378</v>
      </c>
      <c r="L145" t="s">
        <v>467</v>
      </c>
      <c r="M145" t="s">
        <v>127</v>
      </c>
      <c r="N145" t="s">
        <v>83</v>
      </c>
      <c r="O145" t="s">
        <v>127</v>
      </c>
      <c r="P145" t="s">
        <v>83</v>
      </c>
      <c r="S145" s="2">
        <v>480000</v>
      </c>
      <c r="T145" t="s">
        <v>456</v>
      </c>
      <c r="U145" t="s">
        <v>468</v>
      </c>
      <c r="V145">
        <v>1</v>
      </c>
    </row>
    <row r="146" spans="1:22" x14ac:dyDescent="0.25">
      <c r="A146" t="b">
        <v>0</v>
      </c>
      <c r="B146" t="s">
        <v>22</v>
      </c>
      <c r="C146" t="s">
        <v>469</v>
      </c>
      <c r="D146" t="s">
        <v>469</v>
      </c>
      <c r="E146" s="1">
        <v>218543046357616</v>
      </c>
      <c r="F146">
        <v>2</v>
      </c>
      <c r="G146">
        <v>2</v>
      </c>
      <c r="H146">
        <v>2</v>
      </c>
      <c r="I146">
        <v>1</v>
      </c>
      <c r="J146">
        <v>151</v>
      </c>
      <c r="K146" s="1">
        <v>16895</v>
      </c>
      <c r="L146" t="s">
        <v>470</v>
      </c>
      <c r="M146" t="s">
        <v>83</v>
      </c>
      <c r="N146" t="s">
        <v>127</v>
      </c>
      <c r="O146" t="s">
        <v>83</v>
      </c>
      <c r="P146" t="s">
        <v>127</v>
      </c>
      <c r="R146" s="2">
        <v>800000</v>
      </c>
      <c r="T146" t="s">
        <v>68</v>
      </c>
      <c r="U146" s="1">
        <v>253711688292976</v>
      </c>
      <c r="V146">
        <v>2</v>
      </c>
    </row>
    <row r="147" spans="1:22" x14ac:dyDescent="0.25">
      <c r="A147" t="b">
        <v>0</v>
      </c>
      <c r="B147" t="s">
        <v>22</v>
      </c>
      <c r="C147" t="s">
        <v>471</v>
      </c>
      <c r="D147" t="s">
        <v>472</v>
      </c>
      <c r="E147" t="s">
        <v>473</v>
      </c>
      <c r="F147">
        <v>1</v>
      </c>
      <c r="G147">
        <v>1</v>
      </c>
      <c r="H147">
        <v>1</v>
      </c>
      <c r="I147">
        <v>1</v>
      </c>
      <c r="J147">
        <v>1271</v>
      </c>
      <c r="K147" s="1">
        <v>137188</v>
      </c>
      <c r="L147" t="s">
        <v>474</v>
      </c>
      <c r="M147" t="s">
        <v>83</v>
      </c>
      <c r="N147" t="s">
        <v>127</v>
      </c>
      <c r="O147" t="s">
        <v>83</v>
      </c>
      <c r="P147" t="s">
        <v>127</v>
      </c>
      <c r="R147" s="2">
        <v>820000</v>
      </c>
      <c r="T147" t="s">
        <v>475</v>
      </c>
      <c r="U147" t="s">
        <v>476</v>
      </c>
      <c r="V147">
        <v>1</v>
      </c>
    </row>
    <row r="148" spans="1:22" x14ac:dyDescent="0.25">
      <c r="A148" t="b">
        <v>0</v>
      </c>
      <c r="B148" t="s">
        <v>22</v>
      </c>
      <c r="C148" t="s">
        <v>477</v>
      </c>
      <c r="D148" t="s">
        <v>477</v>
      </c>
      <c r="E148" s="1">
        <v>179856115107914</v>
      </c>
      <c r="F148">
        <v>1</v>
      </c>
      <c r="G148">
        <v>1</v>
      </c>
      <c r="H148">
        <v>1</v>
      </c>
      <c r="I148">
        <v>1</v>
      </c>
      <c r="J148">
        <v>556</v>
      </c>
      <c r="K148" s="1">
        <v>63597</v>
      </c>
      <c r="L148" t="s">
        <v>314</v>
      </c>
      <c r="M148" t="s">
        <v>83</v>
      </c>
      <c r="N148" t="s">
        <v>127</v>
      </c>
      <c r="O148" t="s">
        <v>83</v>
      </c>
      <c r="P148" t="s">
        <v>127</v>
      </c>
      <c r="R148" s="2">
        <v>5600000</v>
      </c>
      <c r="T148" t="s">
        <v>154</v>
      </c>
      <c r="U148" t="s">
        <v>478</v>
      </c>
      <c r="V148">
        <v>1</v>
      </c>
    </row>
    <row r="149" spans="1:22" x14ac:dyDescent="0.25">
      <c r="A149" t="b">
        <v>0</v>
      </c>
      <c r="B149" t="s">
        <v>22</v>
      </c>
      <c r="C149" t="s">
        <v>479</v>
      </c>
      <c r="D149" t="s">
        <v>479</v>
      </c>
      <c r="E149" s="1">
        <v>208333333333333</v>
      </c>
      <c r="F149">
        <v>1</v>
      </c>
      <c r="G149">
        <v>1</v>
      </c>
      <c r="H149">
        <v>1</v>
      </c>
      <c r="I149">
        <v>1</v>
      </c>
      <c r="J149">
        <v>288</v>
      </c>
      <c r="K149" s="1">
        <v>31075</v>
      </c>
      <c r="L149" t="s">
        <v>480</v>
      </c>
      <c r="M149" t="s">
        <v>83</v>
      </c>
      <c r="N149" t="s">
        <v>127</v>
      </c>
      <c r="O149" t="s">
        <v>83</v>
      </c>
      <c r="P149" t="s">
        <v>127</v>
      </c>
      <c r="R149" s="2">
        <v>9800000</v>
      </c>
      <c r="T149" t="s">
        <v>274</v>
      </c>
      <c r="U149" t="s">
        <v>481</v>
      </c>
      <c r="V149">
        <v>1</v>
      </c>
    </row>
    <row r="150" spans="1:22" x14ac:dyDescent="0.25">
      <c r="A150" t="b">
        <v>0</v>
      </c>
      <c r="B150" t="s">
        <v>22</v>
      </c>
      <c r="C150" t="s">
        <v>482</v>
      </c>
      <c r="D150" t="s">
        <v>482</v>
      </c>
      <c r="E150" s="1">
        <v>286225402504472</v>
      </c>
      <c r="F150">
        <v>1</v>
      </c>
      <c r="G150">
        <v>1</v>
      </c>
      <c r="H150">
        <v>1</v>
      </c>
      <c r="I150">
        <v>1</v>
      </c>
      <c r="J150">
        <v>559</v>
      </c>
      <c r="K150" s="1">
        <v>58799</v>
      </c>
      <c r="L150" t="s">
        <v>143</v>
      </c>
      <c r="M150" t="s">
        <v>83</v>
      </c>
      <c r="N150" t="s">
        <v>127</v>
      </c>
      <c r="O150" t="s">
        <v>83</v>
      </c>
      <c r="P150" t="s">
        <v>127</v>
      </c>
      <c r="R150" s="2">
        <v>1100000</v>
      </c>
      <c r="T150" t="s">
        <v>483</v>
      </c>
      <c r="U150" t="s">
        <v>484</v>
      </c>
      <c r="V150">
        <v>1</v>
      </c>
    </row>
    <row r="151" spans="1:22" x14ac:dyDescent="0.25">
      <c r="A151" t="b">
        <v>0</v>
      </c>
      <c r="B151" t="s">
        <v>22</v>
      </c>
      <c r="C151" t="s">
        <v>485</v>
      </c>
      <c r="D151" t="s">
        <v>485</v>
      </c>
      <c r="E151" s="1">
        <v>108827085852479</v>
      </c>
      <c r="F151">
        <v>1</v>
      </c>
      <c r="G151">
        <v>2</v>
      </c>
      <c r="H151">
        <v>1</v>
      </c>
      <c r="I151">
        <v>1</v>
      </c>
      <c r="J151">
        <v>827</v>
      </c>
      <c r="K151" s="1">
        <v>91752</v>
      </c>
      <c r="L151" t="s">
        <v>116</v>
      </c>
      <c r="M151" t="s">
        <v>83</v>
      </c>
      <c r="N151" t="s">
        <v>83</v>
      </c>
      <c r="O151" t="s">
        <v>83</v>
      </c>
      <c r="P151" t="s">
        <v>83</v>
      </c>
      <c r="R151" s="2">
        <v>37000000</v>
      </c>
      <c r="S151" s="2">
        <v>53000000</v>
      </c>
      <c r="T151" t="s">
        <v>447</v>
      </c>
      <c r="U151" s="1">
        <v>243121490566738</v>
      </c>
      <c r="V151">
        <v>1</v>
      </c>
    </row>
    <row r="152" spans="1:22" x14ac:dyDescent="0.25">
      <c r="A152" t="b">
        <v>0</v>
      </c>
      <c r="B152" t="s">
        <v>22</v>
      </c>
      <c r="C152" t="s">
        <v>486</v>
      </c>
      <c r="D152" t="s">
        <v>486</v>
      </c>
      <c r="E152" t="s">
        <v>487</v>
      </c>
      <c r="F152">
        <v>1</v>
      </c>
      <c r="G152">
        <v>1</v>
      </c>
      <c r="H152">
        <v>1</v>
      </c>
      <c r="I152">
        <v>1</v>
      </c>
      <c r="J152">
        <v>1740</v>
      </c>
      <c r="K152" s="1">
        <v>198607</v>
      </c>
      <c r="L152" t="s">
        <v>249</v>
      </c>
      <c r="M152" t="s">
        <v>83</v>
      </c>
      <c r="N152" t="s">
        <v>127</v>
      </c>
      <c r="O152" t="s">
        <v>83</v>
      </c>
      <c r="P152" t="s">
        <v>127</v>
      </c>
      <c r="R152" s="2">
        <v>4200000</v>
      </c>
      <c r="T152" t="s">
        <v>488</v>
      </c>
      <c r="U152" t="s">
        <v>489</v>
      </c>
      <c r="V152">
        <v>1</v>
      </c>
    </row>
    <row r="153" spans="1:22" x14ac:dyDescent="0.25">
      <c r="A153" t="b">
        <v>0</v>
      </c>
      <c r="B153" t="s">
        <v>22</v>
      </c>
      <c r="C153" t="s">
        <v>490</v>
      </c>
      <c r="D153" t="s">
        <v>490</v>
      </c>
      <c r="E153" s="1">
        <v>267558528428094</v>
      </c>
      <c r="F153">
        <v>1</v>
      </c>
      <c r="G153">
        <v>1</v>
      </c>
      <c r="H153">
        <v>1</v>
      </c>
      <c r="I153">
        <v>1</v>
      </c>
      <c r="J153">
        <v>299</v>
      </c>
      <c r="K153" s="1">
        <v>34085</v>
      </c>
      <c r="L153" t="s">
        <v>491</v>
      </c>
      <c r="M153" t="s">
        <v>83</v>
      </c>
      <c r="N153" t="s">
        <v>127</v>
      </c>
      <c r="O153" t="s">
        <v>83</v>
      </c>
      <c r="P153" t="s">
        <v>127</v>
      </c>
      <c r="R153" s="2">
        <v>820000</v>
      </c>
      <c r="T153" t="s">
        <v>171</v>
      </c>
      <c r="U153" t="s">
        <v>492</v>
      </c>
      <c r="V153">
        <v>1</v>
      </c>
    </row>
    <row r="154" spans="1:22" x14ac:dyDescent="0.25">
      <c r="A154" t="b">
        <v>0</v>
      </c>
      <c r="B154" t="s">
        <v>22</v>
      </c>
      <c r="C154" t="s">
        <v>493</v>
      </c>
      <c r="D154" t="s">
        <v>493</v>
      </c>
      <c r="E154" s="1">
        <v>542635658914729</v>
      </c>
      <c r="F154">
        <v>1</v>
      </c>
      <c r="G154">
        <v>1</v>
      </c>
      <c r="H154">
        <v>1</v>
      </c>
      <c r="I154">
        <v>1</v>
      </c>
      <c r="J154">
        <v>129</v>
      </c>
      <c r="K154" s="1">
        <v>15579</v>
      </c>
      <c r="L154" t="s">
        <v>80</v>
      </c>
      <c r="M154" t="s">
        <v>83</v>
      </c>
      <c r="N154" t="s">
        <v>127</v>
      </c>
      <c r="O154" t="s">
        <v>83</v>
      </c>
      <c r="P154" t="s">
        <v>127</v>
      </c>
      <c r="T154" t="s">
        <v>203</v>
      </c>
      <c r="U154" t="s">
        <v>494</v>
      </c>
      <c r="V154">
        <v>1</v>
      </c>
    </row>
    <row r="155" spans="1:22" x14ac:dyDescent="0.25">
      <c r="A155" t="b">
        <v>0</v>
      </c>
      <c r="B155" t="s">
        <v>22</v>
      </c>
      <c r="C155" t="s">
        <v>495</v>
      </c>
      <c r="D155" t="s">
        <v>495</v>
      </c>
      <c r="E155" s="1">
        <v>116472545757072</v>
      </c>
      <c r="F155">
        <v>1</v>
      </c>
      <c r="G155">
        <v>1</v>
      </c>
      <c r="H155">
        <v>1</v>
      </c>
      <c r="I155">
        <v>1</v>
      </c>
      <c r="J155">
        <v>601</v>
      </c>
      <c r="K155" s="1">
        <v>68784</v>
      </c>
      <c r="L155" t="s">
        <v>419</v>
      </c>
      <c r="M155" t="s">
        <v>83</v>
      </c>
      <c r="N155" t="s">
        <v>127</v>
      </c>
      <c r="O155" t="s">
        <v>83</v>
      </c>
      <c r="P155" t="s">
        <v>127</v>
      </c>
      <c r="R155" s="2">
        <v>7100000</v>
      </c>
      <c r="T155" t="s">
        <v>450</v>
      </c>
      <c r="U155" t="s">
        <v>496</v>
      </c>
      <c r="V155">
        <v>1</v>
      </c>
    </row>
    <row r="156" spans="1:22" x14ac:dyDescent="0.25">
      <c r="A156" t="b">
        <v>0</v>
      </c>
      <c r="B156" t="s">
        <v>22</v>
      </c>
      <c r="C156" t="s">
        <v>497</v>
      </c>
      <c r="D156" t="s">
        <v>497</v>
      </c>
      <c r="E156" s="1">
        <v>302197802197802</v>
      </c>
      <c r="F156">
        <v>1</v>
      </c>
      <c r="G156">
        <v>1</v>
      </c>
      <c r="H156">
        <v>1</v>
      </c>
      <c r="I156">
        <v>1</v>
      </c>
      <c r="J156">
        <v>364</v>
      </c>
      <c r="K156" s="1">
        <v>34093</v>
      </c>
      <c r="L156" t="s">
        <v>498</v>
      </c>
      <c r="M156" t="s">
        <v>127</v>
      </c>
      <c r="N156" t="s">
        <v>83</v>
      </c>
      <c r="O156" t="s">
        <v>127</v>
      </c>
      <c r="P156" t="s">
        <v>83</v>
      </c>
      <c r="S156" s="2">
        <v>10000000</v>
      </c>
      <c r="T156" t="s">
        <v>300</v>
      </c>
      <c r="U156" t="s">
        <v>499</v>
      </c>
      <c r="V156">
        <v>1</v>
      </c>
    </row>
    <row r="157" spans="1:22" x14ac:dyDescent="0.25">
      <c r="A157" t="b">
        <v>0</v>
      </c>
      <c r="B157" t="s">
        <v>22</v>
      </c>
      <c r="C157" t="s">
        <v>500</v>
      </c>
      <c r="D157" t="s">
        <v>500</v>
      </c>
      <c r="E157" s="1">
        <v>189655172413793</v>
      </c>
      <c r="F157">
        <v>1</v>
      </c>
      <c r="G157">
        <v>1</v>
      </c>
      <c r="H157">
        <v>1</v>
      </c>
      <c r="I157">
        <v>1</v>
      </c>
      <c r="J157">
        <v>580</v>
      </c>
      <c r="K157" s="1">
        <v>64604</v>
      </c>
      <c r="L157" t="s">
        <v>501</v>
      </c>
      <c r="M157" t="s">
        <v>127</v>
      </c>
      <c r="N157" t="s">
        <v>83</v>
      </c>
      <c r="O157" t="s">
        <v>127</v>
      </c>
      <c r="P157" t="s">
        <v>83</v>
      </c>
      <c r="S157" s="2">
        <v>370000</v>
      </c>
      <c r="T157" t="s">
        <v>450</v>
      </c>
      <c r="U157" t="s">
        <v>502</v>
      </c>
      <c r="V157">
        <v>1</v>
      </c>
    </row>
    <row r="158" spans="1:22" x14ac:dyDescent="0.25">
      <c r="A158" t="b">
        <v>0</v>
      </c>
      <c r="B158" t="s">
        <v>22</v>
      </c>
      <c r="C158" t="s">
        <v>503</v>
      </c>
      <c r="D158" t="s">
        <v>503</v>
      </c>
      <c r="E158" s="1">
        <v>634920634920635</v>
      </c>
      <c r="F158">
        <v>1</v>
      </c>
      <c r="G158">
        <v>1</v>
      </c>
      <c r="H158">
        <v>0</v>
      </c>
      <c r="I158">
        <v>0</v>
      </c>
      <c r="J158">
        <v>126</v>
      </c>
      <c r="K158" s="1">
        <v>13688</v>
      </c>
      <c r="L158" t="s">
        <v>504</v>
      </c>
      <c r="M158" t="s">
        <v>127</v>
      </c>
      <c r="N158" t="s">
        <v>83</v>
      </c>
      <c r="O158" t="s">
        <v>127</v>
      </c>
      <c r="P158" t="s">
        <v>83</v>
      </c>
      <c r="T158">
        <v>0</v>
      </c>
      <c r="U158" t="s">
        <v>505</v>
      </c>
      <c r="V158">
        <v>1</v>
      </c>
    </row>
    <row r="159" spans="1:22" x14ac:dyDescent="0.25">
      <c r="A159" t="b">
        <v>0</v>
      </c>
      <c r="B159" t="s">
        <v>22</v>
      </c>
      <c r="C159" t="s">
        <v>506</v>
      </c>
      <c r="D159" t="s">
        <v>506</v>
      </c>
      <c r="E159" t="s">
        <v>507</v>
      </c>
      <c r="F159">
        <v>1</v>
      </c>
      <c r="G159">
        <v>1</v>
      </c>
      <c r="H159">
        <v>1</v>
      </c>
      <c r="I159">
        <v>1</v>
      </c>
      <c r="J159">
        <v>607</v>
      </c>
      <c r="K159" s="1">
        <v>68324</v>
      </c>
      <c r="L159" t="s">
        <v>474</v>
      </c>
      <c r="M159" t="s">
        <v>127</v>
      </c>
      <c r="N159" t="s">
        <v>83</v>
      </c>
      <c r="O159" t="s">
        <v>127</v>
      </c>
      <c r="P159" t="s">
        <v>83</v>
      </c>
      <c r="S159" s="2">
        <v>610000</v>
      </c>
      <c r="T159" t="s">
        <v>508</v>
      </c>
      <c r="U159" t="s">
        <v>509</v>
      </c>
      <c r="V159">
        <v>1</v>
      </c>
    </row>
    <row r="160" spans="1:22" x14ac:dyDescent="0.25">
      <c r="A160" t="b">
        <v>0</v>
      </c>
      <c r="B160" t="s">
        <v>22</v>
      </c>
      <c r="C160" t="s">
        <v>510</v>
      </c>
      <c r="D160" t="s">
        <v>510</v>
      </c>
      <c r="E160" t="s">
        <v>511</v>
      </c>
      <c r="F160">
        <v>1</v>
      </c>
      <c r="G160">
        <v>1</v>
      </c>
      <c r="H160">
        <v>1</v>
      </c>
      <c r="I160">
        <v>1</v>
      </c>
      <c r="J160">
        <v>917</v>
      </c>
      <c r="K160" t="s">
        <v>512</v>
      </c>
      <c r="L160" t="s">
        <v>513</v>
      </c>
      <c r="M160" t="s">
        <v>83</v>
      </c>
      <c r="N160" t="s">
        <v>127</v>
      </c>
      <c r="O160" t="s">
        <v>83</v>
      </c>
      <c r="P160" t="s">
        <v>127</v>
      </c>
      <c r="R160" s="2">
        <v>38000000</v>
      </c>
      <c r="T160" t="s">
        <v>514</v>
      </c>
      <c r="U160" t="s">
        <v>515</v>
      </c>
      <c r="V160">
        <v>1</v>
      </c>
    </row>
    <row r="161" spans="1:22" x14ac:dyDescent="0.25">
      <c r="A161" t="b">
        <v>0</v>
      </c>
      <c r="B161" t="s">
        <v>22</v>
      </c>
      <c r="C161" t="s">
        <v>516</v>
      </c>
      <c r="D161" t="s">
        <v>516</v>
      </c>
      <c r="E161" s="1">
        <v>135823429541596</v>
      </c>
      <c r="F161">
        <v>1</v>
      </c>
      <c r="G161">
        <v>1</v>
      </c>
      <c r="H161">
        <v>1</v>
      </c>
      <c r="I161">
        <v>1</v>
      </c>
      <c r="J161">
        <v>589</v>
      </c>
      <c r="K161" t="s">
        <v>517</v>
      </c>
      <c r="L161" t="s">
        <v>518</v>
      </c>
      <c r="M161" t="s">
        <v>83</v>
      </c>
      <c r="N161" t="s">
        <v>127</v>
      </c>
      <c r="O161" t="s">
        <v>83</v>
      </c>
      <c r="P161" t="s">
        <v>127</v>
      </c>
      <c r="R161" s="2">
        <v>360000</v>
      </c>
      <c r="T161" t="s">
        <v>175</v>
      </c>
      <c r="U161" t="s">
        <v>519</v>
      </c>
      <c r="V161">
        <v>1</v>
      </c>
    </row>
    <row r="162" spans="1:22" x14ac:dyDescent="0.25">
      <c r="A162" t="b">
        <v>0</v>
      </c>
      <c r="B162" t="s">
        <v>22</v>
      </c>
      <c r="C162" t="s">
        <v>520</v>
      </c>
      <c r="D162" t="s">
        <v>520</v>
      </c>
      <c r="E162" s="1">
        <v>196078431372549</v>
      </c>
      <c r="F162">
        <v>1</v>
      </c>
      <c r="G162">
        <v>1</v>
      </c>
      <c r="H162">
        <v>1</v>
      </c>
      <c r="I162">
        <v>1</v>
      </c>
      <c r="J162">
        <v>357</v>
      </c>
      <c r="K162" s="1">
        <v>40583</v>
      </c>
      <c r="L162" t="s">
        <v>521</v>
      </c>
      <c r="M162" t="s">
        <v>83</v>
      </c>
      <c r="N162" t="s">
        <v>127</v>
      </c>
      <c r="O162" t="s">
        <v>83</v>
      </c>
      <c r="P162" t="s">
        <v>127</v>
      </c>
      <c r="R162" s="2">
        <v>1500000</v>
      </c>
      <c r="T162" t="s">
        <v>213</v>
      </c>
      <c r="U162" t="s">
        <v>522</v>
      </c>
      <c r="V162">
        <v>1</v>
      </c>
    </row>
    <row r="163" spans="1:22" x14ac:dyDescent="0.25">
      <c r="A163" t="b">
        <v>0</v>
      </c>
      <c r="B163" t="s">
        <v>22</v>
      </c>
      <c r="C163" t="s">
        <v>523</v>
      </c>
      <c r="D163" t="s">
        <v>523</v>
      </c>
      <c r="E163" s="1">
        <v>705882352941176</v>
      </c>
      <c r="F163">
        <v>1</v>
      </c>
      <c r="G163">
        <v>1</v>
      </c>
      <c r="H163">
        <v>0</v>
      </c>
      <c r="I163">
        <v>0</v>
      </c>
      <c r="J163">
        <v>85</v>
      </c>
      <c r="K163" s="1">
        <v>9516</v>
      </c>
      <c r="L163" t="s">
        <v>449</v>
      </c>
      <c r="M163" t="s">
        <v>83</v>
      </c>
      <c r="N163" t="s">
        <v>127</v>
      </c>
      <c r="O163" t="s">
        <v>83</v>
      </c>
      <c r="P163" t="s">
        <v>127</v>
      </c>
      <c r="T163">
        <v>0</v>
      </c>
      <c r="U163" t="s">
        <v>522</v>
      </c>
      <c r="V163">
        <v>1</v>
      </c>
    </row>
    <row r="164" spans="1:22" x14ac:dyDescent="0.25">
      <c r="A164" t="b">
        <v>0</v>
      </c>
      <c r="B164" t="s">
        <v>22</v>
      </c>
      <c r="C164" t="s">
        <v>524</v>
      </c>
      <c r="D164" t="s">
        <v>524</v>
      </c>
      <c r="E164" s="1">
        <v>229885057471264</v>
      </c>
      <c r="F164">
        <v>1</v>
      </c>
      <c r="G164">
        <v>1</v>
      </c>
      <c r="H164">
        <v>1</v>
      </c>
      <c r="I164">
        <v>1</v>
      </c>
      <c r="J164">
        <v>348</v>
      </c>
      <c r="K164" t="s">
        <v>525</v>
      </c>
      <c r="L164" t="s">
        <v>114</v>
      </c>
      <c r="M164" t="s">
        <v>127</v>
      </c>
      <c r="N164" t="s">
        <v>83</v>
      </c>
      <c r="O164" t="s">
        <v>127</v>
      </c>
      <c r="P164" t="s">
        <v>83</v>
      </c>
      <c r="S164" s="2">
        <v>620000</v>
      </c>
      <c r="T164" t="s">
        <v>222</v>
      </c>
      <c r="U164" t="s">
        <v>526</v>
      </c>
      <c r="V164">
        <v>1</v>
      </c>
    </row>
    <row r="165" spans="1:22" x14ac:dyDescent="0.25">
      <c r="A165" t="b">
        <v>0</v>
      </c>
      <c r="B165" t="s">
        <v>22</v>
      </c>
      <c r="C165" t="s">
        <v>527</v>
      </c>
      <c r="D165" t="s">
        <v>527</v>
      </c>
      <c r="E165" s="1">
        <v>358565737051793</v>
      </c>
      <c r="F165">
        <v>1</v>
      </c>
      <c r="G165">
        <v>1</v>
      </c>
      <c r="H165">
        <v>1</v>
      </c>
      <c r="I165">
        <v>1</v>
      </c>
      <c r="J165">
        <v>251</v>
      </c>
      <c r="K165" s="1">
        <v>28501</v>
      </c>
      <c r="L165" t="s">
        <v>528</v>
      </c>
      <c r="M165" t="s">
        <v>127</v>
      </c>
      <c r="N165" t="s">
        <v>83</v>
      </c>
      <c r="O165" t="s">
        <v>127</v>
      </c>
      <c r="P165" t="s">
        <v>83</v>
      </c>
      <c r="T165" t="s">
        <v>203</v>
      </c>
      <c r="U165" t="s">
        <v>529</v>
      </c>
      <c r="V165">
        <v>1</v>
      </c>
    </row>
    <row r="166" spans="1:22" x14ac:dyDescent="0.25">
      <c r="A166" t="b">
        <v>0</v>
      </c>
      <c r="B166" t="s">
        <v>22</v>
      </c>
      <c r="C166" t="s">
        <v>530</v>
      </c>
      <c r="D166" t="s">
        <v>530</v>
      </c>
      <c r="E166" s="1">
        <v>127659574468085</v>
      </c>
      <c r="F166">
        <v>1</v>
      </c>
      <c r="G166">
        <v>1</v>
      </c>
      <c r="H166">
        <v>0</v>
      </c>
      <c r="I166">
        <v>0</v>
      </c>
      <c r="J166">
        <v>470</v>
      </c>
      <c r="K166" s="1">
        <v>52858</v>
      </c>
      <c r="L166" t="s">
        <v>531</v>
      </c>
      <c r="M166" t="s">
        <v>83</v>
      </c>
      <c r="N166" t="s">
        <v>127</v>
      </c>
      <c r="O166" t="s">
        <v>83</v>
      </c>
      <c r="P166" t="s">
        <v>127</v>
      </c>
      <c r="T166" t="s">
        <v>456</v>
      </c>
      <c r="U166" t="s">
        <v>532</v>
      </c>
      <c r="V166">
        <v>1</v>
      </c>
    </row>
    <row r="167" spans="1:22" x14ac:dyDescent="0.25">
      <c r="A167" t="b">
        <v>0</v>
      </c>
      <c r="B167" t="s">
        <v>22</v>
      </c>
      <c r="C167" t="s">
        <v>533</v>
      </c>
      <c r="D167" t="s">
        <v>533</v>
      </c>
      <c r="E167" s="1">
        <v>355871886120996</v>
      </c>
      <c r="F167">
        <v>1</v>
      </c>
      <c r="G167">
        <v>1</v>
      </c>
      <c r="H167">
        <v>1</v>
      </c>
      <c r="I167">
        <v>1</v>
      </c>
      <c r="J167">
        <v>281</v>
      </c>
      <c r="K167" s="1">
        <v>31589</v>
      </c>
      <c r="L167" t="s">
        <v>534</v>
      </c>
      <c r="M167" t="s">
        <v>127</v>
      </c>
      <c r="N167" t="s">
        <v>83</v>
      </c>
      <c r="O167" t="s">
        <v>127</v>
      </c>
      <c r="P167" t="s">
        <v>83</v>
      </c>
      <c r="T167" t="s">
        <v>78</v>
      </c>
      <c r="U167" t="s">
        <v>535</v>
      </c>
      <c r="V167">
        <v>1</v>
      </c>
    </row>
    <row r="168" spans="1:22" x14ac:dyDescent="0.25">
      <c r="A168" t="b">
        <v>0</v>
      </c>
      <c r="B168" t="s">
        <v>22</v>
      </c>
      <c r="C168" t="s">
        <v>536</v>
      </c>
      <c r="D168" t="s">
        <v>536</v>
      </c>
      <c r="E168" t="s">
        <v>537</v>
      </c>
      <c r="F168">
        <v>1</v>
      </c>
      <c r="G168">
        <v>1</v>
      </c>
      <c r="H168">
        <v>1</v>
      </c>
      <c r="I168">
        <v>1</v>
      </c>
      <c r="J168">
        <v>1420</v>
      </c>
      <c r="K168" s="1">
        <v>159877</v>
      </c>
      <c r="L168" t="s">
        <v>538</v>
      </c>
      <c r="M168" t="s">
        <v>83</v>
      </c>
      <c r="N168" t="s">
        <v>127</v>
      </c>
      <c r="O168" t="s">
        <v>83</v>
      </c>
      <c r="P168" t="s">
        <v>127</v>
      </c>
      <c r="R168" s="2">
        <v>1500000</v>
      </c>
      <c r="T168" t="s">
        <v>539</v>
      </c>
      <c r="U168" t="s">
        <v>540</v>
      </c>
      <c r="V168">
        <v>1</v>
      </c>
    </row>
    <row r="169" spans="1:22" x14ac:dyDescent="0.25">
      <c r="A169" t="b">
        <v>0</v>
      </c>
      <c r="B169" t="s">
        <v>22</v>
      </c>
      <c r="C169" t="s">
        <v>541</v>
      </c>
      <c r="D169" t="s">
        <v>541</v>
      </c>
      <c r="E169" s="1">
        <v>119047619047619</v>
      </c>
      <c r="F169">
        <v>1</v>
      </c>
      <c r="G169">
        <v>1</v>
      </c>
      <c r="H169">
        <v>1</v>
      </c>
      <c r="I169">
        <v>1</v>
      </c>
      <c r="J169">
        <v>1092</v>
      </c>
      <c r="K169" s="1">
        <v>121161</v>
      </c>
      <c r="L169" t="s">
        <v>153</v>
      </c>
      <c r="M169" t="s">
        <v>127</v>
      </c>
      <c r="N169" t="s">
        <v>83</v>
      </c>
      <c r="O169" t="s">
        <v>127</v>
      </c>
      <c r="P169" t="s">
        <v>83</v>
      </c>
      <c r="S169" s="2">
        <v>1100000</v>
      </c>
      <c r="T169" t="s">
        <v>483</v>
      </c>
      <c r="U169" t="s">
        <v>542</v>
      </c>
      <c r="V169">
        <v>1</v>
      </c>
    </row>
    <row r="170" spans="1:22" x14ac:dyDescent="0.25">
      <c r="A170" t="b">
        <v>0</v>
      </c>
      <c r="B170" t="s">
        <v>22</v>
      </c>
      <c r="C170" t="s">
        <v>543</v>
      </c>
      <c r="D170" t="s">
        <v>543</v>
      </c>
      <c r="E170" s="1">
        <v>162790697674419</v>
      </c>
      <c r="F170">
        <v>1</v>
      </c>
      <c r="G170">
        <v>1</v>
      </c>
      <c r="H170">
        <v>1</v>
      </c>
      <c r="I170">
        <v>1</v>
      </c>
      <c r="J170">
        <v>430</v>
      </c>
      <c r="K170" s="1">
        <v>52387</v>
      </c>
      <c r="L170" t="s">
        <v>544</v>
      </c>
      <c r="M170" t="s">
        <v>83</v>
      </c>
      <c r="N170" t="s">
        <v>127</v>
      </c>
      <c r="O170" t="s">
        <v>83</v>
      </c>
      <c r="P170" t="s">
        <v>127</v>
      </c>
      <c r="R170" s="2">
        <v>2200000</v>
      </c>
      <c r="T170" t="s">
        <v>329</v>
      </c>
      <c r="U170" t="s">
        <v>545</v>
      </c>
      <c r="V170">
        <v>1</v>
      </c>
    </row>
    <row r="171" spans="1:22" x14ac:dyDescent="0.25">
      <c r="A171" t="b">
        <v>0</v>
      </c>
      <c r="B171" t="s">
        <v>22</v>
      </c>
      <c r="C171" t="s">
        <v>546</v>
      </c>
      <c r="D171" t="s">
        <v>546</v>
      </c>
      <c r="E171" t="s">
        <v>547</v>
      </c>
      <c r="F171">
        <v>1</v>
      </c>
      <c r="G171">
        <v>1</v>
      </c>
      <c r="H171">
        <v>1</v>
      </c>
      <c r="I171">
        <v>1</v>
      </c>
      <c r="J171">
        <v>1048</v>
      </c>
      <c r="K171" s="1">
        <v>124661</v>
      </c>
      <c r="L171" t="s">
        <v>548</v>
      </c>
      <c r="M171" t="s">
        <v>127</v>
      </c>
      <c r="N171" t="s">
        <v>83</v>
      </c>
      <c r="O171" t="s">
        <v>127</v>
      </c>
      <c r="P171" t="s">
        <v>83</v>
      </c>
      <c r="S171" s="2">
        <v>620000</v>
      </c>
      <c r="T171" t="s">
        <v>250</v>
      </c>
      <c r="U171" t="s">
        <v>549</v>
      </c>
      <c r="V171">
        <v>1</v>
      </c>
    </row>
    <row r="172" spans="1:22" x14ac:dyDescent="0.25">
      <c r="A172" t="b">
        <v>0</v>
      </c>
      <c r="B172" t="s">
        <v>22</v>
      </c>
      <c r="C172" t="s">
        <v>550</v>
      </c>
      <c r="D172" t="s">
        <v>550</v>
      </c>
      <c r="E172" s="1">
        <v>123076923076923</v>
      </c>
      <c r="F172">
        <v>1</v>
      </c>
      <c r="G172">
        <v>1</v>
      </c>
      <c r="H172">
        <v>0</v>
      </c>
      <c r="I172">
        <v>0</v>
      </c>
      <c r="J172">
        <v>650</v>
      </c>
      <c r="K172" s="1">
        <v>71192</v>
      </c>
      <c r="L172" t="s">
        <v>551</v>
      </c>
      <c r="M172" t="s">
        <v>127</v>
      </c>
      <c r="N172" t="s">
        <v>83</v>
      </c>
      <c r="O172" t="s">
        <v>127</v>
      </c>
      <c r="P172" t="s">
        <v>83</v>
      </c>
      <c r="T172">
        <v>0</v>
      </c>
      <c r="U172" t="s">
        <v>552</v>
      </c>
      <c r="V172">
        <v>1</v>
      </c>
    </row>
    <row r="173" spans="1:22" x14ac:dyDescent="0.25">
      <c r="A173" t="b">
        <v>0</v>
      </c>
      <c r="B173" t="s">
        <v>22</v>
      </c>
      <c r="C173" t="s">
        <v>553</v>
      </c>
      <c r="D173" t="s">
        <v>553</v>
      </c>
      <c r="E173" t="s">
        <v>554</v>
      </c>
      <c r="F173">
        <v>1</v>
      </c>
      <c r="G173">
        <v>1</v>
      </c>
      <c r="H173">
        <v>0</v>
      </c>
      <c r="I173">
        <v>0</v>
      </c>
      <c r="J173">
        <v>995</v>
      </c>
      <c r="K173" t="s">
        <v>555</v>
      </c>
      <c r="L173" t="s">
        <v>556</v>
      </c>
      <c r="M173" t="s">
        <v>127</v>
      </c>
      <c r="N173" t="s">
        <v>83</v>
      </c>
      <c r="O173" t="s">
        <v>127</v>
      </c>
      <c r="P173" t="s">
        <v>83</v>
      </c>
      <c r="T173">
        <v>0</v>
      </c>
      <c r="U173" t="s">
        <v>552</v>
      </c>
      <c r="V173">
        <v>1</v>
      </c>
    </row>
    <row r="174" spans="1:22" x14ac:dyDescent="0.25">
      <c r="A174" t="b">
        <v>0</v>
      </c>
      <c r="B174" t="s">
        <v>22</v>
      </c>
      <c r="C174" t="s">
        <v>557</v>
      </c>
      <c r="D174" t="s">
        <v>557</v>
      </c>
      <c r="E174" s="1">
        <v>133333333333333</v>
      </c>
      <c r="F174">
        <v>1</v>
      </c>
      <c r="G174">
        <v>1</v>
      </c>
      <c r="H174">
        <v>1</v>
      </c>
      <c r="I174">
        <v>1</v>
      </c>
      <c r="J174">
        <v>75</v>
      </c>
      <c r="K174" s="1">
        <v>8755</v>
      </c>
      <c r="L174" t="s">
        <v>558</v>
      </c>
      <c r="M174" t="s">
        <v>127</v>
      </c>
      <c r="N174" t="s">
        <v>83</v>
      </c>
      <c r="O174" t="s">
        <v>127</v>
      </c>
      <c r="P174" t="s">
        <v>83</v>
      </c>
      <c r="S174" s="2">
        <v>190000</v>
      </c>
      <c r="T174" s="1">
        <v>1154</v>
      </c>
      <c r="U174" t="s">
        <v>559</v>
      </c>
      <c r="V174">
        <v>1</v>
      </c>
    </row>
    <row r="175" spans="1:22" x14ac:dyDescent="0.25">
      <c r="A175" t="b">
        <v>0</v>
      </c>
      <c r="B175" t="s">
        <v>22</v>
      </c>
      <c r="C175" t="s">
        <v>560</v>
      </c>
      <c r="D175" t="s">
        <v>560</v>
      </c>
      <c r="E175" s="1">
        <v>32520325203252</v>
      </c>
      <c r="F175">
        <v>1</v>
      </c>
      <c r="G175">
        <v>1</v>
      </c>
      <c r="H175">
        <v>1</v>
      </c>
      <c r="I175">
        <v>1</v>
      </c>
      <c r="J175">
        <v>246</v>
      </c>
      <c r="K175" s="1">
        <v>28192</v>
      </c>
      <c r="L175" t="s">
        <v>561</v>
      </c>
      <c r="M175" t="s">
        <v>127</v>
      </c>
      <c r="N175" t="s">
        <v>83</v>
      </c>
      <c r="O175" t="s">
        <v>127</v>
      </c>
      <c r="P175" t="s">
        <v>83</v>
      </c>
      <c r="S175" s="2">
        <v>640000</v>
      </c>
      <c r="T175" t="s">
        <v>225</v>
      </c>
      <c r="U175">
        <v>0</v>
      </c>
      <c r="V17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>
      <selection activeCell="C1" sqref="C1:C1048576"/>
    </sheetView>
  </sheetViews>
  <sheetFormatPr defaultRowHeight="15" x14ac:dyDescent="0.25"/>
  <cols>
    <col min="3" max="3" width="36" customWidth="1"/>
  </cols>
  <sheetData>
    <row r="1" spans="1:21" x14ac:dyDescent="0.25">
      <c r="A1" t="s">
        <v>0</v>
      </c>
      <c r="B1" t="s">
        <v>1210</v>
      </c>
      <c r="C1" t="s">
        <v>1211</v>
      </c>
      <c r="D1" t="s">
        <v>16</v>
      </c>
      <c r="E1" t="s">
        <v>1212</v>
      </c>
      <c r="F1" t="s">
        <v>8</v>
      </c>
      <c r="G1" t="s">
        <v>1213</v>
      </c>
      <c r="H1" t="s">
        <v>6</v>
      </c>
      <c r="I1" t="s">
        <v>1214</v>
      </c>
      <c r="J1" t="s">
        <v>1215</v>
      </c>
      <c r="K1" t="s">
        <v>1216</v>
      </c>
      <c r="L1" t="s">
        <v>1217</v>
      </c>
      <c r="M1" t="s">
        <v>12</v>
      </c>
      <c r="N1" t="s">
        <v>13</v>
      </c>
      <c r="O1" t="s">
        <v>14</v>
      </c>
      <c r="P1" t="s">
        <v>15</v>
      </c>
      <c r="Q1" t="s">
        <v>1218</v>
      </c>
      <c r="R1" t="s">
        <v>17</v>
      </c>
      <c r="S1" t="s">
        <v>18</v>
      </c>
      <c r="T1" t="s">
        <v>1219</v>
      </c>
      <c r="U1" t="s">
        <v>1220</v>
      </c>
    </row>
    <row r="2" spans="1:21" x14ac:dyDescent="0.25">
      <c r="A2" t="b">
        <v>0</v>
      </c>
      <c r="B2" t="s">
        <v>26</v>
      </c>
      <c r="C2" t="s">
        <v>1221</v>
      </c>
      <c r="D2" t="s">
        <v>1222</v>
      </c>
      <c r="F2">
        <v>1</v>
      </c>
      <c r="G2">
        <v>2</v>
      </c>
      <c r="H2">
        <v>3</v>
      </c>
      <c r="I2" t="s">
        <v>42</v>
      </c>
      <c r="J2" t="s">
        <v>1223</v>
      </c>
      <c r="K2">
        <v>1</v>
      </c>
      <c r="L2" s="1">
        <v>284027982805</v>
      </c>
      <c r="M2" t="s">
        <v>26</v>
      </c>
      <c r="N2" t="s">
        <v>26</v>
      </c>
      <c r="O2" t="s">
        <v>26</v>
      </c>
      <c r="P2" t="s">
        <v>26</v>
      </c>
      <c r="Q2" t="s">
        <v>1224</v>
      </c>
      <c r="R2" s="2">
        <v>11000000</v>
      </c>
      <c r="S2" s="2">
        <v>11000000</v>
      </c>
      <c r="T2" t="s">
        <v>1225</v>
      </c>
      <c r="U2" t="s">
        <v>26</v>
      </c>
    </row>
    <row r="3" spans="1:21" x14ac:dyDescent="0.25">
      <c r="A3" t="b">
        <v>0</v>
      </c>
      <c r="B3" t="s">
        <v>26</v>
      </c>
      <c r="C3" t="s">
        <v>1226</v>
      </c>
      <c r="D3" t="s">
        <v>1227</v>
      </c>
      <c r="F3">
        <v>1</v>
      </c>
      <c r="G3">
        <v>1</v>
      </c>
      <c r="H3">
        <v>4</v>
      </c>
      <c r="I3" t="s">
        <v>28</v>
      </c>
      <c r="J3" t="s">
        <v>1228</v>
      </c>
      <c r="K3">
        <v>1</v>
      </c>
      <c r="L3" s="1">
        <v>209906686325</v>
      </c>
      <c r="M3" t="s">
        <v>26</v>
      </c>
      <c r="N3" t="s">
        <v>26</v>
      </c>
      <c r="O3" t="s">
        <v>26</v>
      </c>
      <c r="P3" t="s">
        <v>26</v>
      </c>
      <c r="Q3" t="s">
        <v>1229</v>
      </c>
      <c r="R3" s="2">
        <v>110000000</v>
      </c>
      <c r="S3" s="2">
        <v>120000000</v>
      </c>
      <c r="T3" t="s">
        <v>1230</v>
      </c>
      <c r="U3" t="s">
        <v>26</v>
      </c>
    </row>
    <row r="4" spans="1:21" x14ac:dyDescent="0.25">
      <c r="A4" t="b">
        <v>0</v>
      </c>
      <c r="B4" t="s">
        <v>26</v>
      </c>
      <c r="C4" t="s">
        <v>1231</v>
      </c>
      <c r="D4" t="s">
        <v>1232</v>
      </c>
      <c r="F4">
        <v>1</v>
      </c>
      <c r="G4">
        <v>4</v>
      </c>
      <c r="H4">
        <v>3</v>
      </c>
      <c r="I4" t="s">
        <v>61</v>
      </c>
      <c r="J4" t="s">
        <v>1233</v>
      </c>
      <c r="K4">
        <v>2</v>
      </c>
      <c r="L4" s="1">
        <v>208705563013</v>
      </c>
      <c r="M4" t="s">
        <v>26</v>
      </c>
      <c r="N4" t="s">
        <v>26</v>
      </c>
      <c r="O4" t="s">
        <v>26</v>
      </c>
      <c r="P4" t="s">
        <v>26</v>
      </c>
      <c r="Q4" t="s">
        <v>1234</v>
      </c>
      <c r="R4" s="2">
        <v>6700000</v>
      </c>
      <c r="S4" s="2">
        <v>5000000</v>
      </c>
      <c r="T4" t="s">
        <v>1235</v>
      </c>
      <c r="U4" t="s">
        <v>26</v>
      </c>
    </row>
    <row r="5" spans="1:21" x14ac:dyDescent="0.25">
      <c r="A5" t="b">
        <v>0</v>
      </c>
      <c r="B5" t="s">
        <v>26</v>
      </c>
      <c r="C5" t="s">
        <v>1236</v>
      </c>
      <c r="D5" t="s">
        <v>1237</v>
      </c>
      <c r="F5">
        <v>1</v>
      </c>
      <c r="G5">
        <v>1</v>
      </c>
      <c r="H5">
        <v>2</v>
      </c>
      <c r="I5" t="s">
        <v>113</v>
      </c>
      <c r="J5" t="s">
        <v>1238</v>
      </c>
      <c r="K5">
        <v>0</v>
      </c>
      <c r="L5" s="1">
        <v>169973468954</v>
      </c>
      <c r="M5" t="s">
        <v>26</v>
      </c>
      <c r="N5" t="s">
        <v>26</v>
      </c>
      <c r="O5" t="s">
        <v>26</v>
      </c>
      <c r="P5" t="s">
        <v>26</v>
      </c>
      <c r="R5" s="2">
        <v>37000000</v>
      </c>
      <c r="S5" s="2">
        <v>46000000</v>
      </c>
      <c r="T5" t="s">
        <v>1239</v>
      </c>
      <c r="U5" t="s">
        <v>26</v>
      </c>
    </row>
    <row r="6" spans="1:21" x14ac:dyDescent="0.25">
      <c r="A6" t="b">
        <v>0</v>
      </c>
      <c r="B6" t="s">
        <v>26</v>
      </c>
      <c r="C6" t="s">
        <v>1240</v>
      </c>
      <c r="D6" t="s">
        <v>1237</v>
      </c>
      <c r="F6">
        <v>1</v>
      </c>
      <c r="G6">
        <v>1</v>
      </c>
      <c r="H6">
        <v>4</v>
      </c>
      <c r="I6" t="s">
        <v>40</v>
      </c>
      <c r="J6" t="s">
        <v>1241</v>
      </c>
      <c r="K6">
        <v>0</v>
      </c>
      <c r="L6" s="1">
        <v>277027032596</v>
      </c>
      <c r="M6" t="s">
        <v>26</v>
      </c>
      <c r="N6" t="s">
        <v>26</v>
      </c>
      <c r="O6" t="s">
        <v>26</v>
      </c>
      <c r="P6" t="s">
        <v>26</v>
      </c>
      <c r="R6" s="2">
        <v>31000000</v>
      </c>
      <c r="S6" s="2">
        <v>38000000</v>
      </c>
      <c r="T6" t="s">
        <v>1242</v>
      </c>
      <c r="U6" t="s">
        <v>26</v>
      </c>
    </row>
    <row r="7" spans="1:21" x14ac:dyDescent="0.25">
      <c r="A7" t="b">
        <v>0</v>
      </c>
      <c r="B7" t="s">
        <v>26</v>
      </c>
      <c r="C7" t="s">
        <v>1243</v>
      </c>
      <c r="D7" t="s">
        <v>1244</v>
      </c>
      <c r="F7">
        <v>1</v>
      </c>
      <c r="G7">
        <v>1</v>
      </c>
      <c r="H7">
        <v>4</v>
      </c>
      <c r="I7" t="s">
        <v>50</v>
      </c>
      <c r="J7" t="s">
        <v>1245</v>
      </c>
      <c r="K7">
        <v>1</v>
      </c>
      <c r="L7" s="1">
        <v>216797783265</v>
      </c>
      <c r="M7" t="s">
        <v>26</v>
      </c>
      <c r="N7" t="s">
        <v>26</v>
      </c>
      <c r="O7" t="s">
        <v>26</v>
      </c>
      <c r="P7" t="s">
        <v>26</v>
      </c>
      <c r="Q7" t="s">
        <v>1246</v>
      </c>
      <c r="R7" s="2">
        <v>2100000</v>
      </c>
      <c r="S7" s="2">
        <v>3700000</v>
      </c>
      <c r="T7" t="s">
        <v>1247</v>
      </c>
      <c r="U7" t="s">
        <v>26</v>
      </c>
    </row>
    <row r="8" spans="1:21" x14ac:dyDescent="0.25">
      <c r="A8" t="b">
        <v>0</v>
      </c>
      <c r="B8" t="s">
        <v>26</v>
      </c>
      <c r="C8" t="s">
        <v>1248</v>
      </c>
      <c r="D8" t="s">
        <v>1249</v>
      </c>
      <c r="F8">
        <v>1</v>
      </c>
      <c r="G8">
        <v>1</v>
      </c>
      <c r="H8">
        <v>2</v>
      </c>
      <c r="I8" t="s">
        <v>97</v>
      </c>
      <c r="J8" t="s">
        <v>1250</v>
      </c>
      <c r="K8">
        <v>1</v>
      </c>
      <c r="L8" s="1">
        <v>22882285093</v>
      </c>
      <c r="M8" t="s">
        <v>127</v>
      </c>
      <c r="N8" t="s">
        <v>26</v>
      </c>
      <c r="O8" t="s">
        <v>127</v>
      </c>
      <c r="P8" t="s">
        <v>26</v>
      </c>
      <c r="Q8" t="s">
        <v>1251</v>
      </c>
      <c r="S8" s="2">
        <v>13000000</v>
      </c>
      <c r="T8" t="s">
        <v>1252</v>
      </c>
      <c r="U8" t="s">
        <v>26</v>
      </c>
    </row>
    <row r="9" spans="1:21" x14ac:dyDescent="0.25">
      <c r="A9" t="b">
        <v>0</v>
      </c>
      <c r="B9" t="s">
        <v>26</v>
      </c>
      <c r="C9" t="s">
        <v>1253</v>
      </c>
      <c r="D9" t="s">
        <v>1237</v>
      </c>
      <c r="F9">
        <v>1</v>
      </c>
      <c r="G9">
        <v>1</v>
      </c>
      <c r="H9">
        <v>2</v>
      </c>
      <c r="I9" t="s">
        <v>34</v>
      </c>
      <c r="J9" t="s">
        <v>1254</v>
      </c>
      <c r="K9">
        <v>0</v>
      </c>
      <c r="L9" s="1">
        <v>167676230123</v>
      </c>
      <c r="M9" t="s">
        <v>26</v>
      </c>
      <c r="N9" t="s">
        <v>26</v>
      </c>
      <c r="O9" t="s">
        <v>26</v>
      </c>
      <c r="P9" t="s">
        <v>26</v>
      </c>
      <c r="R9" s="2">
        <v>6800000</v>
      </c>
      <c r="S9" s="2">
        <v>8200000</v>
      </c>
      <c r="T9" t="s">
        <v>1255</v>
      </c>
      <c r="U9" t="s">
        <v>26</v>
      </c>
    </row>
    <row r="10" spans="1:21" x14ac:dyDescent="0.25">
      <c r="A10" t="b">
        <v>0</v>
      </c>
      <c r="B10" t="s">
        <v>26</v>
      </c>
      <c r="C10" t="s">
        <v>1256</v>
      </c>
      <c r="D10" t="s">
        <v>1257</v>
      </c>
      <c r="F10">
        <v>1</v>
      </c>
      <c r="G10">
        <v>4</v>
      </c>
      <c r="H10">
        <v>3</v>
      </c>
      <c r="I10" t="s">
        <v>85</v>
      </c>
      <c r="J10" t="s">
        <v>1258</v>
      </c>
      <c r="K10">
        <v>1</v>
      </c>
      <c r="L10" s="1">
        <v>199398788472</v>
      </c>
      <c r="M10" t="s">
        <v>26</v>
      </c>
      <c r="N10" t="s">
        <v>26</v>
      </c>
      <c r="O10" t="s">
        <v>26</v>
      </c>
      <c r="P10" t="s">
        <v>26</v>
      </c>
      <c r="Q10" t="s">
        <v>1259</v>
      </c>
      <c r="R10" s="2">
        <v>11000000</v>
      </c>
      <c r="S10" s="2">
        <v>1500000</v>
      </c>
      <c r="T10" t="s">
        <v>1260</v>
      </c>
      <c r="U10" t="s">
        <v>26</v>
      </c>
    </row>
    <row r="11" spans="1:21" x14ac:dyDescent="0.25">
      <c r="A11" t="b">
        <v>0</v>
      </c>
      <c r="B11" t="s">
        <v>26</v>
      </c>
      <c r="C11" t="s">
        <v>1261</v>
      </c>
      <c r="D11" t="s">
        <v>1237</v>
      </c>
      <c r="F11">
        <v>1</v>
      </c>
      <c r="G11">
        <v>1</v>
      </c>
      <c r="H11">
        <v>4</v>
      </c>
      <c r="I11" t="s">
        <v>28</v>
      </c>
      <c r="J11" t="s">
        <v>1262</v>
      </c>
      <c r="K11">
        <v>0</v>
      </c>
      <c r="L11" s="1">
        <v>191494568529</v>
      </c>
      <c r="M11" t="s">
        <v>26</v>
      </c>
      <c r="N11" t="s">
        <v>26</v>
      </c>
      <c r="O11" t="s">
        <v>26</v>
      </c>
      <c r="P11" t="s">
        <v>26</v>
      </c>
      <c r="R11" s="2">
        <v>170000000</v>
      </c>
      <c r="S11" s="2">
        <v>240000000</v>
      </c>
      <c r="T11" t="s">
        <v>1263</v>
      </c>
      <c r="U11" t="s">
        <v>26</v>
      </c>
    </row>
    <row r="12" spans="1:21" x14ac:dyDescent="0.25">
      <c r="A12" t="b">
        <v>0</v>
      </c>
      <c r="B12" t="s">
        <v>26</v>
      </c>
      <c r="C12" t="s">
        <v>1264</v>
      </c>
      <c r="D12" t="s">
        <v>1227</v>
      </c>
      <c r="F12">
        <v>1</v>
      </c>
      <c r="G12">
        <v>1</v>
      </c>
      <c r="H12">
        <v>2</v>
      </c>
      <c r="I12" t="s">
        <v>90</v>
      </c>
      <c r="J12" t="s">
        <v>1265</v>
      </c>
      <c r="K12">
        <v>1</v>
      </c>
      <c r="L12" s="1">
        <v>186489364999</v>
      </c>
      <c r="M12" t="s">
        <v>83</v>
      </c>
      <c r="N12" t="s">
        <v>26</v>
      </c>
      <c r="O12" t="s">
        <v>83</v>
      </c>
      <c r="P12" t="s">
        <v>26</v>
      </c>
      <c r="Q12" t="s">
        <v>1229</v>
      </c>
      <c r="R12" s="2">
        <v>390000</v>
      </c>
      <c r="S12" s="2">
        <v>940000</v>
      </c>
      <c r="T12" t="s">
        <v>1266</v>
      </c>
      <c r="U12" t="s">
        <v>26</v>
      </c>
    </row>
    <row r="13" spans="1:21" x14ac:dyDescent="0.25">
      <c r="A13" t="b">
        <v>0</v>
      </c>
      <c r="B13" t="s">
        <v>26</v>
      </c>
      <c r="C13" t="s">
        <v>1267</v>
      </c>
      <c r="D13" t="s">
        <v>1237</v>
      </c>
      <c r="F13">
        <v>1</v>
      </c>
      <c r="G13">
        <v>1</v>
      </c>
      <c r="H13">
        <v>4</v>
      </c>
      <c r="I13" t="s">
        <v>40</v>
      </c>
      <c r="J13" t="s">
        <v>1268</v>
      </c>
      <c r="K13">
        <v>0</v>
      </c>
      <c r="L13" s="1">
        <v>272726451233</v>
      </c>
      <c r="M13" t="s">
        <v>26</v>
      </c>
      <c r="N13" t="s">
        <v>26</v>
      </c>
      <c r="O13" t="s">
        <v>26</v>
      </c>
      <c r="P13" t="s">
        <v>26</v>
      </c>
      <c r="R13" s="2">
        <v>26000000</v>
      </c>
      <c r="S13" s="2">
        <v>29000000</v>
      </c>
      <c r="T13" t="s">
        <v>1269</v>
      </c>
      <c r="U13" t="s">
        <v>26</v>
      </c>
    </row>
    <row r="14" spans="1:21" x14ac:dyDescent="0.25">
      <c r="A14" t="b">
        <v>0</v>
      </c>
      <c r="B14" t="s">
        <v>26</v>
      </c>
      <c r="C14" t="s">
        <v>1270</v>
      </c>
      <c r="D14" t="s">
        <v>1237</v>
      </c>
      <c r="F14">
        <v>1</v>
      </c>
      <c r="G14">
        <v>1</v>
      </c>
      <c r="H14">
        <v>1</v>
      </c>
      <c r="I14" t="s">
        <v>125</v>
      </c>
      <c r="J14" t="s">
        <v>1271</v>
      </c>
      <c r="K14">
        <v>0</v>
      </c>
      <c r="L14" s="1">
        <v>268924350199</v>
      </c>
      <c r="M14" t="s">
        <v>127</v>
      </c>
      <c r="N14" t="s">
        <v>26</v>
      </c>
      <c r="O14" t="s">
        <v>127</v>
      </c>
      <c r="P14" t="s">
        <v>26</v>
      </c>
      <c r="T14" t="s">
        <v>1272</v>
      </c>
      <c r="U14" t="s">
        <v>26</v>
      </c>
    </row>
    <row r="15" spans="1:21" x14ac:dyDescent="0.25">
      <c r="A15" t="b">
        <v>0</v>
      </c>
      <c r="B15" t="s">
        <v>26</v>
      </c>
      <c r="C15" t="s">
        <v>1273</v>
      </c>
      <c r="D15" t="s">
        <v>1237</v>
      </c>
      <c r="F15">
        <v>1</v>
      </c>
      <c r="G15">
        <v>1</v>
      </c>
      <c r="H15">
        <v>2</v>
      </c>
      <c r="I15" t="s">
        <v>122</v>
      </c>
      <c r="J15" t="s">
        <v>1274</v>
      </c>
      <c r="K15">
        <v>0</v>
      </c>
      <c r="L15" s="1">
        <v>17798143963</v>
      </c>
      <c r="M15" t="s">
        <v>26</v>
      </c>
      <c r="N15" t="s">
        <v>26</v>
      </c>
      <c r="O15" t="s">
        <v>26</v>
      </c>
      <c r="P15" t="s">
        <v>26</v>
      </c>
      <c r="R15" s="2">
        <v>7400000</v>
      </c>
      <c r="S15" s="2">
        <v>9200000</v>
      </c>
      <c r="T15" t="s">
        <v>1275</v>
      </c>
      <c r="U15" t="s">
        <v>26</v>
      </c>
    </row>
    <row r="16" spans="1:21" x14ac:dyDescent="0.25">
      <c r="A16" t="b">
        <v>0</v>
      </c>
      <c r="B16" t="s">
        <v>26</v>
      </c>
      <c r="C16" t="s">
        <v>1276</v>
      </c>
      <c r="D16" t="s">
        <v>1237</v>
      </c>
      <c r="F16">
        <v>1</v>
      </c>
      <c r="G16">
        <v>1</v>
      </c>
      <c r="H16">
        <v>2</v>
      </c>
      <c r="I16" t="s">
        <v>40</v>
      </c>
      <c r="J16" t="s">
        <v>1277</v>
      </c>
      <c r="K16">
        <v>0</v>
      </c>
      <c r="L16" s="1">
        <v>276029720942</v>
      </c>
      <c r="M16" t="s">
        <v>83</v>
      </c>
      <c r="N16" t="s">
        <v>26</v>
      </c>
      <c r="O16" t="s">
        <v>83</v>
      </c>
      <c r="P16" t="s">
        <v>26</v>
      </c>
      <c r="R16" s="2">
        <v>5100000</v>
      </c>
      <c r="S16" s="2">
        <v>6700000</v>
      </c>
      <c r="T16" t="s">
        <v>1278</v>
      </c>
      <c r="U16" t="s">
        <v>26</v>
      </c>
    </row>
    <row r="17" spans="1:21" x14ac:dyDescent="0.25">
      <c r="A17" t="b">
        <v>0</v>
      </c>
      <c r="B17" t="s">
        <v>26</v>
      </c>
      <c r="C17" t="s">
        <v>1279</v>
      </c>
      <c r="D17" t="s">
        <v>1280</v>
      </c>
      <c r="F17">
        <v>1</v>
      </c>
      <c r="G17">
        <v>1</v>
      </c>
      <c r="H17">
        <v>2</v>
      </c>
      <c r="I17" t="s">
        <v>66</v>
      </c>
      <c r="J17" t="s">
        <v>1281</v>
      </c>
      <c r="K17">
        <v>1</v>
      </c>
      <c r="L17" s="1">
        <v>183997117206</v>
      </c>
      <c r="M17" t="s">
        <v>83</v>
      </c>
      <c r="N17" t="s">
        <v>26</v>
      </c>
      <c r="O17" t="s">
        <v>83</v>
      </c>
      <c r="P17" t="s">
        <v>26</v>
      </c>
      <c r="Q17" t="s">
        <v>1282</v>
      </c>
      <c r="R17" s="2">
        <v>700000</v>
      </c>
      <c r="T17" t="s">
        <v>1283</v>
      </c>
      <c r="U17" t="s">
        <v>26</v>
      </c>
    </row>
    <row r="18" spans="1:21" x14ac:dyDescent="0.25">
      <c r="A18" t="b">
        <v>0</v>
      </c>
      <c r="B18" t="s">
        <v>26</v>
      </c>
      <c r="C18" t="s">
        <v>1284</v>
      </c>
      <c r="D18" t="s">
        <v>1285</v>
      </c>
      <c r="E18" t="s">
        <v>1286</v>
      </c>
      <c r="F18">
        <v>1</v>
      </c>
      <c r="G18">
        <v>1</v>
      </c>
      <c r="H18">
        <v>3</v>
      </c>
      <c r="I18" t="s">
        <v>63</v>
      </c>
      <c r="J18" t="s">
        <v>1287</v>
      </c>
      <c r="K18">
        <v>5</v>
      </c>
      <c r="L18" s="1">
        <v>270453961346</v>
      </c>
      <c r="M18" t="s">
        <v>127</v>
      </c>
      <c r="N18" t="s">
        <v>26</v>
      </c>
      <c r="O18" t="s">
        <v>127</v>
      </c>
      <c r="P18" t="s">
        <v>26</v>
      </c>
      <c r="Q18" t="s">
        <v>1288</v>
      </c>
      <c r="S18" s="2">
        <v>2200000</v>
      </c>
      <c r="T18" t="s">
        <v>1289</v>
      </c>
      <c r="U18" t="s">
        <v>26</v>
      </c>
    </row>
    <row r="19" spans="1:21" x14ac:dyDescent="0.25">
      <c r="A19" t="b">
        <v>0</v>
      </c>
      <c r="B19" t="s">
        <v>26</v>
      </c>
      <c r="C19" t="s">
        <v>1290</v>
      </c>
      <c r="D19" t="s">
        <v>1291</v>
      </c>
      <c r="F19">
        <v>1</v>
      </c>
      <c r="G19">
        <v>2</v>
      </c>
      <c r="H19">
        <v>1</v>
      </c>
      <c r="I19" t="s">
        <v>66</v>
      </c>
      <c r="J19" t="s">
        <v>1292</v>
      </c>
      <c r="K19">
        <v>1</v>
      </c>
      <c r="L19" s="1">
        <v>190406400982</v>
      </c>
      <c r="M19" t="s">
        <v>127</v>
      </c>
      <c r="N19" t="s">
        <v>26</v>
      </c>
      <c r="O19" t="s">
        <v>127</v>
      </c>
      <c r="P19" t="s">
        <v>26</v>
      </c>
      <c r="Q19" t="s">
        <v>1293</v>
      </c>
      <c r="S19" s="2">
        <v>2400000</v>
      </c>
      <c r="T19" t="s">
        <v>1294</v>
      </c>
      <c r="U19" t="s">
        <v>26</v>
      </c>
    </row>
    <row r="20" spans="1:21" x14ac:dyDescent="0.25">
      <c r="A20" t="b">
        <v>0</v>
      </c>
      <c r="B20" t="s">
        <v>26</v>
      </c>
      <c r="C20" t="s">
        <v>1295</v>
      </c>
      <c r="D20" t="s">
        <v>1237</v>
      </c>
      <c r="F20">
        <v>1</v>
      </c>
      <c r="G20">
        <v>1</v>
      </c>
      <c r="H20">
        <v>4</v>
      </c>
      <c r="I20" t="s">
        <v>93</v>
      </c>
      <c r="J20" t="s">
        <v>1296</v>
      </c>
      <c r="K20">
        <v>0</v>
      </c>
      <c r="L20" s="1">
        <v>194595149892</v>
      </c>
      <c r="M20" t="s">
        <v>26</v>
      </c>
      <c r="N20" t="s">
        <v>26</v>
      </c>
      <c r="O20" t="s">
        <v>26</v>
      </c>
      <c r="P20" t="s">
        <v>26</v>
      </c>
      <c r="R20" s="2">
        <v>4800000</v>
      </c>
      <c r="S20" s="2">
        <v>5200000</v>
      </c>
      <c r="T20" t="s">
        <v>1297</v>
      </c>
      <c r="U20" t="s">
        <v>26</v>
      </c>
    </row>
    <row r="21" spans="1:21" x14ac:dyDescent="0.25">
      <c r="A21" t="b">
        <v>0</v>
      </c>
      <c r="B21" t="s">
        <v>26</v>
      </c>
      <c r="C21" t="s">
        <v>1298</v>
      </c>
      <c r="D21" t="s">
        <v>1237</v>
      </c>
      <c r="F21">
        <v>1</v>
      </c>
      <c r="G21">
        <v>1</v>
      </c>
      <c r="H21">
        <v>5</v>
      </c>
      <c r="I21" t="s">
        <v>52</v>
      </c>
      <c r="J21" t="s">
        <v>1299</v>
      </c>
      <c r="K21">
        <v>0</v>
      </c>
      <c r="L21" s="1">
        <v>233014114996</v>
      </c>
      <c r="M21" t="s">
        <v>26</v>
      </c>
      <c r="N21" t="s">
        <v>26</v>
      </c>
      <c r="O21" t="s">
        <v>26</v>
      </c>
      <c r="P21" t="s">
        <v>26</v>
      </c>
      <c r="R21" s="2">
        <v>99000000</v>
      </c>
      <c r="S21" s="2">
        <v>65000000</v>
      </c>
      <c r="T21" t="s">
        <v>1300</v>
      </c>
      <c r="U21" t="s">
        <v>26</v>
      </c>
    </row>
    <row r="22" spans="1:21" x14ac:dyDescent="0.25">
      <c r="A22" t="b">
        <v>0</v>
      </c>
      <c r="B22" t="s">
        <v>26</v>
      </c>
      <c r="C22" t="s">
        <v>1301</v>
      </c>
      <c r="D22" t="s">
        <v>1237</v>
      </c>
      <c r="F22">
        <v>1</v>
      </c>
      <c r="G22">
        <v>1</v>
      </c>
      <c r="H22">
        <v>1</v>
      </c>
      <c r="I22" t="s">
        <v>168</v>
      </c>
      <c r="J22" t="s">
        <v>1302</v>
      </c>
      <c r="K22">
        <v>0</v>
      </c>
      <c r="L22" s="1">
        <v>18318093109</v>
      </c>
      <c r="M22" t="s">
        <v>26</v>
      </c>
      <c r="N22" t="s">
        <v>127</v>
      </c>
      <c r="O22" t="s">
        <v>26</v>
      </c>
      <c r="P22" t="s">
        <v>127</v>
      </c>
      <c r="T22" t="s">
        <v>1303</v>
      </c>
      <c r="U22" t="s">
        <v>26</v>
      </c>
    </row>
    <row r="23" spans="1:21" x14ac:dyDescent="0.25">
      <c r="A23" t="b">
        <v>0</v>
      </c>
      <c r="B23" t="s">
        <v>26</v>
      </c>
      <c r="C23" t="s">
        <v>1304</v>
      </c>
      <c r="D23" t="s">
        <v>1237</v>
      </c>
      <c r="F23">
        <v>1</v>
      </c>
      <c r="G23">
        <v>1</v>
      </c>
      <c r="H23">
        <v>2</v>
      </c>
      <c r="I23" t="s">
        <v>75</v>
      </c>
      <c r="J23" t="s">
        <v>1305</v>
      </c>
      <c r="K23">
        <v>0</v>
      </c>
      <c r="L23" s="1">
        <v>135163491606</v>
      </c>
      <c r="M23" t="s">
        <v>26</v>
      </c>
      <c r="N23" t="s">
        <v>26</v>
      </c>
      <c r="O23" t="s">
        <v>26</v>
      </c>
      <c r="P23" t="s">
        <v>26</v>
      </c>
      <c r="R23" s="2">
        <v>1200000</v>
      </c>
      <c r="S23" s="2">
        <v>2400000</v>
      </c>
      <c r="T23" t="s">
        <v>1306</v>
      </c>
      <c r="U23" t="s">
        <v>26</v>
      </c>
    </row>
    <row r="24" spans="1:21" x14ac:dyDescent="0.25">
      <c r="A24" t="b">
        <v>0</v>
      </c>
      <c r="B24" t="s">
        <v>26</v>
      </c>
      <c r="C24" t="s">
        <v>1307</v>
      </c>
      <c r="D24" t="s">
        <v>1308</v>
      </c>
      <c r="F24">
        <v>1</v>
      </c>
      <c r="G24">
        <v>1</v>
      </c>
      <c r="H24">
        <v>1</v>
      </c>
      <c r="I24" t="s">
        <v>63</v>
      </c>
      <c r="J24" t="s">
        <v>1309</v>
      </c>
      <c r="K24">
        <v>3</v>
      </c>
      <c r="L24" s="1">
        <v>208117535163</v>
      </c>
      <c r="M24" t="s">
        <v>127</v>
      </c>
      <c r="N24" t="s">
        <v>26</v>
      </c>
      <c r="O24" t="s">
        <v>127</v>
      </c>
      <c r="P24" t="s">
        <v>26</v>
      </c>
      <c r="Q24" t="s">
        <v>1310</v>
      </c>
      <c r="S24" s="2">
        <v>480000</v>
      </c>
      <c r="T24" t="s">
        <v>1311</v>
      </c>
      <c r="U24" t="s">
        <v>26</v>
      </c>
    </row>
    <row r="25" spans="1:21" x14ac:dyDescent="0.25">
      <c r="A25" t="b">
        <v>0</v>
      </c>
      <c r="B25" t="s">
        <v>26</v>
      </c>
      <c r="C25" t="s">
        <v>1312</v>
      </c>
      <c r="D25" t="s">
        <v>1313</v>
      </c>
      <c r="F25">
        <v>1</v>
      </c>
      <c r="G25">
        <v>3</v>
      </c>
      <c r="H25">
        <v>1</v>
      </c>
      <c r="I25" t="s">
        <v>47</v>
      </c>
      <c r="J25" t="s">
        <v>1314</v>
      </c>
      <c r="K25">
        <v>2</v>
      </c>
      <c r="L25" s="1">
        <v>178598575955</v>
      </c>
      <c r="M25" t="s">
        <v>127</v>
      </c>
      <c r="N25" t="s">
        <v>26</v>
      </c>
      <c r="O25" t="s">
        <v>127</v>
      </c>
      <c r="P25" t="s">
        <v>26</v>
      </c>
      <c r="Q25" t="s">
        <v>1315</v>
      </c>
      <c r="S25" s="2">
        <v>320000</v>
      </c>
      <c r="T25" t="s">
        <v>1316</v>
      </c>
      <c r="U25" t="s">
        <v>26</v>
      </c>
    </row>
    <row r="26" spans="1:21" x14ac:dyDescent="0.25">
      <c r="A26" t="b">
        <v>0</v>
      </c>
      <c r="B26" t="s">
        <v>26</v>
      </c>
      <c r="C26" t="s">
        <v>1317</v>
      </c>
      <c r="D26" t="s">
        <v>1237</v>
      </c>
      <c r="F26">
        <v>1</v>
      </c>
      <c r="G26">
        <v>1</v>
      </c>
      <c r="H26">
        <v>2</v>
      </c>
      <c r="I26" t="s">
        <v>66</v>
      </c>
      <c r="J26" t="s">
        <v>1318</v>
      </c>
      <c r="K26">
        <v>0</v>
      </c>
      <c r="L26" s="1">
        <v>168985547336</v>
      </c>
      <c r="M26" t="s">
        <v>26</v>
      </c>
      <c r="N26" t="s">
        <v>26</v>
      </c>
      <c r="O26" t="s">
        <v>26</v>
      </c>
      <c r="P26" t="s">
        <v>26</v>
      </c>
      <c r="R26" s="2">
        <v>1400000</v>
      </c>
      <c r="S26" s="2">
        <v>1300000</v>
      </c>
      <c r="T26" t="s">
        <v>1319</v>
      </c>
      <c r="U26" t="s">
        <v>26</v>
      </c>
    </row>
    <row r="27" spans="1:21" x14ac:dyDescent="0.25">
      <c r="A27" t="b">
        <v>0</v>
      </c>
      <c r="B27" t="s">
        <v>26</v>
      </c>
      <c r="C27" t="s">
        <v>1320</v>
      </c>
      <c r="F27">
        <v>1</v>
      </c>
      <c r="G27">
        <v>1</v>
      </c>
      <c r="H27">
        <v>1</v>
      </c>
      <c r="I27" t="s">
        <v>59</v>
      </c>
      <c r="J27" t="s">
        <v>1321</v>
      </c>
      <c r="K27">
        <v>0</v>
      </c>
      <c r="L27" s="1">
        <v>296750982764</v>
      </c>
      <c r="M27" t="s">
        <v>127</v>
      </c>
      <c r="N27" t="s">
        <v>26</v>
      </c>
      <c r="O27" t="s">
        <v>127</v>
      </c>
      <c r="P27" t="s">
        <v>26</v>
      </c>
      <c r="T27" t="s">
        <v>1322</v>
      </c>
      <c r="U27" t="s">
        <v>26</v>
      </c>
    </row>
    <row r="28" spans="1:21" x14ac:dyDescent="0.25">
      <c r="A28" t="b">
        <v>0</v>
      </c>
      <c r="B28" t="s">
        <v>26</v>
      </c>
      <c r="C28" t="s">
        <v>1323</v>
      </c>
      <c r="D28" t="s">
        <v>1324</v>
      </c>
      <c r="F28">
        <v>1</v>
      </c>
      <c r="G28">
        <v>1</v>
      </c>
      <c r="H28">
        <v>2</v>
      </c>
      <c r="I28" t="s">
        <v>155</v>
      </c>
      <c r="J28" t="s">
        <v>1325</v>
      </c>
      <c r="K28">
        <v>1</v>
      </c>
      <c r="L28" s="1">
        <v>154774486062</v>
      </c>
      <c r="M28" t="s">
        <v>83</v>
      </c>
      <c r="N28" t="s">
        <v>26</v>
      </c>
      <c r="O28" t="s">
        <v>83</v>
      </c>
      <c r="P28" t="s">
        <v>26</v>
      </c>
      <c r="Q28" t="s">
        <v>1326</v>
      </c>
      <c r="T28" t="s">
        <v>1327</v>
      </c>
      <c r="U28" t="s">
        <v>26</v>
      </c>
    </row>
    <row r="29" spans="1:21" x14ac:dyDescent="0.25">
      <c r="A29" t="b">
        <v>0</v>
      </c>
      <c r="B29" t="s">
        <v>26</v>
      </c>
      <c r="C29" t="s">
        <v>1328</v>
      </c>
      <c r="D29" t="s">
        <v>1227</v>
      </c>
      <c r="F29">
        <v>1</v>
      </c>
      <c r="G29">
        <v>4</v>
      </c>
      <c r="H29">
        <v>2</v>
      </c>
      <c r="I29" t="s">
        <v>61</v>
      </c>
      <c r="J29" t="s">
        <v>1329</v>
      </c>
      <c r="K29">
        <v>1</v>
      </c>
      <c r="L29" s="1">
        <v>170284351201</v>
      </c>
      <c r="M29" t="s">
        <v>26</v>
      </c>
      <c r="N29" t="s">
        <v>26</v>
      </c>
      <c r="O29" t="s">
        <v>26</v>
      </c>
      <c r="P29" t="s">
        <v>26</v>
      </c>
      <c r="Q29" t="s">
        <v>1229</v>
      </c>
      <c r="R29" s="2">
        <v>2700000</v>
      </c>
      <c r="S29" s="2">
        <v>3400000</v>
      </c>
      <c r="T29" t="s">
        <v>1330</v>
      </c>
      <c r="U29" t="s">
        <v>26</v>
      </c>
    </row>
    <row r="30" spans="1:21" x14ac:dyDescent="0.25">
      <c r="A30" t="b">
        <v>0</v>
      </c>
      <c r="B30" t="s">
        <v>26</v>
      </c>
      <c r="C30" t="s">
        <v>1331</v>
      </c>
      <c r="D30" t="s">
        <v>1237</v>
      </c>
      <c r="F30">
        <v>1</v>
      </c>
      <c r="G30">
        <v>1</v>
      </c>
      <c r="H30">
        <v>4</v>
      </c>
      <c r="I30" t="s">
        <v>110</v>
      </c>
      <c r="J30" t="s">
        <v>1332</v>
      </c>
      <c r="K30">
        <v>0</v>
      </c>
      <c r="L30" s="1">
        <v>231604149546</v>
      </c>
      <c r="M30" t="s">
        <v>26</v>
      </c>
      <c r="N30" t="s">
        <v>26</v>
      </c>
      <c r="O30" t="s">
        <v>26</v>
      </c>
      <c r="P30" t="s">
        <v>26</v>
      </c>
      <c r="R30" s="2">
        <v>1900000</v>
      </c>
      <c r="S30" s="2">
        <v>310000</v>
      </c>
      <c r="T30" t="s">
        <v>1333</v>
      </c>
      <c r="U30" t="s">
        <v>26</v>
      </c>
    </row>
    <row r="31" spans="1:21" x14ac:dyDescent="0.25">
      <c r="A31" t="b">
        <v>0</v>
      </c>
      <c r="B31" t="s">
        <v>26</v>
      </c>
      <c r="C31" t="s">
        <v>1334</v>
      </c>
      <c r="D31" t="s">
        <v>1237</v>
      </c>
      <c r="F31">
        <v>1</v>
      </c>
      <c r="G31">
        <v>1</v>
      </c>
      <c r="H31">
        <v>1</v>
      </c>
      <c r="I31" t="s">
        <v>190</v>
      </c>
      <c r="J31" t="s">
        <v>1335</v>
      </c>
      <c r="K31">
        <v>0</v>
      </c>
      <c r="L31" s="1">
        <v>193896681461</v>
      </c>
      <c r="M31" t="s">
        <v>127</v>
      </c>
      <c r="N31" t="s">
        <v>26</v>
      </c>
      <c r="O31" t="s">
        <v>127</v>
      </c>
      <c r="P31" t="s">
        <v>26</v>
      </c>
      <c r="T31" t="s">
        <v>1336</v>
      </c>
      <c r="U31" t="s">
        <v>26</v>
      </c>
    </row>
    <row r="32" spans="1:21" x14ac:dyDescent="0.25">
      <c r="A32" t="b">
        <v>0</v>
      </c>
      <c r="B32" t="s">
        <v>26</v>
      </c>
      <c r="C32" t="s">
        <v>1337</v>
      </c>
      <c r="D32" t="s">
        <v>1237</v>
      </c>
      <c r="F32">
        <v>1</v>
      </c>
      <c r="G32">
        <v>4</v>
      </c>
      <c r="H32">
        <v>2</v>
      </c>
      <c r="I32" t="s">
        <v>152</v>
      </c>
      <c r="J32" t="s">
        <v>1338</v>
      </c>
      <c r="K32">
        <v>0</v>
      </c>
      <c r="L32" s="1">
        <v>179476778049</v>
      </c>
      <c r="M32" t="s">
        <v>26</v>
      </c>
      <c r="N32" t="s">
        <v>26</v>
      </c>
      <c r="O32" t="s">
        <v>26</v>
      </c>
      <c r="P32" t="s">
        <v>26</v>
      </c>
      <c r="R32" s="2">
        <v>320000</v>
      </c>
      <c r="T32" t="s">
        <v>1339</v>
      </c>
      <c r="U32" t="s">
        <v>26</v>
      </c>
    </row>
    <row r="33" spans="1:21" x14ac:dyDescent="0.25">
      <c r="A33" t="b">
        <v>0</v>
      </c>
      <c r="B33" t="s">
        <v>26</v>
      </c>
      <c r="C33" t="s">
        <v>1340</v>
      </c>
      <c r="D33" t="s">
        <v>1237</v>
      </c>
      <c r="F33">
        <v>1</v>
      </c>
      <c r="G33">
        <v>1</v>
      </c>
      <c r="H33">
        <v>1</v>
      </c>
      <c r="I33" t="s">
        <v>141</v>
      </c>
      <c r="J33" t="s">
        <v>1341</v>
      </c>
      <c r="K33">
        <v>0</v>
      </c>
      <c r="L33" s="1">
        <v>176775688146</v>
      </c>
      <c r="M33" t="s">
        <v>127</v>
      </c>
      <c r="N33" t="s">
        <v>26</v>
      </c>
      <c r="O33" t="s">
        <v>127</v>
      </c>
      <c r="P33" t="s">
        <v>26</v>
      </c>
      <c r="S33" s="2">
        <v>150000</v>
      </c>
      <c r="T33" t="s">
        <v>1342</v>
      </c>
      <c r="U33" t="s">
        <v>26</v>
      </c>
    </row>
    <row r="34" spans="1:21" x14ac:dyDescent="0.25">
      <c r="A34" t="b">
        <v>0</v>
      </c>
      <c r="B34" t="s">
        <v>26</v>
      </c>
      <c r="C34" t="s">
        <v>1304</v>
      </c>
      <c r="F34">
        <v>1</v>
      </c>
      <c r="G34">
        <v>1</v>
      </c>
      <c r="H34">
        <v>2</v>
      </c>
      <c r="I34" t="s">
        <v>75</v>
      </c>
      <c r="J34" t="s">
        <v>1305</v>
      </c>
      <c r="K34">
        <v>0</v>
      </c>
      <c r="L34" s="1">
        <v>123259780206</v>
      </c>
      <c r="M34" t="s">
        <v>26</v>
      </c>
      <c r="N34" t="s">
        <v>26</v>
      </c>
      <c r="O34" t="s">
        <v>26</v>
      </c>
      <c r="P34" t="s">
        <v>26</v>
      </c>
      <c r="R34" s="2">
        <v>870000</v>
      </c>
      <c r="S34" s="2">
        <v>850000</v>
      </c>
      <c r="T34" t="s">
        <v>1343</v>
      </c>
      <c r="U34" t="s">
        <v>26</v>
      </c>
    </row>
    <row r="35" spans="1:21" x14ac:dyDescent="0.25">
      <c r="A35" t="b">
        <v>0</v>
      </c>
      <c r="B35" t="s">
        <v>26</v>
      </c>
      <c r="C35" t="s">
        <v>1344</v>
      </c>
      <c r="D35" t="s">
        <v>1237</v>
      </c>
      <c r="F35">
        <v>1</v>
      </c>
      <c r="G35">
        <v>1</v>
      </c>
      <c r="H35">
        <v>2</v>
      </c>
      <c r="I35" t="s">
        <v>40</v>
      </c>
      <c r="J35" t="s">
        <v>1345</v>
      </c>
      <c r="K35">
        <v>0</v>
      </c>
      <c r="L35" s="1">
        <v>361374184619</v>
      </c>
      <c r="M35" t="s">
        <v>26</v>
      </c>
      <c r="N35" t="s">
        <v>26</v>
      </c>
      <c r="O35" t="s">
        <v>26</v>
      </c>
      <c r="P35" t="s">
        <v>26</v>
      </c>
      <c r="R35" s="2">
        <v>1900000</v>
      </c>
      <c r="S35" s="2">
        <v>3300000</v>
      </c>
      <c r="T35" t="s">
        <v>1346</v>
      </c>
      <c r="U35" t="s">
        <v>26</v>
      </c>
    </row>
    <row r="36" spans="1:21" x14ac:dyDescent="0.25">
      <c r="A36" t="b">
        <v>0</v>
      </c>
      <c r="B36" t="s">
        <v>26</v>
      </c>
      <c r="C36" t="s">
        <v>1347</v>
      </c>
      <c r="D36" t="s">
        <v>1348</v>
      </c>
      <c r="F36">
        <v>1</v>
      </c>
      <c r="G36">
        <v>4</v>
      </c>
      <c r="H36">
        <v>2</v>
      </c>
      <c r="I36" t="s">
        <v>61</v>
      </c>
      <c r="J36" t="s">
        <v>1349</v>
      </c>
      <c r="K36">
        <v>1</v>
      </c>
      <c r="L36" s="1">
        <v>190293445217</v>
      </c>
      <c r="M36" t="s">
        <v>26</v>
      </c>
      <c r="N36" t="s">
        <v>26</v>
      </c>
      <c r="O36" t="s">
        <v>26</v>
      </c>
      <c r="P36" t="s">
        <v>26</v>
      </c>
      <c r="Q36" t="s">
        <v>1350</v>
      </c>
      <c r="R36" s="2">
        <v>6300000</v>
      </c>
      <c r="S36" s="2">
        <v>7900000</v>
      </c>
      <c r="T36" t="s">
        <v>1351</v>
      </c>
      <c r="U36" t="s">
        <v>26</v>
      </c>
    </row>
    <row r="37" spans="1:21" x14ac:dyDescent="0.25">
      <c r="A37" t="b">
        <v>0</v>
      </c>
      <c r="B37" t="s">
        <v>26</v>
      </c>
      <c r="C37" t="s">
        <v>1352</v>
      </c>
      <c r="D37" t="s">
        <v>1237</v>
      </c>
      <c r="F37">
        <v>1</v>
      </c>
      <c r="G37">
        <v>1</v>
      </c>
      <c r="H37">
        <v>2</v>
      </c>
      <c r="I37" t="s">
        <v>118</v>
      </c>
      <c r="J37" t="s">
        <v>1353</v>
      </c>
      <c r="K37">
        <v>0</v>
      </c>
      <c r="L37" s="1">
        <v>178185653596</v>
      </c>
      <c r="M37" t="s">
        <v>26</v>
      </c>
      <c r="N37" t="s">
        <v>26</v>
      </c>
      <c r="O37" t="s">
        <v>26</v>
      </c>
      <c r="P37" t="s">
        <v>26</v>
      </c>
      <c r="R37" s="2">
        <v>450000</v>
      </c>
      <c r="T37" t="s">
        <v>1354</v>
      </c>
      <c r="U37" t="s">
        <v>26</v>
      </c>
    </row>
    <row r="38" spans="1:21" x14ac:dyDescent="0.25">
      <c r="A38" t="b">
        <v>0</v>
      </c>
      <c r="B38" t="s">
        <v>26</v>
      </c>
      <c r="C38" t="s">
        <v>1221</v>
      </c>
      <c r="F38">
        <v>1</v>
      </c>
      <c r="G38">
        <v>2</v>
      </c>
      <c r="H38">
        <v>2</v>
      </c>
      <c r="I38" t="s">
        <v>42</v>
      </c>
      <c r="J38" t="s">
        <v>1223</v>
      </c>
      <c r="K38">
        <v>1</v>
      </c>
      <c r="L38" s="1">
        <v>278425361305</v>
      </c>
      <c r="M38" t="s">
        <v>26</v>
      </c>
      <c r="N38" t="s">
        <v>26</v>
      </c>
      <c r="O38" t="s">
        <v>26</v>
      </c>
      <c r="P38" t="s">
        <v>26</v>
      </c>
      <c r="R38" s="2">
        <v>410000</v>
      </c>
      <c r="S38" s="2">
        <v>180000</v>
      </c>
      <c r="T38" t="s">
        <v>1355</v>
      </c>
      <c r="U38" t="s">
        <v>26</v>
      </c>
    </row>
    <row r="39" spans="1:21" x14ac:dyDescent="0.25">
      <c r="A39" t="b">
        <v>0</v>
      </c>
      <c r="B39" t="s">
        <v>26</v>
      </c>
      <c r="C39" t="s">
        <v>1356</v>
      </c>
      <c r="D39" t="s">
        <v>1357</v>
      </c>
      <c r="F39">
        <v>1</v>
      </c>
      <c r="G39">
        <v>2</v>
      </c>
      <c r="H39">
        <v>4</v>
      </c>
      <c r="I39" t="s">
        <v>31</v>
      </c>
      <c r="J39" t="s">
        <v>1358</v>
      </c>
      <c r="K39">
        <v>4</v>
      </c>
      <c r="L39" s="1">
        <v>16139122016</v>
      </c>
      <c r="M39" t="s">
        <v>26</v>
      </c>
      <c r="N39" t="s">
        <v>26</v>
      </c>
      <c r="O39" t="s">
        <v>26</v>
      </c>
      <c r="P39" t="s">
        <v>26</v>
      </c>
      <c r="Q39" t="s">
        <v>1359</v>
      </c>
      <c r="R39" s="2">
        <v>25000000</v>
      </c>
      <c r="S39" s="2">
        <v>39000000</v>
      </c>
      <c r="T39" t="s">
        <v>1360</v>
      </c>
      <c r="U39" t="s">
        <v>26</v>
      </c>
    </row>
    <row r="40" spans="1:21" x14ac:dyDescent="0.25">
      <c r="A40" t="b">
        <v>0</v>
      </c>
      <c r="B40" t="s">
        <v>26</v>
      </c>
      <c r="C40" t="s">
        <v>1361</v>
      </c>
      <c r="D40" t="s">
        <v>1237</v>
      </c>
      <c r="F40">
        <v>1</v>
      </c>
      <c r="G40">
        <v>1</v>
      </c>
      <c r="H40">
        <v>2</v>
      </c>
      <c r="I40" t="s">
        <v>115</v>
      </c>
      <c r="J40" t="s">
        <v>1362</v>
      </c>
      <c r="K40">
        <v>0</v>
      </c>
      <c r="L40" s="1">
        <v>165275240531</v>
      </c>
      <c r="M40" t="s">
        <v>26</v>
      </c>
      <c r="N40" t="s">
        <v>26</v>
      </c>
      <c r="O40" t="s">
        <v>26</v>
      </c>
      <c r="P40" t="s">
        <v>26</v>
      </c>
      <c r="R40" s="2">
        <v>130000</v>
      </c>
      <c r="T40" t="s">
        <v>1363</v>
      </c>
      <c r="U40" t="s">
        <v>26</v>
      </c>
    </row>
    <row r="41" spans="1:21" x14ac:dyDescent="0.25">
      <c r="A41" t="b">
        <v>0</v>
      </c>
      <c r="B41" t="s">
        <v>26</v>
      </c>
      <c r="C41" t="s">
        <v>1364</v>
      </c>
      <c r="D41" t="s">
        <v>1365</v>
      </c>
      <c r="F41">
        <v>1</v>
      </c>
      <c r="G41">
        <v>3</v>
      </c>
      <c r="H41">
        <v>2</v>
      </c>
      <c r="I41" t="s">
        <v>47</v>
      </c>
      <c r="J41" t="s">
        <v>1366</v>
      </c>
      <c r="K41">
        <v>1</v>
      </c>
      <c r="L41" s="1">
        <v>141072635713</v>
      </c>
      <c r="M41" t="s">
        <v>26</v>
      </c>
      <c r="N41" t="s">
        <v>26</v>
      </c>
      <c r="O41" t="s">
        <v>26</v>
      </c>
      <c r="P41" t="s">
        <v>26</v>
      </c>
      <c r="Q41" t="s">
        <v>1367</v>
      </c>
      <c r="R41" s="2">
        <v>12000000</v>
      </c>
      <c r="S41" s="2">
        <v>18000000</v>
      </c>
      <c r="T41" t="s">
        <v>1363</v>
      </c>
      <c r="U41" t="s">
        <v>26</v>
      </c>
    </row>
    <row r="42" spans="1:21" x14ac:dyDescent="0.25">
      <c r="A42" t="b">
        <v>0</v>
      </c>
      <c r="B42" t="s">
        <v>26</v>
      </c>
      <c r="C42" t="s">
        <v>1368</v>
      </c>
      <c r="D42" t="s">
        <v>1369</v>
      </c>
      <c r="F42">
        <v>1</v>
      </c>
      <c r="G42">
        <v>2</v>
      </c>
      <c r="H42">
        <v>2</v>
      </c>
      <c r="I42" t="s">
        <v>44</v>
      </c>
      <c r="J42" t="s">
        <v>1370</v>
      </c>
      <c r="K42">
        <v>3</v>
      </c>
      <c r="L42" s="1">
        <v>254938746947</v>
      </c>
      <c r="M42" t="s">
        <v>83</v>
      </c>
      <c r="N42" t="s">
        <v>26</v>
      </c>
      <c r="O42" t="s">
        <v>83</v>
      </c>
      <c r="P42" t="s">
        <v>26</v>
      </c>
      <c r="Q42" t="s">
        <v>1371</v>
      </c>
      <c r="R42" s="2">
        <v>5200000</v>
      </c>
      <c r="S42" s="2">
        <v>9300000</v>
      </c>
      <c r="T42" t="s">
        <v>1372</v>
      </c>
      <c r="U42" t="s">
        <v>26</v>
      </c>
    </row>
    <row r="43" spans="1:21" x14ac:dyDescent="0.25">
      <c r="A43" t="b">
        <v>0</v>
      </c>
      <c r="B43" t="s">
        <v>26</v>
      </c>
      <c r="C43" t="s">
        <v>1373</v>
      </c>
      <c r="D43" t="s">
        <v>1365</v>
      </c>
      <c r="F43">
        <v>1</v>
      </c>
      <c r="G43">
        <v>2</v>
      </c>
      <c r="H43">
        <v>2</v>
      </c>
      <c r="I43" t="s">
        <v>44</v>
      </c>
      <c r="J43" t="s">
        <v>1374</v>
      </c>
      <c r="K43">
        <v>1</v>
      </c>
      <c r="L43" s="1">
        <v>140875832599</v>
      </c>
      <c r="M43" t="s">
        <v>26</v>
      </c>
      <c r="N43" t="s">
        <v>26</v>
      </c>
      <c r="O43" t="s">
        <v>26</v>
      </c>
      <c r="P43" t="s">
        <v>26</v>
      </c>
      <c r="Q43" t="s">
        <v>1367</v>
      </c>
      <c r="R43" s="2">
        <v>74000000</v>
      </c>
      <c r="S43" s="2">
        <v>91000000</v>
      </c>
      <c r="T43" t="s">
        <v>1375</v>
      </c>
      <c r="U43" t="s">
        <v>26</v>
      </c>
    </row>
    <row r="44" spans="1:21" x14ac:dyDescent="0.25">
      <c r="A44" t="b">
        <v>0</v>
      </c>
      <c r="B44" t="s">
        <v>26</v>
      </c>
      <c r="C44" t="s">
        <v>1376</v>
      </c>
      <c r="D44" t="s">
        <v>1377</v>
      </c>
      <c r="F44">
        <v>1</v>
      </c>
      <c r="G44">
        <v>2</v>
      </c>
      <c r="H44">
        <v>4</v>
      </c>
      <c r="I44" t="s">
        <v>44</v>
      </c>
      <c r="J44" t="s">
        <v>1378</v>
      </c>
      <c r="K44">
        <v>2</v>
      </c>
      <c r="L44" s="1">
        <v>190403885798</v>
      </c>
      <c r="M44" t="s">
        <v>26</v>
      </c>
      <c r="N44" t="s">
        <v>26</v>
      </c>
      <c r="O44" t="s">
        <v>26</v>
      </c>
      <c r="P44" t="s">
        <v>26</v>
      </c>
      <c r="Q44" t="s">
        <v>1315</v>
      </c>
      <c r="R44" s="2">
        <v>170000000</v>
      </c>
      <c r="S44" s="2">
        <v>170000000</v>
      </c>
      <c r="T44" t="s">
        <v>1379</v>
      </c>
      <c r="U44" t="s">
        <v>26</v>
      </c>
    </row>
    <row r="45" spans="1:21" x14ac:dyDescent="0.25">
      <c r="A45" t="b">
        <v>0</v>
      </c>
      <c r="B45" t="s">
        <v>26</v>
      </c>
      <c r="C45" t="s">
        <v>1380</v>
      </c>
      <c r="D45" t="s">
        <v>1237</v>
      </c>
      <c r="F45">
        <v>1</v>
      </c>
      <c r="G45">
        <v>1</v>
      </c>
      <c r="H45">
        <v>2</v>
      </c>
      <c r="I45" t="s">
        <v>40</v>
      </c>
      <c r="J45" t="s">
        <v>1381</v>
      </c>
      <c r="K45">
        <v>0</v>
      </c>
      <c r="L45" s="1">
        <v>154972814768</v>
      </c>
      <c r="M45" t="s">
        <v>26</v>
      </c>
      <c r="N45" t="s">
        <v>26</v>
      </c>
      <c r="O45" t="s">
        <v>26</v>
      </c>
      <c r="P45" t="s">
        <v>26</v>
      </c>
      <c r="R45" s="2">
        <v>11000000</v>
      </c>
      <c r="S45" s="2">
        <v>14000000</v>
      </c>
      <c r="T45" t="s">
        <v>1382</v>
      </c>
      <c r="U45" t="s">
        <v>26</v>
      </c>
    </row>
    <row r="46" spans="1:21" x14ac:dyDescent="0.25">
      <c r="A46" t="b">
        <v>0</v>
      </c>
      <c r="B46" t="s">
        <v>26</v>
      </c>
      <c r="C46" t="s">
        <v>1243</v>
      </c>
      <c r="D46" t="s">
        <v>1383</v>
      </c>
      <c r="F46">
        <v>1</v>
      </c>
      <c r="G46">
        <v>1</v>
      </c>
      <c r="H46">
        <v>4</v>
      </c>
      <c r="I46" t="s">
        <v>50</v>
      </c>
      <c r="J46" t="s">
        <v>1245</v>
      </c>
      <c r="K46">
        <v>1</v>
      </c>
      <c r="L46" s="1">
        <v>228701494665</v>
      </c>
      <c r="M46" t="s">
        <v>26</v>
      </c>
      <c r="N46" t="s">
        <v>26</v>
      </c>
      <c r="O46" t="s">
        <v>26</v>
      </c>
      <c r="P46" t="s">
        <v>26</v>
      </c>
      <c r="Q46" t="s">
        <v>1246</v>
      </c>
      <c r="R46" s="2">
        <v>4000000</v>
      </c>
      <c r="S46" s="2">
        <v>4800000</v>
      </c>
      <c r="T46" t="s">
        <v>1384</v>
      </c>
      <c r="U46" t="s">
        <v>26</v>
      </c>
    </row>
    <row r="47" spans="1:21" x14ac:dyDescent="0.25">
      <c r="A47" t="b">
        <v>0</v>
      </c>
      <c r="B47" t="s">
        <v>26</v>
      </c>
      <c r="C47" t="s">
        <v>1385</v>
      </c>
      <c r="D47" t="s">
        <v>1237</v>
      </c>
      <c r="F47">
        <v>1</v>
      </c>
      <c r="G47">
        <v>1</v>
      </c>
      <c r="H47">
        <v>1</v>
      </c>
      <c r="I47" t="s">
        <v>223</v>
      </c>
      <c r="J47" t="s">
        <v>1386</v>
      </c>
      <c r="K47">
        <v>0</v>
      </c>
      <c r="L47" s="1">
        <v>201384609028</v>
      </c>
      <c r="M47" t="s">
        <v>127</v>
      </c>
      <c r="N47" t="s">
        <v>26</v>
      </c>
      <c r="O47" t="s">
        <v>127</v>
      </c>
      <c r="P47" t="s">
        <v>26</v>
      </c>
      <c r="S47" s="2">
        <v>220000</v>
      </c>
      <c r="T47" t="s">
        <v>226</v>
      </c>
      <c r="U47" t="s">
        <v>26</v>
      </c>
    </row>
    <row r="48" spans="1:21" x14ac:dyDescent="0.25">
      <c r="A48" t="b">
        <v>0</v>
      </c>
      <c r="B48" t="s">
        <v>26</v>
      </c>
      <c r="C48" t="s">
        <v>1387</v>
      </c>
      <c r="D48" t="s">
        <v>1383</v>
      </c>
      <c r="F48">
        <v>1</v>
      </c>
      <c r="G48">
        <v>3</v>
      </c>
      <c r="H48">
        <v>2</v>
      </c>
      <c r="I48" t="s">
        <v>47</v>
      </c>
      <c r="J48" t="s">
        <v>1388</v>
      </c>
      <c r="K48">
        <v>1</v>
      </c>
      <c r="L48" s="1">
        <v>155082132009</v>
      </c>
      <c r="M48" t="s">
        <v>26</v>
      </c>
      <c r="N48" t="s">
        <v>26</v>
      </c>
      <c r="O48" t="s">
        <v>26</v>
      </c>
      <c r="P48" t="s">
        <v>26</v>
      </c>
      <c r="Q48" t="s">
        <v>1246</v>
      </c>
      <c r="R48" s="2">
        <v>90000000</v>
      </c>
      <c r="S48" s="2">
        <v>110000000</v>
      </c>
      <c r="T48" t="s">
        <v>1389</v>
      </c>
      <c r="U48" t="s">
        <v>26</v>
      </c>
    </row>
    <row r="49" spans="1:21" x14ac:dyDescent="0.25">
      <c r="A49" t="b">
        <v>0</v>
      </c>
      <c r="B49" t="s">
        <v>26</v>
      </c>
      <c r="C49" t="s">
        <v>1390</v>
      </c>
      <c r="D49" t="s">
        <v>1237</v>
      </c>
      <c r="F49">
        <v>1</v>
      </c>
      <c r="G49">
        <v>1</v>
      </c>
      <c r="H49">
        <v>1</v>
      </c>
      <c r="I49" t="s">
        <v>204</v>
      </c>
      <c r="J49" t="s">
        <v>1391</v>
      </c>
      <c r="K49">
        <v>0</v>
      </c>
      <c r="L49" s="1">
        <v>156068125699</v>
      </c>
      <c r="M49" t="s">
        <v>127</v>
      </c>
      <c r="N49" t="s">
        <v>26</v>
      </c>
      <c r="O49" t="s">
        <v>127</v>
      </c>
      <c r="P49" t="s">
        <v>26</v>
      </c>
      <c r="S49" s="2">
        <v>170000</v>
      </c>
      <c r="T49" t="s">
        <v>1392</v>
      </c>
      <c r="U49" t="s">
        <v>26</v>
      </c>
    </row>
    <row r="50" spans="1:21" x14ac:dyDescent="0.25">
      <c r="A50" t="b">
        <v>0</v>
      </c>
      <c r="B50" t="s">
        <v>26</v>
      </c>
      <c r="C50" t="s">
        <v>1356</v>
      </c>
      <c r="D50" t="s">
        <v>1393</v>
      </c>
      <c r="E50" t="s">
        <v>1394</v>
      </c>
      <c r="F50">
        <v>1</v>
      </c>
      <c r="G50">
        <v>2</v>
      </c>
      <c r="H50">
        <v>4</v>
      </c>
      <c r="I50" t="s">
        <v>31</v>
      </c>
      <c r="J50" t="s">
        <v>1358</v>
      </c>
      <c r="K50">
        <v>4</v>
      </c>
      <c r="L50" s="1">
        <v>15998965516</v>
      </c>
      <c r="M50" t="s">
        <v>26</v>
      </c>
      <c r="N50" t="s">
        <v>26</v>
      </c>
      <c r="O50" t="s">
        <v>26</v>
      </c>
      <c r="P50" t="s">
        <v>26</v>
      </c>
      <c r="Q50" t="s">
        <v>1395</v>
      </c>
      <c r="R50" s="2">
        <v>4300000</v>
      </c>
      <c r="S50" s="2">
        <v>8200000</v>
      </c>
      <c r="T50" t="s">
        <v>1392</v>
      </c>
      <c r="U50" t="s">
        <v>26</v>
      </c>
    </row>
    <row r="51" spans="1:21" x14ac:dyDescent="0.25">
      <c r="A51" t="b">
        <v>0</v>
      </c>
      <c r="B51" t="s">
        <v>26</v>
      </c>
      <c r="C51" t="s">
        <v>1396</v>
      </c>
      <c r="D51" t="s">
        <v>1397</v>
      </c>
      <c r="F51">
        <v>1</v>
      </c>
      <c r="G51">
        <v>1</v>
      </c>
      <c r="H51">
        <v>3</v>
      </c>
      <c r="I51" t="s">
        <v>63</v>
      </c>
      <c r="J51" t="s">
        <v>1398</v>
      </c>
      <c r="K51">
        <v>4</v>
      </c>
      <c r="L51" s="1">
        <v>202514913719</v>
      </c>
      <c r="M51" t="s">
        <v>26</v>
      </c>
      <c r="N51" t="s">
        <v>83</v>
      </c>
      <c r="O51" t="s">
        <v>26</v>
      </c>
      <c r="P51" t="s">
        <v>83</v>
      </c>
      <c r="Q51" t="s">
        <v>1399</v>
      </c>
      <c r="R51" s="2">
        <v>2800000</v>
      </c>
      <c r="S51" s="2">
        <v>37000000</v>
      </c>
      <c r="T51" t="s">
        <v>1400</v>
      </c>
      <c r="U51" t="s">
        <v>26</v>
      </c>
    </row>
    <row r="52" spans="1:21" x14ac:dyDescent="0.25">
      <c r="A52" t="b">
        <v>0</v>
      </c>
      <c r="B52" t="s">
        <v>26</v>
      </c>
      <c r="C52" t="s">
        <v>1401</v>
      </c>
      <c r="D52" t="s">
        <v>1365</v>
      </c>
      <c r="F52">
        <v>1</v>
      </c>
      <c r="G52">
        <v>1</v>
      </c>
      <c r="H52">
        <v>2</v>
      </c>
      <c r="I52" t="s">
        <v>145</v>
      </c>
      <c r="J52" t="s">
        <v>1402</v>
      </c>
      <c r="K52">
        <v>1</v>
      </c>
      <c r="L52" s="1">
        <v>171389185916</v>
      </c>
      <c r="M52" t="s">
        <v>26</v>
      </c>
      <c r="N52" t="s">
        <v>26</v>
      </c>
      <c r="O52" t="s">
        <v>26</v>
      </c>
      <c r="P52" t="s">
        <v>26</v>
      </c>
      <c r="Q52" t="s">
        <v>1367</v>
      </c>
      <c r="R52" s="2">
        <v>1000000</v>
      </c>
      <c r="T52" t="s">
        <v>1403</v>
      </c>
      <c r="U52" t="s">
        <v>26</v>
      </c>
    </row>
    <row r="53" spans="1:21" x14ac:dyDescent="0.25">
      <c r="A53" t="b">
        <v>0</v>
      </c>
      <c r="B53" t="s">
        <v>26</v>
      </c>
      <c r="C53" t="s">
        <v>1404</v>
      </c>
      <c r="F53">
        <v>1</v>
      </c>
      <c r="G53">
        <v>1</v>
      </c>
      <c r="H53">
        <v>4</v>
      </c>
      <c r="I53" t="s">
        <v>28</v>
      </c>
      <c r="J53" t="s">
        <v>1405</v>
      </c>
      <c r="K53">
        <v>0</v>
      </c>
      <c r="L53" s="1">
        <v>128352871945</v>
      </c>
      <c r="M53" t="s">
        <v>26</v>
      </c>
      <c r="N53" t="s">
        <v>26</v>
      </c>
      <c r="O53" t="s">
        <v>26</v>
      </c>
      <c r="P53" t="s">
        <v>26</v>
      </c>
      <c r="R53" s="2">
        <v>9400000</v>
      </c>
      <c r="S53" s="2">
        <v>13000000</v>
      </c>
      <c r="T53" t="s">
        <v>1406</v>
      </c>
      <c r="U53" t="s">
        <v>26</v>
      </c>
    </row>
    <row r="54" spans="1:21" x14ac:dyDescent="0.25">
      <c r="A54" t="b">
        <v>0</v>
      </c>
      <c r="B54" t="s">
        <v>26</v>
      </c>
      <c r="C54" t="s">
        <v>1407</v>
      </c>
      <c r="D54" t="s">
        <v>1237</v>
      </c>
      <c r="F54">
        <v>1</v>
      </c>
      <c r="G54">
        <v>1</v>
      </c>
      <c r="H54">
        <v>2</v>
      </c>
      <c r="I54" t="s">
        <v>28</v>
      </c>
      <c r="J54" t="s">
        <v>1408</v>
      </c>
      <c r="K54">
        <v>0</v>
      </c>
      <c r="L54" s="1">
        <v>165671764251</v>
      </c>
      <c r="M54" t="s">
        <v>26</v>
      </c>
      <c r="N54" t="s">
        <v>26</v>
      </c>
      <c r="O54" t="s">
        <v>26</v>
      </c>
      <c r="P54" t="s">
        <v>26</v>
      </c>
      <c r="R54" s="2">
        <v>560000000</v>
      </c>
      <c r="S54" s="2">
        <v>720000000</v>
      </c>
      <c r="T54" t="s">
        <v>1409</v>
      </c>
      <c r="U54" t="s">
        <v>26</v>
      </c>
    </row>
    <row r="55" spans="1:21" x14ac:dyDescent="0.25">
      <c r="A55" t="b">
        <v>0</v>
      </c>
      <c r="B55" t="s">
        <v>26</v>
      </c>
      <c r="C55" t="s">
        <v>1410</v>
      </c>
      <c r="F55">
        <v>1</v>
      </c>
      <c r="G55">
        <v>1</v>
      </c>
      <c r="H55">
        <v>2</v>
      </c>
      <c r="I55" t="s">
        <v>69</v>
      </c>
      <c r="J55" t="s">
        <v>1411</v>
      </c>
      <c r="K55">
        <v>0</v>
      </c>
      <c r="L55" s="1">
        <v>165073541752</v>
      </c>
      <c r="M55" t="s">
        <v>26</v>
      </c>
      <c r="N55" t="s">
        <v>26</v>
      </c>
      <c r="O55" t="s">
        <v>26</v>
      </c>
      <c r="P55" t="s">
        <v>26</v>
      </c>
      <c r="S55" s="2">
        <v>1800000</v>
      </c>
      <c r="T55" t="s">
        <v>1412</v>
      </c>
      <c r="U55" t="s">
        <v>26</v>
      </c>
    </row>
    <row r="56" spans="1:21" x14ac:dyDescent="0.25">
      <c r="A56" t="b">
        <v>0</v>
      </c>
      <c r="B56" t="s">
        <v>26</v>
      </c>
      <c r="C56" t="s">
        <v>1413</v>
      </c>
      <c r="D56" t="s">
        <v>1237</v>
      </c>
      <c r="F56">
        <v>1</v>
      </c>
      <c r="G56">
        <v>1</v>
      </c>
      <c r="H56">
        <v>2</v>
      </c>
      <c r="I56" t="s">
        <v>173</v>
      </c>
      <c r="J56" t="s">
        <v>1414</v>
      </c>
      <c r="K56">
        <v>0</v>
      </c>
      <c r="L56" s="1">
        <v>155175503114</v>
      </c>
      <c r="M56" t="s">
        <v>26</v>
      </c>
      <c r="N56" t="s">
        <v>26</v>
      </c>
      <c r="O56" t="s">
        <v>26</v>
      </c>
      <c r="P56" t="s">
        <v>26</v>
      </c>
      <c r="R56" s="2">
        <v>310000</v>
      </c>
      <c r="S56" s="2">
        <v>130000</v>
      </c>
      <c r="T56" t="s">
        <v>1415</v>
      </c>
      <c r="U56" t="s">
        <v>26</v>
      </c>
    </row>
    <row r="57" spans="1:21" x14ac:dyDescent="0.25">
      <c r="A57" t="b">
        <v>0</v>
      </c>
      <c r="B57" t="s">
        <v>26</v>
      </c>
      <c r="C57" t="s">
        <v>1416</v>
      </c>
      <c r="D57" t="s">
        <v>1285</v>
      </c>
      <c r="F57">
        <v>1</v>
      </c>
      <c r="G57">
        <v>1</v>
      </c>
      <c r="H57">
        <v>1</v>
      </c>
      <c r="I57" t="s">
        <v>72</v>
      </c>
      <c r="J57" t="s">
        <v>1417</v>
      </c>
      <c r="K57">
        <v>6</v>
      </c>
      <c r="L57" s="1">
        <v>177101124741</v>
      </c>
      <c r="M57" t="s">
        <v>127</v>
      </c>
      <c r="N57" t="s">
        <v>26</v>
      </c>
      <c r="O57" t="s">
        <v>127</v>
      </c>
      <c r="P57" t="s">
        <v>26</v>
      </c>
      <c r="Q57" t="s">
        <v>1418</v>
      </c>
      <c r="S57" s="2">
        <v>2700000</v>
      </c>
      <c r="T57" t="s">
        <v>1419</v>
      </c>
      <c r="U57" t="s">
        <v>26</v>
      </c>
    </row>
    <row r="58" spans="1:21" x14ac:dyDescent="0.25">
      <c r="A58" t="b">
        <v>0</v>
      </c>
      <c r="B58" t="s">
        <v>26</v>
      </c>
      <c r="C58" t="s">
        <v>1356</v>
      </c>
      <c r="D58" t="s">
        <v>1420</v>
      </c>
      <c r="E58" t="s">
        <v>1421</v>
      </c>
      <c r="F58">
        <v>1</v>
      </c>
      <c r="G58">
        <v>2</v>
      </c>
      <c r="H58">
        <v>5</v>
      </c>
      <c r="I58" t="s">
        <v>31</v>
      </c>
      <c r="J58" t="s">
        <v>1358</v>
      </c>
      <c r="K58">
        <v>4</v>
      </c>
      <c r="L58" s="1">
        <v>15858809016</v>
      </c>
      <c r="M58" t="s">
        <v>26</v>
      </c>
      <c r="N58" t="s">
        <v>26</v>
      </c>
      <c r="O58" t="s">
        <v>26</v>
      </c>
      <c r="P58" t="s">
        <v>26</v>
      </c>
      <c r="Q58" t="s">
        <v>1422</v>
      </c>
      <c r="R58" s="2">
        <v>1600000</v>
      </c>
      <c r="S58" s="2">
        <v>2900000</v>
      </c>
      <c r="T58" t="s">
        <v>1423</v>
      </c>
      <c r="U58" t="s">
        <v>26</v>
      </c>
    </row>
    <row r="59" spans="1:21" x14ac:dyDescent="0.25">
      <c r="A59" t="b">
        <v>0</v>
      </c>
      <c r="B59" t="s">
        <v>26</v>
      </c>
      <c r="C59" t="s">
        <v>1410</v>
      </c>
      <c r="D59" t="s">
        <v>1237</v>
      </c>
      <c r="F59">
        <v>1</v>
      </c>
      <c r="G59">
        <v>1</v>
      </c>
      <c r="H59">
        <v>2</v>
      </c>
      <c r="I59" t="s">
        <v>69</v>
      </c>
      <c r="J59" t="s">
        <v>1411</v>
      </c>
      <c r="K59">
        <v>0</v>
      </c>
      <c r="L59" s="1">
        <v>176977253152</v>
      </c>
      <c r="M59" t="s">
        <v>26</v>
      </c>
      <c r="N59" t="s">
        <v>26</v>
      </c>
      <c r="O59" t="s">
        <v>26</v>
      </c>
      <c r="P59" t="s">
        <v>26</v>
      </c>
      <c r="R59" s="2">
        <v>2900000</v>
      </c>
      <c r="S59" s="2">
        <v>3800000</v>
      </c>
      <c r="T59" t="s">
        <v>1424</v>
      </c>
      <c r="U59" t="s">
        <v>26</v>
      </c>
    </row>
    <row r="60" spans="1:21" x14ac:dyDescent="0.25">
      <c r="A60" t="b">
        <v>0</v>
      </c>
      <c r="B60" t="s">
        <v>26</v>
      </c>
      <c r="C60" t="s">
        <v>1261</v>
      </c>
      <c r="F60">
        <v>1</v>
      </c>
      <c r="G60">
        <v>1</v>
      </c>
      <c r="H60">
        <v>2</v>
      </c>
      <c r="I60" t="s">
        <v>28</v>
      </c>
      <c r="J60" t="s">
        <v>1262</v>
      </c>
      <c r="K60">
        <v>0</v>
      </c>
      <c r="L60" s="1">
        <v>179590857129</v>
      </c>
      <c r="M60" t="s">
        <v>26</v>
      </c>
      <c r="N60" t="s">
        <v>83</v>
      </c>
      <c r="O60" t="s">
        <v>26</v>
      </c>
      <c r="P60" t="s">
        <v>83</v>
      </c>
      <c r="T60" t="s">
        <v>1425</v>
      </c>
      <c r="U60" t="s">
        <v>26</v>
      </c>
    </row>
    <row r="61" spans="1:21" x14ac:dyDescent="0.25">
      <c r="A61" t="b">
        <v>0</v>
      </c>
      <c r="B61" t="s">
        <v>26</v>
      </c>
      <c r="C61" t="s">
        <v>1426</v>
      </c>
      <c r="F61">
        <v>1</v>
      </c>
      <c r="G61">
        <v>1</v>
      </c>
      <c r="H61">
        <v>2</v>
      </c>
      <c r="I61" t="s">
        <v>88</v>
      </c>
      <c r="J61" t="s">
        <v>1427</v>
      </c>
      <c r="K61">
        <v>0</v>
      </c>
      <c r="L61" s="1">
        <v>157169321837</v>
      </c>
      <c r="M61" t="s">
        <v>26</v>
      </c>
      <c r="N61" t="s">
        <v>26</v>
      </c>
      <c r="O61" t="s">
        <v>26</v>
      </c>
      <c r="P61" t="s">
        <v>26</v>
      </c>
      <c r="R61" s="2">
        <v>12000000</v>
      </c>
      <c r="S61" s="2">
        <v>16000000</v>
      </c>
      <c r="T61" t="s">
        <v>1428</v>
      </c>
      <c r="U61" t="s">
        <v>26</v>
      </c>
    </row>
    <row r="62" spans="1:21" x14ac:dyDescent="0.25">
      <c r="A62" t="b">
        <v>0</v>
      </c>
      <c r="B62" t="s">
        <v>26</v>
      </c>
      <c r="C62" t="s">
        <v>1429</v>
      </c>
      <c r="D62" t="s">
        <v>1383</v>
      </c>
      <c r="F62">
        <v>1</v>
      </c>
      <c r="G62">
        <v>2</v>
      </c>
      <c r="H62">
        <v>2</v>
      </c>
      <c r="I62" t="s">
        <v>44</v>
      </c>
      <c r="J62" t="s">
        <v>1430</v>
      </c>
      <c r="K62">
        <v>1</v>
      </c>
      <c r="L62" s="1">
        <v>154983730452</v>
      </c>
      <c r="M62" t="s">
        <v>26</v>
      </c>
      <c r="N62" t="s">
        <v>26</v>
      </c>
      <c r="O62" t="s">
        <v>26</v>
      </c>
      <c r="P62" t="s">
        <v>26</v>
      </c>
      <c r="Q62" t="s">
        <v>1246</v>
      </c>
      <c r="R62" s="2">
        <v>71000000</v>
      </c>
      <c r="S62" s="2">
        <v>89000000</v>
      </c>
      <c r="T62" t="s">
        <v>1431</v>
      </c>
      <c r="U62" t="s">
        <v>26</v>
      </c>
    </row>
    <row r="63" spans="1:21" x14ac:dyDescent="0.25">
      <c r="A63" t="b">
        <v>0</v>
      </c>
      <c r="B63" t="s">
        <v>26</v>
      </c>
      <c r="C63" t="s">
        <v>1368</v>
      </c>
      <c r="D63" t="s">
        <v>1432</v>
      </c>
      <c r="F63">
        <v>1</v>
      </c>
      <c r="G63">
        <v>2</v>
      </c>
      <c r="H63">
        <v>3</v>
      </c>
      <c r="I63" t="s">
        <v>44</v>
      </c>
      <c r="J63" t="s">
        <v>1370</v>
      </c>
      <c r="K63">
        <v>3</v>
      </c>
      <c r="L63" s="1">
        <v>243035035547</v>
      </c>
      <c r="M63" t="s">
        <v>26</v>
      </c>
      <c r="N63" t="s">
        <v>83</v>
      </c>
      <c r="O63" t="s">
        <v>26</v>
      </c>
      <c r="P63" t="s">
        <v>83</v>
      </c>
      <c r="Q63" t="s">
        <v>1371</v>
      </c>
      <c r="R63" s="2">
        <v>5700000</v>
      </c>
      <c r="S63" s="2">
        <v>2300000</v>
      </c>
      <c r="T63" t="s">
        <v>1433</v>
      </c>
      <c r="U63" t="s">
        <v>26</v>
      </c>
    </row>
    <row r="64" spans="1:21" x14ac:dyDescent="0.25">
      <c r="A64" t="b">
        <v>0</v>
      </c>
      <c r="B64" t="s">
        <v>26</v>
      </c>
      <c r="C64" t="s">
        <v>1434</v>
      </c>
      <c r="D64" t="s">
        <v>1237</v>
      </c>
      <c r="F64">
        <v>2</v>
      </c>
      <c r="G64">
        <v>2</v>
      </c>
      <c r="H64">
        <v>2</v>
      </c>
      <c r="I64" t="s">
        <v>1435</v>
      </c>
      <c r="J64" t="s">
        <v>1436</v>
      </c>
      <c r="K64">
        <v>0</v>
      </c>
      <c r="L64" s="1">
        <v>114958986348</v>
      </c>
      <c r="M64" t="s">
        <v>26</v>
      </c>
      <c r="N64" t="s">
        <v>26</v>
      </c>
      <c r="O64" t="s">
        <v>26</v>
      </c>
      <c r="P64" t="s">
        <v>26</v>
      </c>
      <c r="R64" s="2">
        <v>14000000</v>
      </c>
      <c r="S64" s="2">
        <v>16000000</v>
      </c>
      <c r="T64" t="s">
        <v>1437</v>
      </c>
      <c r="U64" t="s">
        <v>26</v>
      </c>
    </row>
    <row r="65" spans="1:21" x14ac:dyDescent="0.25">
      <c r="A65" t="b">
        <v>0</v>
      </c>
      <c r="B65" t="s">
        <v>26</v>
      </c>
      <c r="C65" t="s">
        <v>1438</v>
      </c>
      <c r="D65" t="s">
        <v>1237</v>
      </c>
      <c r="F65">
        <v>1</v>
      </c>
      <c r="G65">
        <v>5</v>
      </c>
      <c r="H65">
        <v>2</v>
      </c>
      <c r="I65" t="s">
        <v>44</v>
      </c>
      <c r="J65" t="s">
        <v>1439</v>
      </c>
      <c r="K65">
        <v>0</v>
      </c>
      <c r="L65" s="1">
        <v>139366342224</v>
      </c>
      <c r="M65" t="s">
        <v>26</v>
      </c>
      <c r="N65" t="s">
        <v>26</v>
      </c>
      <c r="O65" t="s">
        <v>26</v>
      </c>
      <c r="P65" t="s">
        <v>26</v>
      </c>
      <c r="R65" s="2">
        <v>340000000</v>
      </c>
      <c r="S65" s="2">
        <v>430000000</v>
      </c>
      <c r="T65" t="s">
        <v>1440</v>
      </c>
      <c r="U65" t="s">
        <v>26</v>
      </c>
    </row>
    <row r="66" spans="1:21" x14ac:dyDescent="0.25">
      <c r="A66" t="b">
        <v>0</v>
      </c>
      <c r="B66" t="s">
        <v>26</v>
      </c>
      <c r="C66" t="s">
        <v>1312</v>
      </c>
      <c r="D66" t="s">
        <v>1377</v>
      </c>
      <c r="F66">
        <v>1</v>
      </c>
      <c r="G66">
        <v>3</v>
      </c>
      <c r="H66">
        <v>4</v>
      </c>
      <c r="I66" t="s">
        <v>47</v>
      </c>
      <c r="J66" t="s">
        <v>1314</v>
      </c>
      <c r="K66">
        <v>2</v>
      </c>
      <c r="L66" s="1">
        <v>190502287355</v>
      </c>
      <c r="M66" t="s">
        <v>83</v>
      </c>
      <c r="N66" t="s">
        <v>26</v>
      </c>
      <c r="O66" t="s">
        <v>83</v>
      </c>
      <c r="P66" t="s">
        <v>26</v>
      </c>
      <c r="Q66" t="s">
        <v>1315</v>
      </c>
      <c r="R66" s="2">
        <v>160000000</v>
      </c>
      <c r="S66" s="2">
        <v>190000000</v>
      </c>
      <c r="T66" t="s">
        <v>1441</v>
      </c>
      <c r="U66" t="s">
        <v>26</v>
      </c>
    </row>
    <row r="67" spans="1:21" x14ac:dyDescent="0.25">
      <c r="A67" t="b">
        <v>0</v>
      </c>
      <c r="B67" t="s">
        <v>26</v>
      </c>
      <c r="C67" t="s">
        <v>1442</v>
      </c>
      <c r="D67" t="s">
        <v>1237</v>
      </c>
      <c r="F67">
        <v>1</v>
      </c>
      <c r="G67">
        <v>2</v>
      </c>
      <c r="H67">
        <v>2</v>
      </c>
      <c r="I67" t="s">
        <v>42</v>
      </c>
      <c r="J67" t="s">
        <v>1443</v>
      </c>
      <c r="K67">
        <v>0</v>
      </c>
      <c r="L67" s="1">
        <v>155570634962</v>
      </c>
      <c r="M67" t="s">
        <v>26</v>
      </c>
      <c r="N67" t="s">
        <v>83</v>
      </c>
      <c r="O67" t="s">
        <v>26</v>
      </c>
      <c r="P67" t="s">
        <v>83</v>
      </c>
      <c r="R67" s="2">
        <v>180000000</v>
      </c>
      <c r="S67" s="2">
        <v>260000000</v>
      </c>
      <c r="T67" t="s">
        <v>1444</v>
      </c>
      <c r="U67" t="s">
        <v>26</v>
      </c>
    </row>
    <row r="68" spans="1:21" x14ac:dyDescent="0.25">
      <c r="A68" t="b">
        <v>0</v>
      </c>
      <c r="B68" t="s">
        <v>26</v>
      </c>
      <c r="C68" t="s">
        <v>1253</v>
      </c>
      <c r="D68" t="s">
        <v>1445</v>
      </c>
      <c r="F68">
        <v>1</v>
      </c>
      <c r="G68">
        <v>1</v>
      </c>
      <c r="H68">
        <v>1</v>
      </c>
      <c r="I68" t="s">
        <v>34</v>
      </c>
      <c r="J68" t="s">
        <v>1254</v>
      </c>
      <c r="K68">
        <v>0</v>
      </c>
      <c r="L68" s="1">
        <v>175672863223</v>
      </c>
      <c r="M68" t="s">
        <v>127</v>
      </c>
      <c r="N68" t="s">
        <v>26</v>
      </c>
      <c r="O68" t="s">
        <v>127</v>
      </c>
      <c r="P68" t="s">
        <v>26</v>
      </c>
      <c r="Q68" t="s">
        <v>1446</v>
      </c>
      <c r="S68" s="2">
        <v>250000</v>
      </c>
      <c r="T68" t="s">
        <v>240</v>
      </c>
      <c r="U68" t="s">
        <v>26</v>
      </c>
    </row>
    <row r="69" spans="1:21" x14ac:dyDescent="0.25">
      <c r="A69" t="b">
        <v>0</v>
      </c>
      <c r="B69" t="s">
        <v>26</v>
      </c>
      <c r="C69" t="s">
        <v>1447</v>
      </c>
      <c r="D69" t="s">
        <v>1448</v>
      </c>
      <c r="F69">
        <v>1</v>
      </c>
      <c r="G69">
        <v>1</v>
      </c>
      <c r="H69">
        <v>1</v>
      </c>
      <c r="I69" t="s">
        <v>23</v>
      </c>
      <c r="J69" t="s">
        <v>1449</v>
      </c>
      <c r="K69">
        <v>3</v>
      </c>
      <c r="L69" s="1">
        <v>167893741293</v>
      </c>
      <c r="M69" t="s">
        <v>127</v>
      </c>
      <c r="N69" t="s">
        <v>26</v>
      </c>
      <c r="O69" t="s">
        <v>127</v>
      </c>
      <c r="P69" t="s">
        <v>26</v>
      </c>
      <c r="Q69" t="s">
        <v>1450</v>
      </c>
      <c r="S69" s="2">
        <v>1600000</v>
      </c>
      <c r="T69" t="s">
        <v>1451</v>
      </c>
      <c r="U69" t="s">
        <v>26</v>
      </c>
    </row>
    <row r="70" spans="1:21" x14ac:dyDescent="0.25">
      <c r="A70" t="b">
        <v>0</v>
      </c>
      <c r="B70" t="s">
        <v>26</v>
      </c>
      <c r="C70" t="s">
        <v>1452</v>
      </c>
      <c r="D70" t="s">
        <v>1237</v>
      </c>
      <c r="F70">
        <v>1</v>
      </c>
      <c r="G70">
        <v>1</v>
      </c>
      <c r="H70">
        <v>2</v>
      </c>
      <c r="I70" t="s">
        <v>40</v>
      </c>
      <c r="J70" t="s">
        <v>1453</v>
      </c>
      <c r="K70">
        <v>0</v>
      </c>
      <c r="L70" s="1">
        <v>159273396131</v>
      </c>
      <c r="M70" t="s">
        <v>26</v>
      </c>
      <c r="N70" t="s">
        <v>26</v>
      </c>
      <c r="O70" t="s">
        <v>26</v>
      </c>
      <c r="P70" t="s">
        <v>26</v>
      </c>
      <c r="R70" s="2">
        <v>15000000</v>
      </c>
      <c r="S70" s="2">
        <v>19000000</v>
      </c>
      <c r="T70" t="s">
        <v>1454</v>
      </c>
      <c r="U70" t="s">
        <v>26</v>
      </c>
    </row>
    <row r="71" spans="1:21" x14ac:dyDescent="0.25">
      <c r="A71" t="b">
        <v>0</v>
      </c>
      <c r="B71" t="s">
        <v>26</v>
      </c>
      <c r="C71" t="s">
        <v>1253</v>
      </c>
      <c r="D71" t="s">
        <v>1455</v>
      </c>
      <c r="F71">
        <v>1</v>
      </c>
      <c r="G71">
        <v>1</v>
      </c>
      <c r="H71">
        <v>2</v>
      </c>
      <c r="I71" t="s">
        <v>34</v>
      </c>
      <c r="J71" t="s">
        <v>1254</v>
      </c>
      <c r="K71">
        <v>0</v>
      </c>
      <c r="L71" s="1">
        <v>163769151823</v>
      </c>
      <c r="M71" t="s">
        <v>26</v>
      </c>
      <c r="N71" t="s">
        <v>26</v>
      </c>
      <c r="O71" t="s">
        <v>26</v>
      </c>
      <c r="P71" t="s">
        <v>26</v>
      </c>
      <c r="Q71" t="s">
        <v>1446</v>
      </c>
      <c r="R71" s="2">
        <v>470000</v>
      </c>
      <c r="S71" s="2">
        <v>880000</v>
      </c>
      <c r="T71" t="s">
        <v>1454</v>
      </c>
      <c r="U71" t="s">
        <v>26</v>
      </c>
    </row>
    <row r="72" spans="1:21" x14ac:dyDescent="0.25">
      <c r="A72" t="b">
        <v>0</v>
      </c>
      <c r="B72" t="s">
        <v>26</v>
      </c>
      <c r="C72" t="s">
        <v>1456</v>
      </c>
      <c r="F72">
        <v>1</v>
      </c>
      <c r="G72">
        <v>1</v>
      </c>
      <c r="H72">
        <v>2</v>
      </c>
      <c r="I72" t="s">
        <v>50</v>
      </c>
      <c r="J72" t="s">
        <v>1457</v>
      </c>
      <c r="K72">
        <v>1</v>
      </c>
      <c r="L72" s="1">
        <v>195684575566</v>
      </c>
      <c r="M72" t="s">
        <v>26</v>
      </c>
      <c r="N72" t="s">
        <v>26</v>
      </c>
      <c r="O72" t="s">
        <v>26</v>
      </c>
      <c r="P72" t="s">
        <v>26</v>
      </c>
      <c r="R72" s="2">
        <v>2200000</v>
      </c>
      <c r="S72" s="2">
        <v>2600000</v>
      </c>
      <c r="T72" t="s">
        <v>1458</v>
      </c>
      <c r="U72" t="s">
        <v>26</v>
      </c>
    </row>
    <row r="73" spans="1:21" x14ac:dyDescent="0.25">
      <c r="A73" t="b">
        <v>0</v>
      </c>
      <c r="B73" t="s">
        <v>26</v>
      </c>
      <c r="C73" t="s">
        <v>1459</v>
      </c>
      <c r="D73" t="s">
        <v>1237</v>
      </c>
      <c r="F73">
        <v>1</v>
      </c>
      <c r="G73">
        <v>1</v>
      </c>
      <c r="H73">
        <v>1</v>
      </c>
      <c r="I73" t="s">
        <v>248</v>
      </c>
      <c r="J73" t="s">
        <v>1460</v>
      </c>
      <c r="K73">
        <v>0</v>
      </c>
      <c r="L73" s="1">
        <v>178681433681</v>
      </c>
      <c r="M73" t="s">
        <v>127</v>
      </c>
      <c r="N73" t="s">
        <v>26</v>
      </c>
      <c r="O73" t="s">
        <v>127</v>
      </c>
      <c r="P73" t="s">
        <v>26</v>
      </c>
      <c r="T73" t="s">
        <v>251</v>
      </c>
      <c r="U73" t="s">
        <v>26</v>
      </c>
    </row>
    <row r="74" spans="1:21" x14ac:dyDescent="0.25">
      <c r="A74" t="b">
        <v>0</v>
      </c>
      <c r="B74" t="s">
        <v>26</v>
      </c>
      <c r="C74" t="s">
        <v>1461</v>
      </c>
      <c r="D74" t="s">
        <v>1462</v>
      </c>
      <c r="F74">
        <v>1</v>
      </c>
      <c r="G74">
        <v>1</v>
      </c>
      <c r="H74">
        <v>2</v>
      </c>
      <c r="I74" t="s">
        <v>72</v>
      </c>
      <c r="J74" t="s">
        <v>1463</v>
      </c>
      <c r="K74">
        <v>2</v>
      </c>
      <c r="L74" s="1">
        <v>198396581206</v>
      </c>
      <c r="M74" t="s">
        <v>26</v>
      </c>
      <c r="N74" t="s">
        <v>26</v>
      </c>
      <c r="O74" t="s">
        <v>26</v>
      </c>
      <c r="P74" t="s">
        <v>26</v>
      </c>
      <c r="Q74" t="s">
        <v>1464</v>
      </c>
      <c r="R74" s="2">
        <v>7300000</v>
      </c>
      <c r="S74" s="2">
        <v>8500000</v>
      </c>
      <c r="T74" t="s">
        <v>1465</v>
      </c>
      <c r="U74" t="s">
        <v>26</v>
      </c>
    </row>
    <row r="75" spans="1:21" x14ac:dyDescent="0.25">
      <c r="A75" t="b">
        <v>0</v>
      </c>
      <c r="B75" t="s">
        <v>26</v>
      </c>
      <c r="C75" t="s">
        <v>1407</v>
      </c>
      <c r="F75">
        <v>1</v>
      </c>
      <c r="G75">
        <v>1</v>
      </c>
      <c r="H75">
        <v>3</v>
      </c>
      <c r="I75" t="s">
        <v>28</v>
      </c>
      <c r="J75" t="s">
        <v>1408</v>
      </c>
      <c r="K75">
        <v>0</v>
      </c>
      <c r="L75" s="1">
        <v>153768052851</v>
      </c>
      <c r="M75" t="s">
        <v>26</v>
      </c>
      <c r="N75" t="s">
        <v>26</v>
      </c>
      <c r="O75" t="s">
        <v>26</v>
      </c>
      <c r="P75" t="s">
        <v>26</v>
      </c>
      <c r="R75" s="2">
        <v>6800000</v>
      </c>
      <c r="S75" s="2">
        <v>9300000</v>
      </c>
      <c r="T75" t="s">
        <v>1466</v>
      </c>
      <c r="U75" t="s">
        <v>26</v>
      </c>
    </row>
    <row r="76" spans="1:21" x14ac:dyDescent="0.25">
      <c r="A76" t="b">
        <v>0</v>
      </c>
      <c r="B76" t="s">
        <v>26</v>
      </c>
      <c r="C76" t="s">
        <v>1467</v>
      </c>
      <c r="D76" t="s">
        <v>1468</v>
      </c>
      <c r="F76">
        <v>1</v>
      </c>
      <c r="G76">
        <v>1</v>
      </c>
      <c r="H76">
        <v>1</v>
      </c>
      <c r="I76" t="s">
        <v>198</v>
      </c>
      <c r="J76" t="s">
        <v>1469</v>
      </c>
      <c r="K76">
        <v>2</v>
      </c>
      <c r="L76" s="1">
        <v>150180091928</v>
      </c>
      <c r="M76" t="s">
        <v>127</v>
      </c>
      <c r="N76" t="s">
        <v>26</v>
      </c>
      <c r="O76" t="s">
        <v>127</v>
      </c>
      <c r="P76" t="s">
        <v>26</v>
      </c>
      <c r="Q76" t="s">
        <v>1470</v>
      </c>
      <c r="T76" t="s">
        <v>1471</v>
      </c>
      <c r="U76" t="s">
        <v>26</v>
      </c>
    </row>
    <row r="77" spans="1:21" x14ac:dyDescent="0.25">
      <c r="A77" t="b">
        <v>0</v>
      </c>
      <c r="B77" t="s">
        <v>26</v>
      </c>
      <c r="C77" t="s">
        <v>1472</v>
      </c>
      <c r="D77" t="s">
        <v>1383</v>
      </c>
      <c r="F77">
        <v>1</v>
      </c>
      <c r="G77">
        <v>1</v>
      </c>
      <c r="H77">
        <v>3</v>
      </c>
      <c r="I77" t="s">
        <v>59</v>
      </c>
      <c r="J77" t="s">
        <v>1473</v>
      </c>
      <c r="K77">
        <v>1</v>
      </c>
      <c r="L77" s="1">
        <v>220927031403</v>
      </c>
      <c r="M77" t="s">
        <v>83</v>
      </c>
      <c r="N77" t="s">
        <v>26</v>
      </c>
      <c r="O77" t="s">
        <v>83</v>
      </c>
      <c r="P77" t="s">
        <v>26</v>
      </c>
      <c r="Q77" t="s">
        <v>1246</v>
      </c>
      <c r="R77" s="2">
        <v>17000000</v>
      </c>
      <c r="S77" s="2">
        <v>160000000</v>
      </c>
      <c r="T77" t="s">
        <v>1474</v>
      </c>
      <c r="U77" t="s">
        <v>26</v>
      </c>
    </row>
    <row r="78" spans="1:21" x14ac:dyDescent="0.25">
      <c r="A78" t="b">
        <v>0</v>
      </c>
      <c r="B78" t="s">
        <v>26</v>
      </c>
      <c r="C78" t="s">
        <v>1475</v>
      </c>
      <c r="D78" t="s">
        <v>1476</v>
      </c>
      <c r="F78">
        <v>1</v>
      </c>
      <c r="G78">
        <v>2</v>
      </c>
      <c r="H78">
        <v>2</v>
      </c>
      <c r="I78" t="s">
        <v>180</v>
      </c>
      <c r="J78" t="s">
        <v>1477</v>
      </c>
      <c r="K78">
        <v>1</v>
      </c>
      <c r="L78" s="1">
        <v>155172854182</v>
      </c>
      <c r="M78" t="s">
        <v>26</v>
      </c>
      <c r="N78" t="s">
        <v>26</v>
      </c>
      <c r="O78" t="s">
        <v>26</v>
      </c>
      <c r="P78" t="s">
        <v>26</v>
      </c>
      <c r="Q78" t="s">
        <v>1478</v>
      </c>
      <c r="R78" s="2">
        <v>1200000</v>
      </c>
      <c r="S78" s="2">
        <v>1700000</v>
      </c>
      <c r="T78" t="s">
        <v>1479</v>
      </c>
      <c r="U78" t="s">
        <v>26</v>
      </c>
    </row>
    <row r="79" spans="1:21" x14ac:dyDescent="0.25">
      <c r="A79" t="b">
        <v>0</v>
      </c>
      <c r="B79" t="s">
        <v>26</v>
      </c>
      <c r="C79" t="s">
        <v>1480</v>
      </c>
      <c r="F79">
        <v>1</v>
      </c>
      <c r="G79">
        <v>1</v>
      </c>
      <c r="H79">
        <v>1</v>
      </c>
      <c r="I79" t="s">
        <v>88</v>
      </c>
      <c r="J79" t="s">
        <v>1481</v>
      </c>
      <c r="K79">
        <v>1</v>
      </c>
      <c r="L79" s="1">
        <v>195688935178</v>
      </c>
      <c r="M79" t="s">
        <v>127</v>
      </c>
      <c r="N79" t="s">
        <v>26</v>
      </c>
      <c r="O79" t="s">
        <v>127</v>
      </c>
      <c r="P79" t="s">
        <v>26</v>
      </c>
      <c r="S79" s="2">
        <v>120000</v>
      </c>
      <c r="T79" t="s">
        <v>1482</v>
      </c>
      <c r="U79" t="s">
        <v>26</v>
      </c>
    </row>
    <row r="80" spans="1:21" x14ac:dyDescent="0.25">
      <c r="A80" t="b">
        <v>0</v>
      </c>
      <c r="B80" t="s">
        <v>26</v>
      </c>
      <c r="C80" t="s">
        <v>1356</v>
      </c>
      <c r="D80" t="s">
        <v>1483</v>
      </c>
      <c r="E80" t="s">
        <v>1484</v>
      </c>
      <c r="F80">
        <v>1</v>
      </c>
      <c r="G80">
        <v>2</v>
      </c>
      <c r="H80">
        <v>3</v>
      </c>
      <c r="I80" t="s">
        <v>31</v>
      </c>
      <c r="J80" t="s">
        <v>1358</v>
      </c>
      <c r="K80">
        <v>4</v>
      </c>
      <c r="L80" s="1">
        <v>15718652516</v>
      </c>
      <c r="M80" t="s">
        <v>26</v>
      </c>
      <c r="N80" t="s">
        <v>26</v>
      </c>
      <c r="O80" t="s">
        <v>26</v>
      </c>
      <c r="P80" t="s">
        <v>26</v>
      </c>
      <c r="Q80" t="s">
        <v>1485</v>
      </c>
      <c r="R80" s="2">
        <v>700000</v>
      </c>
      <c r="S80" s="2">
        <v>1200000</v>
      </c>
      <c r="T80" t="s">
        <v>1486</v>
      </c>
      <c r="U80" t="s">
        <v>26</v>
      </c>
    </row>
    <row r="81" spans="1:21" x14ac:dyDescent="0.25">
      <c r="A81" t="b">
        <v>0</v>
      </c>
      <c r="B81" t="s">
        <v>26</v>
      </c>
      <c r="C81" t="s">
        <v>1487</v>
      </c>
      <c r="D81" t="s">
        <v>1291</v>
      </c>
      <c r="F81">
        <v>1</v>
      </c>
      <c r="G81">
        <v>1</v>
      </c>
      <c r="H81">
        <v>2</v>
      </c>
      <c r="I81" t="s">
        <v>34</v>
      </c>
      <c r="J81" t="s">
        <v>1488</v>
      </c>
      <c r="K81">
        <v>1</v>
      </c>
      <c r="L81" s="1">
        <v>109154799898</v>
      </c>
      <c r="M81" t="s">
        <v>26</v>
      </c>
      <c r="N81" t="s">
        <v>26</v>
      </c>
      <c r="O81" t="s">
        <v>26</v>
      </c>
      <c r="P81" t="s">
        <v>26</v>
      </c>
      <c r="Q81" t="s">
        <v>1293</v>
      </c>
      <c r="R81" s="2">
        <v>3100000</v>
      </c>
      <c r="S81" s="2">
        <v>5800000</v>
      </c>
      <c r="T81" t="s">
        <v>1489</v>
      </c>
      <c r="U81" t="s">
        <v>26</v>
      </c>
    </row>
    <row r="82" spans="1:21" x14ac:dyDescent="0.25">
      <c r="A82" t="b">
        <v>0</v>
      </c>
      <c r="B82" t="s">
        <v>26</v>
      </c>
      <c r="C82" t="s">
        <v>1490</v>
      </c>
      <c r="D82" t="s">
        <v>1491</v>
      </c>
      <c r="F82">
        <v>1</v>
      </c>
      <c r="G82">
        <v>1</v>
      </c>
      <c r="H82">
        <v>2</v>
      </c>
      <c r="I82" t="s">
        <v>23</v>
      </c>
      <c r="J82" t="s">
        <v>1492</v>
      </c>
      <c r="K82">
        <v>3</v>
      </c>
      <c r="L82" s="1">
        <v>142080460827</v>
      </c>
      <c r="M82" t="s">
        <v>26</v>
      </c>
      <c r="N82" t="s">
        <v>26</v>
      </c>
      <c r="O82" t="s">
        <v>26</v>
      </c>
      <c r="P82" t="s">
        <v>26</v>
      </c>
      <c r="Q82" t="s">
        <v>1493</v>
      </c>
      <c r="R82" s="2">
        <v>7700000</v>
      </c>
      <c r="S82" s="2">
        <v>9100000</v>
      </c>
      <c r="T82" t="s">
        <v>1494</v>
      </c>
      <c r="U82" t="s">
        <v>26</v>
      </c>
    </row>
    <row r="83" spans="1:21" x14ac:dyDescent="0.25">
      <c r="A83" t="b">
        <v>0</v>
      </c>
      <c r="B83" t="s">
        <v>26</v>
      </c>
      <c r="C83" t="s">
        <v>1426</v>
      </c>
      <c r="D83" t="s">
        <v>1237</v>
      </c>
      <c r="F83">
        <v>1</v>
      </c>
      <c r="G83">
        <v>1</v>
      </c>
      <c r="H83">
        <v>2</v>
      </c>
      <c r="I83" t="s">
        <v>88</v>
      </c>
      <c r="J83" t="s">
        <v>1427</v>
      </c>
      <c r="K83">
        <v>0</v>
      </c>
      <c r="L83" s="1">
        <v>169073033237</v>
      </c>
      <c r="M83" t="s">
        <v>83</v>
      </c>
      <c r="N83" t="s">
        <v>26</v>
      </c>
      <c r="O83" t="s">
        <v>83</v>
      </c>
      <c r="P83" t="s">
        <v>26</v>
      </c>
      <c r="R83" s="2">
        <v>41000000</v>
      </c>
      <c r="S83" s="2">
        <v>72000000</v>
      </c>
      <c r="T83" t="s">
        <v>1495</v>
      </c>
      <c r="U83" t="s">
        <v>26</v>
      </c>
    </row>
    <row r="84" spans="1:21" x14ac:dyDescent="0.25">
      <c r="A84" t="b">
        <v>0</v>
      </c>
      <c r="B84" t="s">
        <v>26</v>
      </c>
      <c r="C84" t="s">
        <v>1496</v>
      </c>
      <c r="D84" t="s">
        <v>1497</v>
      </c>
      <c r="F84">
        <v>2</v>
      </c>
      <c r="G84">
        <v>5</v>
      </c>
      <c r="H84">
        <v>4</v>
      </c>
      <c r="I84" t="s">
        <v>1498</v>
      </c>
      <c r="J84" t="s">
        <v>1499</v>
      </c>
      <c r="K84">
        <v>1</v>
      </c>
      <c r="L84" s="1">
        <v>110362076977</v>
      </c>
      <c r="M84" t="s">
        <v>26</v>
      </c>
      <c r="N84" t="s">
        <v>26</v>
      </c>
      <c r="O84" t="s">
        <v>26</v>
      </c>
      <c r="P84" t="s">
        <v>26</v>
      </c>
      <c r="Q84" t="s">
        <v>1326</v>
      </c>
      <c r="R84" s="2">
        <v>6700000</v>
      </c>
      <c r="S84" s="2">
        <v>9700000</v>
      </c>
      <c r="T84">
        <v>57</v>
      </c>
      <c r="U84" t="s">
        <v>26</v>
      </c>
    </row>
    <row r="85" spans="1:21" x14ac:dyDescent="0.25">
      <c r="A85" t="b">
        <v>0</v>
      </c>
      <c r="B85" t="s">
        <v>26</v>
      </c>
      <c r="C85" t="s">
        <v>1500</v>
      </c>
      <c r="D85" t="s">
        <v>1501</v>
      </c>
      <c r="F85">
        <v>1</v>
      </c>
      <c r="G85">
        <v>1</v>
      </c>
      <c r="H85">
        <v>2</v>
      </c>
      <c r="I85" t="s">
        <v>90</v>
      </c>
      <c r="J85" t="s">
        <v>1502</v>
      </c>
      <c r="K85">
        <v>2</v>
      </c>
      <c r="L85" s="1">
        <v>25542684762</v>
      </c>
      <c r="M85" t="s">
        <v>83</v>
      </c>
      <c r="N85" t="s">
        <v>26</v>
      </c>
      <c r="O85" t="s">
        <v>83</v>
      </c>
      <c r="P85" t="s">
        <v>26</v>
      </c>
      <c r="Q85" t="s">
        <v>1503</v>
      </c>
      <c r="R85" s="2">
        <v>9400000</v>
      </c>
      <c r="S85" s="2">
        <v>9500000</v>
      </c>
      <c r="T85" t="s">
        <v>1504</v>
      </c>
      <c r="U85" t="s">
        <v>26</v>
      </c>
    </row>
    <row r="86" spans="1:21" x14ac:dyDescent="0.25">
      <c r="A86" t="b">
        <v>0</v>
      </c>
      <c r="B86" t="s">
        <v>26</v>
      </c>
      <c r="C86" t="s">
        <v>1505</v>
      </c>
      <c r="D86" t="s">
        <v>1237</v>
      </c>
      <c r="F86">
        <v>1</v>
      </c>
      <c r="G86">
        <v>4</v>
      </c>
      <c r="H86">
        <v>2</v>
      </c>
      <c r="I86" t="s">
        <v>61</v>
      </c>
      <c r="J86" t="s">
        <v>1506</v>
      </c>
      <c r="K86">
        <v>0</v>
      </c>
      <c r="L86" s="1">
        <v>151872233405</v>
      </c>
      <c r="M86" t="s">
        <v>26</v>
      </c>
      <c r="N86" t="s">
        <v>26</v>
      </c>
      <c r="O86" t="s">
        <v>26</v>
      </c>
      <c r="P86" t="s">
        <v>26</v>
      </c>
      <c r="R86" s="2">
        <v>2400000</v>
      </c>
      <c r="S86" s="2">
        <v>3700000</v>
      </c>
      <c r="T86" t="s">
        <v>1507</v>
      </c>
      <c r="U86" t="s">
        <v>26</v>
      </c>
    </row>
    <row r="87" spans="1:21" x14ac:dyDescent="0.25">
      <c r="A87" t="b">
        <v>0</v>
      </c>
      <c r="B87" t="s">
        <v>26</v>
      </c>
      <c r="C87" t="s">
        <v>1508</v>
      </c>
      <c r="D87" t="s">
        <v>1237</v>
      </c>
      <c r="F87">
        <v>1</v>
      </c>
      <c r="G87">
        <v>1</v>
      </c>
      <c r="H87">
        <v>2</v>
      </c>
      <c r="I87" t="s">
        <v>186</v>
      </c>
      <c r="J87" t="s">
        <v>1509</v>
      </c>
      <c r="K87">
        <v>0</v>
      </c>
      <c r="L87" s="1">
        <v>167177616046</v>
      </c>
      <c r="M87" t="s">
        <v>26</v>
      </c>
      <c r="N87" t="s">
        <v>26</v>
      </c>
      <c r="O87" t="s">
        <v>26</v>
      </c>
      <c r="P87" t="s">
        <v>26</v>
      </c>
      <c r="R87" s="2">
        <v>570000</v>
      </c>
      <c r="S87" s="2">
        <v>880000</v>
      </c>
      <c r="T87" t="s">
        <v>1510</v>
      </c>
      <c r="U87" t="s">
        <v>26</v>
      </c>
    </row>
    <row r="88" spans="1:21" x14ac:dyDescent="0.25">
      <c r="A88" t="b">
        <v>0</v>
      </c>
      <c r="B88" t="s">
        <v>26</v>
      </c>
      <c r="C88" t="s">
        <v>1511</v>
      </c>
      <c r="D88" t="s">
        <v>1285</v>
      </c>
      <c r="F88">
        <v>1</v>
      </c>
      <c r="G88">
        <v>1</v>
      </c>
      <c r="H88">
        <v>1</v>
      </c>
      <c r="I88" t="s">
        <v>23</v>
      </c>
      <c r="J88" t="s">
        <v>1512</v>
      </c>
      <c r="K88">
        <v>5</v>
      </c>
      <c r="L88" s="1">
        <v>210320598385</v>
      </c>
      <c r="M88" t="s">
        <v>26</v>
      </c>
      <c r="N88" t="s">
        <v>127</v>
      </c>
      <c r="O88" t="s">
        <v>26</v>
      </c>
      <c r="P88" t="s">
        <v>127</v>
      </c>
      <c r="Q88" t="s">
        <v>1513</v>
      </c>
      <c r="T88" t="s">
        <v>1514</v>
      </c>
      <c r="U88" t="s">
        <v>26</v>
      </c>
    </row>
    <row r="89" spans="1:21" x14ac:dyDescent="0.25">
      <c r="A89" t="b">
        <v>0</v>
      </c>
      <c r="B89" t="s">
        <v>26</v>
      </c>
      <c r="C89" t="s">
        <v>1515</v>
      </c>
      <c r="D89" t="s">
        <v>1237</v>
      </c>
      <c r="F89">
        <v>1</v>
      </c>
      <c r="G89">
        <v>2</v>
      </c>
      <c r="H89">
        <v>2</v>
      </c>
      <c r="I89" t="s">
        <v>42</v>
      </c>
      <c r="J89" t="s">
        <v>1516</v>
      </c>
      <c r="K89">
        <v>0</v>
      </c>
      <c r="L89" s="1">
        <v>148563933272</v>
      </c>
      <c r="M89" t="s">
        <v>26</v>
      </c>
      <c r="N89" t="s">
        <v>26</v>
      </c>
      <c r="O89" t="s">
        <v>26</v>
      </c>
      <c r="P89" t="s">
        <v>26</v>
      </c>
      <c r="R89" s="2">
        <v>290000000</v>
      </c>
      <c r="S89" s="2">
        <v>360000000</v>
      </c>
      <c r="T89" t="s">
        <v>1517</v>
      </c>
      <c r="U89" t="s">
        <v>26</v>
      </c>
    </row>
    <row r="90" spans="1:21" x14ac:dyDescent="0.25">
      <c r="A90" t="b">
        <v>0</v>
      </c>
      <c r="B90" t="s">
        <v>26</v>
      </c>
      <c r="C90" t="s">
        <v>1518</v>
      </c>
      <c r="D90" t="s">
        <v>1237</v>
      </c>
      <c r="F90">
        <v>1</v>
      </c>
      <c r="G90">
        <v>1</v>
      </c>
      <c r="H90">
        <v>2</v>
      </c>
      <c r="I90" t="s">
        <v>47</v>
      </c>
      <c r="J90" t="s">
        <v>1519</v>
      </c>
      <c r="K90">
        <v>0</v>
      </c>
      <c r="L90" s="1">
        <v>137964777218</v>
      </c>
      <c r="M90" t="s">
        <v>26</v>
      </c>
      <c r="N90" t="s">
        <v>83</v>
      </c>
      <c r="O90" t="s">
        <v>26</v>
      </c>
      <c r="P90" t="s">
        <v>83</v>
      </c>
      <c r="R90" s="2">
        <v>15000000</v>
      </c>
      <c r="S90" s="2">
        <v>20000000</v>
      </c>
      <c r="T90" t="s">
        <v>1520</v>
      </c>
      <c r="U90" t="s">
        <v>26</v>
      </c>
    </row>
    <row r="91" spans="1:21" x14ac:dyDescent="0.25">
      <c r="A91" t="b">
        <v>0</v>
      </c>
      <c r="B91" t="s">
        <v>26</v>
      </c>
      <c r="C91" t="s">
        <v>1521</v>
      </c>
      <c r="D91" t="s">
        <v>1522</v>
      </c>
      <c r="F91">
        <v>1</v>
      </c>
      <c r="G91">
        <v>2</v>
      </c>
      <c r="H91">
        <v>2</v>
      </c>
      <c r="I91" t="s">
        <v>79</v>
      </c>
      <c r="J91" t="s">
        <v>1523</v>
      </c>
      <c r="K91">
        <v>2</v>
      </c>
      <c r="L91" s="1">
        <v>144475832627</v>
      </c>
      <c r="M91" t="s">
        <v>26</v>
      </c>
      <c r="N91" t="s">
        <v>83</v>
      </c>
      <c r="O91" t="s">
        <v>26</v>
      </c>
      <c r="P91" t="s">
        <v>83</v>
      </c>
      <c r="Q91" t="s">
        <v>1524</v>
      </c>
      <c r="R91" s="2">
        <v>11000000</v>
      </c>
      <c r="S91" s="2">
        <v>13000000</v>
      </c>
      <c r="T91" t="s">
        <v>1525</v>
      </c>
      <c r="U91" t="s">
        <v>26</v>
      </c>
    </row>
    <row r="92" spans="1:21" x14ac:dyDescent="0.25">
      <c r="A92" t="b">
        <v>0</v>
      </c>
      <c r="B92" t="s">
        <v>26</v>
      </c>
      <c r="C92" t="s">
        <v>1526</v>
      </c>
      <c r="D92" t="s">
        <v>1237</v>
      </c>
      <c r="F92">
        <v>1</v>
      </c>
      <c r="G92">
        <v>2</v>
      </c>
      <c r="H92">
        <v>2</v>
      </c>
      <c r="I92" t="s">
        <v>31</v>
      </c>
      <c r="J92" t="s">
        <v>1527</v>
      </c>
      <c r="K92">
        <v>0</v>
      </c>
      <c r="L92" s="1">
        <v>144479068843</v>
      </c>
      <c r="M92" t="s">
        <v>83</v>
      </c>
      <c r="N92" t="s">
        <v>26</v>
      </c>
      <c r="O92" t="s">
        <v>83</v>
      </c>
      <c r="P92" t="s">
        <v>26</v>
      </c>
      <c r="R92" s="2">
        <v>8000000</v>
      </c>
      <c r="S92" s="2">
        <v>8900000</v>
      </c>
      <c r="T92" t="s">
        <v>1528</v>
      </c>
      <c r="U92" t="s">
        <v>26</v>
      </c>
    </row>
    <row r="93" spans="1:21" x14ac:dyDescent="0.25">
      <c r="A93" t="b">
        <v>0</v>
      </c>
      <c r="B93" t="s">
        <v>26</v>
      </c>
      <c r="C93" t="s">
        <v>1529</v>
      </c>
      <c r="D93" t="s">
        <v>1237</v>
      </c>
      <c r="F93">
        <v>1</v>
      </c>
      <c r="G93">
        <v>2</v>
      </c>
      <c r="H93">
        <v>2</v>
      </c>
      <c r="I93" t="s">
        <v>66</v>
      </c>
      <c r="J93" t="s">
        <v>1530</v>
      </c>
      <c r="K93">
        <v>0</v>
      </c>
      <c r="L93" s="1">
        <v>257321543695</v>
      </c>
      <c r="M93" t="s">
        <v>83</v>
      </c>
      <c r="N93" t="s">
        <v>26</v>
      </c>
      <c r="O93" t="s">
        <v>83</v>
      </c>
      <c r="P93" t="s">
        <v>26</v>
      </c>
      <c r="R93" s="2">
        <v>1000000</v>
      </c>
      <c r="S93" s="2">
        <v>2000000</v>
      </c>
      <c r="T93" t="s">
        <v>1531</v>
      </c>
      <c r="U93" t="s">
        <v>26</v>
      </c>
    </row>
    <row r="94" spans="1:21" x14ac:dyDescent="0.25">
      <c r="A94" t="b">
        <v>0</v>
      </c>
      <c r="B94" t="s">
        <v>26</v>
      </c>
      <c r="C94" t="s">
        <v>1387</v>
      </c>
      <c r="D94" t="s">
        <v>1377</v>
      </c>
      <c r="F94">
        <v>1</v>
      </c>
      <c r="G94">
        <v>3</v>
      </c>
      <c r="H94">
        <v>1</v>
      </c>
      <c r="I94" t="s">
        <v>47</v>
      </c>
      <c r="J94" t="s">
        <v>1388</v>
      </c>
      <c r="K94">
        <v>1</v>
      </c>
      <c r="L94" s="1">
        <v>160684753509</v>
      </c>
      <c r="M94" t="s">
        <v>127</v>
      </c>
      <c r="N94" t="s">
        <v>26</v>
      </c>
      <c r="O94" t="s">
        <v>127</v>
      </c>
      <c r="P94" t="s">
        <v>26</v>
      </c>
      <c r="Q94" t="s">
        <v>1315</v>
      </c>
      <c r="S94" s="2">
        <v>1800000</v>
      </c>
      <c r="T94" t="s">
        <v>1532</v>
      </c>
      <c r="U94" t="s">
        <v>26</v>
      </c>
    </row>
    <row r="95" spans="1:21" x14ac:dyDescent="0.25">
      <c r="A95" t="b">
        <v>0</v>
      </c>
      <c r="B95" t="s">
        <v>26</v>
      </c>
      <c r="C95" t="s">
        <v>1404</v>
      </c>
      <c r="D95" t="s">
        <v>1237</v>
      </c>
      <c r="F95">
        <v>1</v>
      </c>
      <c r="G95">
        <v>1</v>
      </c>
      <c r="H95">
        <v>7</v>
      </c>
      <c r="I95" t="s">
        <v>28</v>
      </c>
      <c r="J95" t="s">
        <v>1405</v>
      </c>
      <c r="K95">
        <v>0</v>
      </c>
      <c r="L95" s="1">
        <v>140256583345</v>
      </c>
      <c r="M95" t="s">
        <v>26</v>
      </c>
      <c r="N95" t="s">
        <v>26</v>
      </c>
      <c r="O95" t="s">
        <v>26</v>
      </c>
      <c r="P95" t="s">
        <v>26</v>
      </c>
      <c r="R95" s="2">
        <v>330000000</v>
      </c>
      <c r="S95" s="2">
        <v>410000000</v>
      </c>
      <c r="T95" t="s">
        <v>1533</v>
      </c>
      <c r="U95" t="s">
        <v>26</v>
      </c>
    </row>
    <row r="96" spans="1:21" x14ac:dyDescent="0.25">
      <c r="A96" t="b">
        <v>0</v>
      </c>
      <c r="B96" t="s">
        <v>26</v>
      </c>
      <c r="C96" t="s">
        <v>1438</v>
      </c>
      <c r="F96">
        <v>1</v>
      </c>
      <c r="G96">
        <v>5</v>
      </c>
      <c r="H96">
        <v>2</v>
      </c>
      <c r="I96" t="s">
        <v>44</v>
      </c>
      <c r="J96" t="s">
        <v>1439</v>
      </c>
      <c r="K96">
        <v>0</v>
      </c>
      <c r="L96" s="1">
        <v>127462630824</v>
      </c>
      <c r="M96" t="s">
        <v>26</v>
      </c>
      <c r="N96" t="s">
        <v>26</v>
      </c>
      <c r="O96" t="s">
        <v>26</v>
      </c>
      <c r="P96" t="s">
        <v>26</v>
      </c>
      <c r="R96" s="2">
        <v>6900000</v>
      </c>
      <c r="S96" s="2">
        <v>8700000</v>
      </c>
      <c r="T96" t="s">
        <v>1534</v>
      </c>
      <c r="U96" t="s">
        <v>26</v>
      </c>
    </row>
    <row r="97" spans="1:21" x14ac:dyDescent="0.25">
      <c r="A97" t="b">
        <v>0</v>
      </c>
      <c r="B97" t="s">
        <v>26</v>
      </c>
      <c r="C97" t="s">
        <v>1535</v>
      </c>
      <c r="D97" t="s">
        <v>1291</v>
      </c>
      <c r="F97">
        <v>1</v>
      </c>
      <c r="G97">
        <v>1</v>
      </c>
      <c r="H97">
        <v>2</v>
      </c>
      <c r="I97" t="s">
        <v>34</v>
      </c>
      <c r="J97" t="s">
        <v>1536</v>
      </c>
      <c r="K97">
        <v>1</v>
      </c>
      <c r="L97" s="1">
        <v>120559092636</v>
      </c>
      <c r="M97" t="s">
        <v>26</v>
      </c>
      <c r="N97" t="s">
        <v>26</v>
      </c>
      <c r="O97" t="s">
        <v>26</v>
      </c>
      <c r="P97" t="s">
        <v>26</v>
      </c>
      <c r="Q97" t="s">
        <v>1293</v>
      </c>
      <c r="R97" s="2">
        <v>7600000</v>
      </c>
      <c r="S97" s="2">
        <v>8900000</v>
      </c>
      <c r="T97" t="s">
        <v>1537</v>
      </c>
      <c r="U97" t="s">
        <v>26</v>
      </c>
    </row>
    <row r="98" spans="1:21" x14ac:dyDescent="0.25">
      <c r="A98" t="b">
        <v>0</v>
      </c>
      <c r="B98" t="s">
        <v>26</v>
      </c>
      <c r="C98" t="s">
        <v>1538</v>
      </c>
      <c r="D98" t="s">
        <v>1476</v>
      </c>
      <c r="F98">
        <v>1</v>
      </c>
      <c r="G98">
        <v>1</v>
      </c>
      <c r="H98">
        <v>1</v>
      </c>
      <c r="I98" t="s">
        <v>34</v>
      </c>
      <c r="J98" t="s">
        <v>1539</v>
      </c>
      <c r="K98">
        <v>1</v>
      </c>
      <c r="L98" s="1">
        <v>139976922502</v>
      </c>
      <c r="M98" t="s">
        <v>26</v>
      </c>
      <c r="N98" t="s">
        <v>127</v>
      </c>
      <c r="O98" t="s">
        <v>26</v>
      </c>
      <c r="P98" t="s">
        <v>127</v>
      </c>
      <c r="Q98" t="s">
        <v>1478</v>
      </c>
      <c r="R98" s="2">
        <v>1300000</v>
      </c>
      <c r="T98" t="s">
        <v>1540</v>
      </c>
      <c r="U98" t="s">
        <v>26</v>
      </c>
    </row>
    <row r="99" spans="1:21" x14ac:dyDescent="0.25">
      <c r="A99" t="b">
        <v>0</v>
      </c>
      <c r="B99" t="s">
        <v>26</v>
      </c>
      <c r="C99" t="s">
        <v>1541</v>
      </c>
      <c r="D99" t="s">
        <v>1542</v>
      </c>
      <c r="F99">
        <v>1</v>
      </c>
      <c r="G99">
        <v>1</v>
      </c>
      <c r="H99">
        <v>1</v>
      </c>
      <c r="I99" t="s">
        <v>23</v>
      </c>
      <c r="J99" t="s">
        <v>1543</v>
      </c>
      <c r="K99">
        <v>3</v>
      </c>
      <c r="L99" s="1">
        <v>15258736906</v>
      </c>
      <c r="M99" t="s">
        <v>26</v>
      </c>
      <c r="N99" t="s">
        <v>127</v>
      </c>
      <c r="O99" t="s">
        <v>26</v>
      </c>
      <c r="P99" t="s">
        <v>127</v>
      </c>
      <c r="Q99" t="s">
        <v>1544</v>
      </c>
      <c r="R99" s="2">
        <v>510000</v>
      </c>
      <c r="T99" t="s">
        <v>1545</v>
      </c>
      <c r="U99" t="s">
        <v>26</v>
      </c>
    </row>
    <row r="100" spans="1:21" x14ac:dyDescent="0.25">
      <c r="A100" t="b">
        <v>0</v>
      </c>
      <c r="B100" t="s">
        <v>26</v>
      </c>
      <c r="C100" t="s">
        <v>1546</v>
      </c>
      <c r="D100" t="s">
        <v>1547</v>
      </c>
      <c r="F100">
        <v>1</v>
      </c>
      <c r="G100">
        <v>1</v>
      </c>
      <c r="H100">
        <v>2</v>
      </c>
      <c r="I100" t="s">
        <v>56</v>
      </c>
      <c r="J100" t="s">
        <v>1548</v>
      </c>
      <c r="K100">
        <v>2</v>
      </c>
      <c r="L100" s="1">
        <v>173496496507</v>
      </c>
      <c r="M100" t="s">
        <v>83</v>
      </c>
      <c r="N100" t="s">
        <v>26</v>
      </c>
      <c r="O100" t="s">
        <v>83</v>
      </c>
      <c r="P100" t="s">
        <v>26</v>
      </c>
      <c r="Q100" t="s">
        <v>1549</v>
      </c>
      <c r="R100" s="2">
        <v>420000</v>
      </c>
      <c r="S100" s="2">
        <v>1500000</v>
      </c>
      <c r="T100" t="s">
        <v>1550</v>
      </c>
      <c r="U100" t="s">
        <v>26</v>
      </c>
    </row>
    <row r="101" spans="1:21" x14ac:dyDescent="0.25">
      <c r="A101" t="b">
        <v>0</v>
      </c>
      <c r="B101" t="s">
        <v>26</v>
      </c>
      <c r="C101" t="s">
        <v>1551</v>
      </c>
      <c r="D101" t="s">
        <v>1237</v>
      </c>
      <c r="F101">
        <v>3</v>
      </c>
      <c r="G101">
        <v>7</v>
      </c>
      <c r="H101">
        <v>2</v>
      </c>
      <c r="I101" t="s">
        <v>1552</v>
      </c>
      <c r="J101" t="s">
        <v>1553</v>
      </c>
      <c r="K101">
        <v>0</v>
      </c>
      <c r="L101" s="1">
        <v>10635683403</v>
      </c>
      <c r="M101" t="s">
        <v>26</v>
      </c>
      <c r="N101" t="s">
        <v>26</v>
      </c>
      <c r="O101" t="s">
        <v>26</v>
      </c>
      <c r="P101" t="s">
        <v>26</v>
      </c>
      <c r="R101" s="2">
        <v>18000000</v>
      </c>
      <c r="S101" s="2">
        <v>19000000</v>
      </c>
      <c r="T101" t="s">
        <v>1554</v>
      </c>
      <c r="U101" t="s">
        <v>26</v>
      </c>
    </row>
    <row r="102" spans="1:21" x14ac:dyDescent="0.25">
      <c r="A102" t="b">
        <v>0</v>
      </c>
      <c r="B102" t="s">
        <v>26</v>
      </c>
      <c r="C102" t="s">
        <v>1298</v>
      </c>
      <c r="D102" t="s">
        <v>1555</v>
      </c>
      <c r="E102" t="s">
        <v>1556</v>
      </c>
      <c r="F102">
        <v>1</v>
      </c>
      <c r="G102">
        <v>1</v>
      </c>
      <c r="H102">
        <v>3</v>
      </c>
      <c r="I102" t="s">
        <v>52</v>
      </c>
      <c r="J102" t="s">
        <v>1299</v>
      </c>
      <c r="K102">
        <v>0</v>
      </c>
      <c r="L102" s="1">
        <v>235817244996</v>
      </c>
      <c r="M102" t="s">
        <v>83</v>
      </c>
      <c r="N102" t="s">
        <v>26</v>
      </c>
      <c r="O102" t="s">
        <v>83</v>
      </c>
      <c r="P102" t="s">
        <v>26</v>
      </c>
      <c r="Q102" t="s">
        <v>1557</v>
      </c>
      <c r="R102" s="2">
        <v>16000000</v>
      </c>
      <c r="S102" s="2">
        <v>6200000</v>
      </c>
      <c r="T102" t="s">
        <v>1558</v>
      </c>
      <c r="U102" t="s">
        <v>26</v>
      </c>
    </row>
    <row r="103" spans="1:21" x14ac:dyDescent="0.25">
      <c r="A103" t="b">
        <v>0</v>
      </c>
      <c r="B103" t="s">
        <v>26</v>
      </c>
      <c r="C103" t="s">
        <v>1559</v>
      </c>
      <c r="D103" t="s">
        <v>1237</v>
      </c>
      <c r="F103">
        <v>1</v>
      </c>
      <c r="G103">
        <v>1</v>
      </c>
      <c r="H103">
        <v>2</v>
      </c>
      <c r="I103" t="s">
        <v>40</v>
      </c>
      <c r="J103" t="s">
        <v>1560</v>
      </c>
      <c r="K103">
        <v>0</v>
      </c>
      <c r="L103" s="1">
        <v>279830162608</v>
      </c>
      <c r="M103" t="s">
        <v>83</v>
      </c>
      <c r="N103" t="s">
        <v>26</v>
      </c>
      <c r="O103" t="s">
        <v>83</v>
      </c>
      <c r="P103" t="s">
        <v>26</v>
      </c>
      <c r="R103" s="2">
        <v>3700000</v>
      </c>
      <c r="S103" s="2">
        <v>4100000</v>
      </c>
      <c r="T103" t="s">
        <v>1561</v>
      </c>
      <c r="U103" t="s">
        <v>26</v>
      </c>
    </row>
    <row r="104" spans="1:21" x14ac:dyDescent="0.25">
      <c r="A104" t="b">
        <v>0</v>
      </c>
      <c r="B104" t="s">
        <v>26</v>
      </c>
      <c r="C104" t="s">
        <v>1562</v>
      </c>
      <c r="D104" t="s">
        <v>1501</v>
      </c>
      <c r="F104">
        <v>1</v>
      </c>
      <c r="G104">
        <v>1</v>
      </c>
      <c r="H104">
        <v>2</v>
      </c>
      <c r="I104" t="s">
        <v>23</v>
      </c>
      <c r="J104" t="s">
        <v>1563</v>
      </c>
      <c r="K104">
        <v>2</v>
      </c>
      <c r="L104" s="1">
        <v>132273144281</v>
      </c>
      <c r="M104" t="s">
        <v>26</v>
      </c>
      <c r="N104" t="s">
        <v>26</v>
      </c>
      <c r="O104" t="s">
        <v>26</v>
      </c>
      <c r="P104" t="s">
        <v>26</v>
      </c>
      <c r="Q104" t="s">
        <v>1503</v>
      </c>
      <c r="R104" s="2">
        <v>1400000</v>
      </c>
      <c r="S104" s="2">
        <v>1900000</v>
      </c>
      <c r="T104" t="s">
        <v>1564</v>
      </c>
      <c r="U104" t="s">
        <v>26</v>
      </c>
    </row>
    <row r="105" spans="1:21" x14ac:dyDescent="0.25">
      <c r="A105" t="b">
        <v>0</v>
      </c>
      <c r="B105" t="s">
        <v>26</v>
      </c>
      <c r="C105" t="s">
        <v>1298</v>
      </c>
      <c r="F105">
        <v>1</v>
      </c>
      <c r="G105">
        <v>1</v>
      </c>
      <c r="H105">
        <v>2</v>
      </c>
      <c r="I105" t="s">
        <v>52</v>
      </c>
      <c r="J105" t="s">
        <v>1299</v>
      </c>
      <c r="K105">
        <v>0</v>
      </c>
      <c r="L105" s="1">
        <v>221110403596</v>
      </c>
      <c r="M105" t="s">
        <v>26</v>
      </c>
      <c r="N105" t="s">
        <v>26</v>
      </c>
      <c r="O105" t="s">
        <v>26</v>
      </c>
      <c r="P105" t="s">
        <v>26</v>
      </c>
      <c r="R105" s="2">
        <v>2400000</v>
      </c>
      <c r="S105" s="2">
        <v>1800000</v>
      </c>
      <c r="T105" t="s">
        <v>1565</v>
      </c>
      <c r="U105" t="s">
        <v>26</v>
      </c>
    </row>
    <row r="106" spans="1:21" x14ac:dyDescent="0.25">
      <c r="A106" t="b">
        <v>0</v>
      </c>
      <c r="B106" t="s">
        <v>26</v>
      </c>
      <c r="C106" t="s">
        <v>1364</v>
      </c>
      <c r="D106" t="s">
        <v>1566</v>
      </c>
      <c r="F106">
        <v>1</v>
      </c>
      <c r="G106">
        <v>3</v>
      </c>
      <c r="H106">
        <v>2</v>
      </c>
      <c r="I106" t="s">
        <v>47</v>
      </c>
      <c r="J106" t="s">
        <v>1366</v>
      </c>
      <c r="K106">
        <v>1</v>
      </c>
      <c r="L106" s="1">
        <v>129168924313</v>
      </c>
      <c r="M106" t="s">
        <v>26</v>
      </c>
      <c r="N106" t="s">
        <v>83</v>
      </c>
      <c r="O106" t="s">
        <v>26</v>
      </c>
      <c r="P106" t="s">
        <v>83</v>
      </c>
      <c r="Q106" t="s">
        <v>1367</v>
      </c>
      <c r="R106" s="2">
        <v>1400000</v>
      </c>
      <c r="S106" s="2">
        <v>1700000</v>
      </c>
      <c r="T106" t="s">
        <v>1567</v>
      </c>
      <c r="U106" t="s">
        <v>26</v>
      </c>
    </row>
    <row r="107" spans="1:21" x14ac:dyDescent="0.25">
      <c r="A107" t="b">
        <v>0</v>
      </c>
      <c r="B107" t="s">
        <v>26</v>
      </c>
      <c r="C107" t="s">
        <v>1568</v>
      </c>
      <c r="D107" t="s">
        <v>1237</v>
      </c>
      <c r="F107">
        <v>1</v>
      </c>
      <c r="G107">
        <v>2</v>
      </c>
      <c r="H107">
        <v>2</v>
      </c>
      <c r="I107" t="s">
        <v>31</v>
      </c>
      <c r="J107" t="s">
        <v>1569</v>
      </c>
      <c r="K107">
        <v>0</v>
      </c>
      <c r="L107" s="1">
        <v>129965794298</v>
      </c>
      <c r="M107" t="s">
        <v>26</v>
      </c>
      <c r="N107" t="s">
        <v>26</v>
      </c>
      <c r="O107" t="s">
        <v>26</v>
      </c>
      <c r="P107" t="s">
        <v>26</v>
      </c>
      <c r="R107" s="2">
        <v>7200000</v>
      </c>
      <c r="S107" s="2">
        <v>10000000</v>
      </c>
      <c r="T107" t="s">
        <v>1570</v>
      </c>
      <c r="U107" t="s">
        <v>26</v>
      </c>
    </row>
    <row r="108" spans="1:21" x14ac:dyDescent="0.25">
      <c r="A108" t="b">
        <v>0</v>
      </c>
      <c r="B108" t="s">
        <v>26</v>
      </c>
      <c r="C108" t="s">
        <v>1387</v>
      </c>
      <c r="D108" t="s">
        <v>1244</v>
      </c>
      <c r="F108">
        <v>1</v>
      </c>
      <c r="G108">
        <v>3</v>
      </c>
      <c r="H108">
        <v>1</v>
      </c>
      <c r="I108" t="s">
        <v>47</v>
      </c>
      <c r="J108" t="s">
        <v>1388</v>
      </c>
      <c r="K108">
        <v>1</v>
      </c>
      <c r="L108" s="1">
        <v>143178420609</v>
      </c>
      <c r="M108" t="s">
        <v>26</v>
      </c>
      <c r="N108" t="s">
        <v>127</v>
      </c>
      <c r="O108" t="s">
        <v>26</v>
      </c>
      <c r="P108" t="s">
        <v>127</v>
      </c>
      <c r="Q108" t="s">
        <v>1246</v>
      </c>
      <c r="T108" t="s">
        <v>1571</v>
      </c>
      <c r="U108" t="s">
        <v>26</v>
      </c>
    </row>
    <row r="109" spans="1:21" x14ac:dyDescent="0.25">
      <c r="A109" t="b">
        <v>0</v>
      </c>
      <c r="B109" t="s">
        <v>26</v>
      </c>
      <c r="C109" t="s">
        <v>1572</v>
      </c>
      <c r="D109" t="s">
        <v>1237</v>
      </c>
      <c r="F109">
        <v>1</v>
      </c>
      <c r="G109">
        <v>2</v>
      </c>
      <c r="H109">
        <v>2</v>
      </c>
      <c r="I109" t="s">
        <v>42</v>
      </c>
      <c r="J109" t="s">
        <v>1573</v>
      </c>
      <c r="K109">
        <v>0</v>
      </c>
      <c r="L109" s="1">
        <v>10054860672</v>
      </c>
      <c r="M109" t="s">
        <v>26</v>
      </c>
      <c r="N109" t="s">
        <v>26</v>
      </c>
      <c r="O109" t="s">
        <v>26</v>
      </c>
      <c r="P109" t="s">
        <v>26</v>
      </c>
      <c r="R109" s="2">
        <v>1000000000</v>
      </c>
      <c r="S109" s="2">
        <v>1200000000</v>
      </c>
      <c r="T109" t="s">
        <v>1574</v>
      </c>
      <c r="U109" t="s">
        <v>26</v>
      </c>
    </row>
    <row r="110" spans="1:21" x14ac:dyDescent="0.25">
      <c r="A110" t="b">
        <v>0</v>
      </c>
      <c r="B110" t="s">
        <v>26</v>
      </c>
      <c r="C110" t="s">
        <v>1575</v>
      </c>
      <c r="D110" t="s">
        <v>1237</v>
      </c>
      <c r="F110">
        <v>1</v>
      </c>
      <c r="G110">
        <v>2</v>
      </c>
      <c r="H110">
        <v>2</v>
      </c>
      <c r="I110" t="s">
        <v>177</v>
      </c>
      <c r="J110" t="s">
        <v>1576</v>
      </c>
      <c r="K110">
        <v>0</v>
      </c>
      <c r="L110" s="1">
        <v>145673183611</v>
      </c>
      <c r="M110" t="s">
        <v>26</v>
      </c>
      <c r="N110" t="s">
        <v>26</v>
      </c>
      <c r="O110" t="s">
        <v>26</v>
      </c>
      <c r="P110" t="s">
        <v>26</v>
      </c>
      <c r="R110" s="2">
        <v>780000</v>
      </c>
      <c r="S110" s="2">
        <v>1300000</v>
      </c>
      <c r="T110" t="s">
        <v>1577</v>
      </c>
      <c r="U110" t="s">
        <v>26</v>
      </c>
    </row>
    <row r="111" spans="1:21" x14ac:dyDescent="0.25">
      <c r="A111" t="b">
        <v>0</v>
      </c>
      <c r="B111" t="s">
        <v>26</v>
      </c>
      <c r="C111" t="s">
        <v>1578</v>
      </c>
      <c r="D111" t="s">
        <v>1579</v>
      </c>
      <c r="F111">
        <v>1</v>
      </c>
      <c r="G111">
        <v>2</v>
      </c>
      <c r="H111">
        <v>2</v>
      </c>
      <c r="I111" t="s">
        <v>31</v>
      </c>
      <c r="J111" t="s">
        <v>1580</v>
      </c>
      <c r="K111">
        <v>3</v>
      </c>
      <c r="L111" s="1">
        <v>137276955995</v>
      </c>
      <c r="M111" t="s">
        <v>83</v>
      </c>
      <c r="N111" t="s">
        <v>26</v>
      </c>
      <c r="O111" t="s">
        <v>83</v>
      </c>
      <c r="P111" t="s">
        <v>26</v>
      </c>
      <c r="Q111" t="s">
        <v>1581</v>
      </c>
      <c r="R111" s="2">
        <v>6700000</v>
      </c>
      <c r="S111" s="2">
        <v>8600000</v>
      </c>
      <c r="T111" t="s">
        <v>1582</v>
      </c>
      <c r="U111" t="s">
        <v>26</v>
      </c>
    </row>
    <row r="112" spans="1:21" x14ac:dyDescent="0.25">
      <c r="A112" t="b">
        <v>0</v>
      </c>
      <c r="B112" t="s">
        <v>26</v>
      </c>
      <c r="C112" t="s">
        <v>1583</v>
      </c>
      <c r="D112" t="s">
        <v>1237</v>
      </c>
      <c r="F112">
        <v>1</v>
      </c>
      <c r="G112">
        <v>1</v>
      </c>
      <c r="H112">
        <v>2</v>
      </c>
      <c r="I112" t="s">
        <v>237</v>
      </c>
      <c r="J112" t="s">
        <v>1584</v>
      </c>
      <c r="K112">
        <v>0</v>
      </c>
      <c r="L112" s="1">
        <v>14636913683</v>
      </c>
      <c r="M112" t="s">
        <v>26</v>
      </c>
      <c r="N112" t="s">
        <v>83</v>
      </c>
      <c r="O112" t="s">
        <v>26</v>
      </c>
      <c r="P112" t="s">
        <v>83</v>
      </c>
      <c r="R112" s="2">
        <v>130000</v>
      </c>
      <c r="S112" s="2">
        <v>330000</v>
      </c>
      <c r="T112" t="s">
        <v>1585</v>
      </c>
      <c r="U112" t="s">
        <v>26</v>
      </c>
    </row>
    <row r="113" spans="1:21" x14ac:dyDescent="0.25">
      <c r="A113" t="b">
        <v>0</v>
      </c>
      <c r="B113" t="s">
        <v>26</v>
      </c>
      <c r="C113" t="s">
        <v>1442</v>
      </c>
      <c r="D113" t="s">
        <v>1586</v>
      </c>
      <c r="F113">
        <v>1</v>
      </c>
      <c r="G113">
        <v>2</v>
      </c>
      <c r="H113">
        <v>4</v>
      </c>
      <c r="I113" t="s">
        <v>42</v>
      </c>
      <c r="J113" t="s">
        <v>1443</v>
      </c>
      <c r="K113">
        <v>0</v>
      </c>
      <c r="L113" s="1">
        <v>161173256462</v>
      </c>
      <c r="M113" t="s">
        <v>26</v>
      </c>
      <c r="N113" t="s">
        <v>26</v>
      </c>
      <c r="O113" t="s">
        <v>26</v>
      </c>
      <c r="P113" t="s">
        <v>26</v>
      </c>
      <c r="Q113" t="s">
        <v>1224</v>
      </c>
      <c r="R113" s="2">
        <v>6800000</v>
      </c>
      <c r="S113" s="2">
        <v>7200000</v>
      </c>
      <c r="T113" t="s">
        <v>1587</v>
      </c>
      <c r="U113" t="s">
        <v>26</v>
      </c>
    </row>
    <row r="114" spans="1:21" x14ac:dyDescent="0.25">
      <c r="A114" t="b">
        <v>0</v>
      </c>
      <c r="B114" t="s">
        <v>26</v>
      </c>
      <c r="C114" t="s">
        <v>1588</v>
      </c>
      <c r="D114" t="s">
        <v>1237</v>
      </c>
      <c r="F114">
        <v>1</v>
      </c>
      <c r="G114">
        <v>1</v>
      </c>
      <c r="H114">
        <v>2</v>
      </c>
      <c r="I114" t="s">
        <v>220</v>
      </c>
      <c r="J114" t="s">
        <v>1589</v>
      </c>
      <c r="K114">
        <v>0</v>
      </c>
      <c r="L114" s="1">
        <v>120152324044</v>
      </c>
      <c r="M114" t="s">
        <v>26</v>
      </c>
      <c r="N114" t="s">
        <v>26</v>
      </c>
      <c r="O114" t="s">
        <v>26</v>
      </c>
      <c r="P114" t="s">
        <v>26</v>
      </c>
      <c r="R114" s="2">
        <v>750000</v>
      </c>
      <c r="S114" s="2">
        <v>990000</v>
      </c>
      <c r="T114" t="s">
        <v>1590</v>
      </c>
      <c r="U114" t="s">
        <v>26</v>
      </c>
    </row>
    <row r="115" spans="1:21" x14ac:dyDescent="0.25">
      <c r="A115" t="b">
        <v>0</v>
      </c>
      <c r="B115" t="s">
        <v>26</v>
      </c>
      <c r="C115" t="s">
        <v>1472</v>
      </c>
      <c r="D115" t="s">
        <v>1244</v>
      </c>
      <c r="F115">
        <v>1</v>
      </c>
      <c r="G115">
        <v>1</v>
      </c>
      <c r="H115">
        <v>2</v>
      </c>
      <c r="I115" t="s">
        <v>59</v>
      </c>
      <c r="J115" t="s">
        <v>1473</v>
      </c>
      <c r="K115">
        <v>1</v>
      </c>
      <c r="L115" s="1">
        <v>209023320003</v>
      </c>
      <c r="M115" t="s">
        <v>83</v>
      </c>
      <c r="N115" t="s">
        <v>26</v>
      </c>
      <c r="O115" t="s">
        <v>83</v>
      </c>
      <c r="P115" t="s">
        <v>26</v>
      </c>
      <c r="Q115" t="s">
        <v>1246</v>
      </c>
      <c r="R115" s="2">
        <v>2900000</v>
      </c>
      <c r="S115" s="2">
        <v>3000000</v>
      </c>
      <c r="T115" t="s">
        <v>1591</v>
      </c>
      <c r="U115" t="s">
        <v>26</v>
      </c>
    </row>
    <row r="116" spans="1:21" x14ac:dyDescent="0.25">
      <c r="A116" t="b">
        <v>0</v>
      </c>
      <c r="B116" t="s">
        <v>26</v>
      </c>
      <c r="C116" t="s">
        <v>1592</v>
      </c>
      <c r="D116" t="s">
        <v>1237</v>
      </c>
      <c r="F116">
        <v>1</v>
      </c>
      <c r="G116">
        <v>1</v>
      </c>
      <c r="H116">
        <v>2</v>
      </c>
      <c r="I116" t="s">
        <v>194</v>
      </c>
      <c r="J116" t="s">
        <v>1593</v>
      </c>
      <c r="K116">
        <v>0</v>
      </c>
      <c r="L116" s="1">
        <v>12115399531</v>
      </c>
      <c r="M116" t="s">
        <v>26</v>
      </c>
      <c r="N116" t="s">
        <v>26</v>
      </c>
      <c r="O116" t="s">
        <v>26</v>
      </c>
      <c r="P116" t="s">
        <v>26</v>
      </c>
      <c r="R116" s="2">
        <v>4900000</v>
      </c>
      <c r="S116" s="2">
        <v>6300000</v>
      </c>
      <c r="T116" t="s">
        <v>1594</v>
      </c>
      <c r="U116" t="s">
        <v>26</v>
      </c>
    </row>
    <row r="117" spans="1:21" x14ac:dyDescent="0.25">
      <c r="A117" t="b">
        <v>0</v>
      </c>
      <c r="B117" t="s">
        <v>26</v>
      </c>
      <c r="C117" t="s">
        <v>1595</v>
      </c>
      <c r="D117" t="s">
        <v>1596</v>
      </c>
      <c r="E117" t="s">
        <v>1597</v>
      </c>
      <c r="F117">
        <v>1</v>
      </c>
      <c r="G117">
        <v>1</v>
      </c>
      <c r="H117">
        <v>8</v>
      </c>
      <c r="I117" t="s">
        <v>23</v>
      </c>
      <c r="J117" t="s">
        <v>1598</v>
      </c>
      <c r="K117">
        <v>6</v>
      </c>
      <c r="L117" s="1">
        <v>252352725788</v>
      </c>
      <c r="M117" t="s">
        <v>26</v>
      </c>
      <c r="N117" t="s">
        <v>26</v>
      </c>
      <c r="O117" t="s">
        <v>26</v>
      </c>
      <c r="P117" t="s">
        <v>26</v>
      </c>
      <c r="Q117" t="s">
        <v>1599</v>
      </c>
      <c r="R117" s="2">
        <v>2000000</v>
      </c>
      <c r="S117" s="2">
        <v>3400000</v>
      </c>
      <c r="T117" t="s">
        <v>1600</v>
      </c>
      <c r="U117" t="s">
        <v>26</v>
      </c>
    </row>
    <row r="118" spans="1:21" x14ac:dyDescent="0.25">
      <c r="A118" t="b">
        <v>0</v>
      </c>
      <c r="B118" t="s">
        <v>26</v>
      </c>
      <c r="C118" t="s">
        <v>1601</v>
      </c>
      <c r="F118">
        <v>1</v>
      </c>
      <c r="G118">
        <v>2</v>
      </c>
      <c r="H118">
        <v>1</v>
      </c>
      <c r="I118" t="s">
        <v>103</v>
      </c>
      <c r="J118" t="s">
        <v>1602</v>
      </c>
      <c r="K118">
        <v>0</v>
      </c>
      <c r="L118" s="1">
        <v>195595966325</v>
      </c>
      <c r="M118" t="s">
        <v>26</v>
      </c>
      <c r="N118" t="s">
        <v>127</v>
      </c>
      <c r="O118" t="s">
        <v>26</v>
      </c>
      <c r="P118" t="s">
        <v>127</v>
      </c>
      <c r="R118" s="2">
        <v>600000</v>
      </c>
      <c r="T118" t="s">
        <v>1603</v>
      </c>
      <c r="U118" t="s">
        <v>26</v>
      </c>
    </row>
    <row r="119" spans="1:21" x14ac:dyDescent="0.25">
      <c r="A119" t="b">
        <v>0</v>
      </c>
      <c r="B119" t="s">
        <v>26</v>
      </c>
      <c r="C119" t="s">
        <v>1604</v>
      </c>
      <c r="D119" t="s">
        <v>1605</v>
      </c>
      <c r="F119">
        <v>1</v>
      </c>
      <c r="G119">
        <v>1</v>
      </c>
      <c r="H119">
        <v>2</v>
      </c>
      <c r="I119" t="s">
        <v>23</v>
      </c>
      <c r="J119" t="s">
        <v>1606</v>
      </c>
      <c r="K119">
        <v>3</v>
      </c>
      <c r="L119" s="1">
        <v>171299453419</v>
      </c>
      <c r="M119" t="s">
        <v>26</v>
      </c>
      <c r="N119" t="s">
        <v>83</v>
      </c>
      <c r="O119" t="s">
        <v>26</v>
      </c>
      <c r="P119" t="s">
        <v>83</v>
      </c>
      <c r="Q119" t="s">
        <v>1607</v>
      </c>
      <c r="S119" s="2">
        <v>790000</v>
      </c>
      <c r="T119" t="s">
        <v>1608</v>
      </c>
      <c r="U119" t="s">
        <v>26</v>
      </c>
    </row>
    <row r="120" spans="1:21" x14ac:dyDescent="0.25">
      <c r="A120" t="b">
        <v>0</v>
      </c>
      <c r="B120" t="s">
        <v>26</v>
      </c>
      <c r="C120" t="s">
        <v>1442</v>
      </c>
      <c r="F120">
        <v>1</v>
      </c>
      <c r="G120">
        <v>2</v>
      </c>
      <c r="H120">
        <v>2</v>
      </c>
      <c r="I120" t="s">
        <v>42</v>
      </c>
      <c r="J120" t="s">
        <v>1443</v>
      </c>
      <c r="K120">
        <v>0</v>
      </c>
      <c r="L120" s="1">
        <v>143666923562</v>
      </c>
      <c r="M120" t="s">
        <v>26</v>
      </c>
      <c r="N120" t="s">
        <v>26</v>
      </c>
      <c r="O120" t="s">
        <v>26</v>
      </c>
      <c r="P120" t="s">
        <v>26</v>
      </c>
      <c r="R120" s="2">
        <v>280000</v>
      </c>
      <c r="S120" s="2">
        <v>630000</v>
      </c>
      <c r="T120" t="s">
        <v>1609</v>
      </c>
      <c r="U120" t="s">
        <v>26</v>
      </c>
    </row>
    <row r="121" spans="1:21" x14ac:dyDescent="0.25">
      <c r="A121" t="b">
        <v>0</v>
      </c>
      <c r="B121" t="s">
        <v>26</v>
      </c>
      <c r="C121" t="s">
        <v>1610</v>
      </c>
      <c r="D121" t="s">
        <v>1237</v>
      </c>
      <c r="F121">
        <v>1</v>
      </c>
      <c r="G121">
        <v>1</v>
      </c>
      <c r="H121">
        <v>1</v>
      </c>
      <c r="I121" t="s">
        <v>101</v>
      </c>
      <c r="J121" t="s">
        <v>1611</v>
      </c>
      <c r="K121">
        <v>0</v>
      </c>
      <c r="L121" s="1">
        <v>131673211099</v>
      </c>
      <c r="M121" t="s">
        <v>26</v>
      </c>
      <c r="N121" t="s">
        <v>127</v>
      </c>
      <c r="O121" t="s">
        <v>26</v>
      </c>
      <c r="P121" t="s">
        <v>127</v>
      </c>
      <c r="R121" s="2">
        <v>31000000</v>
      </c>
      <c r="T121" t="s">
        <v>1612</v>
      </c>
      <c r="U121" t="s">
        <v>26</v>
      </c>
    </row>
    <row r="122" spans="1:21" x14ac:dyDescent="0.25">
      <c r="A122" t="b">
        <v>0</v>
      </c>
      <c r="B122" t="s">
        <v>26</v>
      </c>
      <c r="C122" t="s">
        <v>1613</v>
      </c>
      <c r="D122" t="s">
        <v>1237</v>
      </c>
      <c r="F122">
        <v>1</v>
      </c>
      <c r="G122">
        <v>1</v>
      </c>
      <c r="H122">
        <v>2</v>
      </c>
      <c r="I122" t="s">
        <v>275</v>
      </c>
      <c r="J122" t="s">
        <v>1614</v>
      </c>
      <c r="K122">
        <v>0</v>
      </c>
      <c r="L122" s="1">
        <v>111357996756</v>
      </c>
      <c r="M122" t="s">
        <v>26</v>
      </c>
      <c r="N122" t="s">
        <v>83</v>
      </c>
      <c r="O122" t="s">
        <v>26</v>
      </c>
      <c r="P122" t="s">
        <v>83</v>
      </c>
      <c r="R122" s="2">
        <v>5700000</v>
      </c>
      <c r="S122" s="2">
        <v>6900000</v>
      </c>
      <c r="T122" t="s">
        <v>1615</v>
      </c>
      <c r="U122" t="s">
        <v>26</v>
      </c>
    </row>
    <row r="123" spans="1:21" x14ac:dyDescent="0.25">
      <c r="A123" t="b">
        <v>0</v>
      </c>
      <c r="B123" t="s">
        <v>26</v>
      </c>
      <c r="C123" t="s">
        <v>1515</v>
      </c>
      <c r="F123">
        <v>1</v>
      </c>
      <c r="G123">
        <v>2</v>
      </c>
      <c r="H123">
        <v>2</v>
      </c>
      <c r="I123" t="s">
        <v>42</v>
      </c>
      <c r="J123" t="s">
        <v>1516</v>
      </c>
      <c r="K123">
        <v>0</v>
      </c>
      <c r="L123" s="1">
        <v>136660221872</v>
      </c>
      <c r="M123" t="s">
        <v>26</v>
      </c>
      <c r="N123" t="s">
        <v>26</v>
      </c>
      <c r="O123" t="s">
        <v>26</v>
      </c>
      <c r="P123" t="s">
        <v>26</v>
      </c>
      <c r="R123" s="2">
        <v>15000000</v>
      </c>
      <c r="S123" s="2">
        <v>18000000</v>
      </c>
      <c r="T123" t="s">
        <v>1615</v>
      </c>
      <c r="U123" t="s">
        <v>26</v>
      </c>
    </row>
    <row r="124" spans="1:21" x14ac:dyDescent="0.25">
      <c r="A124" t="b">
        <v>0</v>
      </c>
      <c r="B124" t="s">
        <v>26</v>
      </c>
      <c r="C124" t="s">
        <v>1616</v>
      </c>
      <c r="D124" t="s">
        <v>1291</v>
      </c>
      <c r="F124">
        <v>1</v>
      </c>
      <c r="G124">
        <v>1</v>
      </c>
      <c r="H124">
        <v>3</v>
      </c>
      <c r="I124" t="s">
        <v>59</v>
      </c>
      <c r="J124" t="s">
        <v>1617</v>
      </c>
      <c r="K124">
        <v>1</v>
      </c>
      <c r="L124" s="1">
        <v>127171064758</v>
      </c>
      <c r="M124" t="s">
        <v>26</v>
      </c>
      <c r="N124" t="s">
        <v>26</v>
      </c>
      <c r="O124" t="s">
        <v>26</v>
      </c>
      <c r="P124" t="s">
        <v>26</v>
      </c>
      <c r="Q124" t="s">
        <v>1293</v>
      </c>
      <c r="R124" s="2">
        <v>77000000</v>
      </c>
      <c r="S124" s="2">
        <v>70000000</v>
      </c>
      <c r="T124" t="s">
        <v>1618</v>
      </c>
      <c r="U124" t="s">
        <v>26</v>
      </c>
    </row>
    <row r="125" spans="1:21" x14ac:dyDescent="0.25">
      <c r="A125" t="b">
        <v>0</v>
      </c>
      <c r="B125" t="s">
        <v>26</v>
      </c>
      <c r="C125" t="s">
        <v>1619</v>
      </c>
      <c r="D125" t="s">
        <v>1237</v>
      </c>
      <c r="F125">
        <v>1</v>
      </c>
      <c r="G125">
        <v>1</v>
      </c>
      <c r="H125">
        <v>2</v>
      </c>
      <c r="I125" t="s">
        <v>211</v>
      </c>
      <c r="J125" t="s">
        <v>1620</v>
      </c>
      <c r="K125">
        <v>0</v>
      </c>
      <c r="L125" s="1">
        <v>149876486757</v>
      </c>
      <c r="M125" t="s">
        <v>83</v>
      </c>
      <c r="N125" t="s">
        <v>26</v>
      </c>
      <c r="O125" t="s">
        <v>83</v>
      </c>
      <c r="P125" t="s">
        <v>26</v>
      </c>
      <c r="R125" s="2">
        <v>350000</v>
      </c>
      <c r="S125" s="2">
        <v>890000</v>
      </c>
      <c r="T125" t="s">
        <v>1621</v>
      </c>
      <c r="U125" t="s">
        <v>26</v>
      </c>
    </row>
    <row r="126" spans="1:21" x14ac:dyDescent="0.25">
      <c r="A126" t="b">
        <v>0</v>
      </c>
      <c r="B126" t="s">
        <v>26</v>
      </c>
      <c r="C126" t="s">
        <v>1622</v>
      </c>
      <c r="D126" t="s">
        <v>1237</v>
      </c>
      <c r="F126">
        <v>1</v>
      </c>
      <c r="G126">
        <v>2</v>
      </c>
      <c r="H126">
        <v>2</v>
      </c>
      <c r="I126" t="s">
        <v>162</v>
      </c>
      <c r="J126" t="s">
        <v>1623</v>
      </c>
      <c r="K126">
        <v>0</v>
      </c>
      <c r="L126" s="1">
        <v>137364441812</v>
      </c>
      <c r="M126" t="s">
        <v>26</v>
      </c>
      <c r="N126" t="s">
        <v>26</v>
      </c>
      <c r="O126" t="s">
        <v>26</v>
      </c>
      <c r="P126" t="s">
        <v>26</v>
      </c>
      <c r="R126" s="2">
        <v>570000</v>
      </c>
      <c r="S126" s="2">
        <v>1200000</v>
      </c>
      <c r="T126" t="s">
        <v>1624</v>
      </c>
      <c r="U126" t="s">
        <v>26</v>
      </c>
    </row>
    <row r="127" spans="1:21" x14ac:dyDescent="0.25">
      <c r="A127" t="b">
        <v>0</v>
      </c>
      <c r="B127" t="s">
        <v>26</v>
      </c>
      <c r="C127" t="s">
        <v>1625</v>
      </c>
      <c r="D127" t="s">
        <v>1291</v>
      </c>
      <c r="F127">
        <v>1</v>
      </c>
      <c r="G127">
        <v>1</v>
      </c>
      <c r="H127">
        <v>2</v>
      </c>
      <c r="I127" t="s">
        <v>69</v>
      </c>
      <c r="J127" t="s">
        <v>1626</v>
      </c>
      <c r="K127">
        <v>1</v>
      </c>
      <c r="L127" s="1">
        <v>154268192601</v>
      </c>
      <c r="M127" t="s">
        <v>83</v>
      </c>
      <c r="N127" t="s">
        <v>26</v>
      </c>
      <c r="O127" t="s">
        <v>83</v>
      </c>
      <c r="P127" t="s">
        <v>26</v>
      </c>
      <c r="Q127" t="s">
        <v>1293</v>
      </c>
      <c r="R127" s="2">
        <v>2000000</v>
      </c>
      <c r="S127" s="2">
        <v>3000000</v>
      </c>
      <c r="T127" t="s">
        <v>1627</v>
      </c>
      <c r="U127" t="s">
        <v>26</v>
      </c>
    </row>
    <row r="128" spans="1:21" x14ac:dyDescent="0.25">
      <c r="A128" t="b">
        <v>0</v>
      </c>
      <c r="B128" t="s">
        <v>26</v>
      </c>
      <c r="C128" t="s">
        <v>1628</v>
      </c>
      <c r="D128" t="s">
        <v>1629</v>
      </c>
      <c r="F128">
        <v>1</v>
      </c>
      <c r="G128">
        <v>1</v>
      </c>
      <c r="H128">
        <v>2</v>
      </c>
      <c r="I128" t="s">
        <v>256</v>
      </c>
      <c r="J128" t="s">
        <v>1630</v>
      </c>
      <c r="K128">
        <v>2</v>
      </c>
      <c r="L128" s="1">
        <v>157978633182</v>
      </c>
      <c r="M128" t="s">
        <v>26</v>
      </c>
      <c r="N128" t="s">
        <v>83</v>
      </c>
      <c r="O128" t="s">
        <v>26</v>
      </c>
      <c r="P128" t="s">
        <v>83</v>
      </c>
      <c r="Q128" t="s">
        <v>1631</v>
      </c>
      <c r="R128" s="2">
        <v>690000</v>
      </c>
      <c r="S128" s="2">
        <v>740000</v>
      </c>
      <c r="T128" t="s">
        <v>1632</v>
      </c>
      <c r="U128" t="s">
        <v>26</v>
      </c>
    </row>
    <row r="129" spans="1:21" x14ac:dyDescent="0.25">
      <c r="A129" t="b">
        <v>0</v>
      </c>
      <c r="B129" t="s">
        <v>26</v>
      </c>
      <c r="C129" t="s">
        <v>1633</v>
      </c>
      <c r="D129" t="s">
        <v>1237</v>
      </c>
      <c r="F129">
        <v>1</v>
      </c>
      <c r="G129">
        <v>1</v>
      </c>
      <c r="H129">
        <v>2</v>
      </c>
      <c r="I129" t="s">
        <v>59</v>
      </c>
      <c r="J129" t="s">
        <v>1634</v>
      </c>
      <c r="K129">
        <v>0</v>
      </c>
      <c r="L129" s="1">
        <v>148881690315</v>
      </c>
      <c r="M129" t="s">
        <v>26</v>
      </c>
      <c r="N129" t="s">
        <v>83</v>
      </c>
      <c r="O129" t="s">
        <v>26</v>
      </c>
      <c r="P129" t="s">
        <v>83</v>
      </c>
      <c r="R129" s="2">
        <v>110000000</v>
      </c>
      <c r="S129" s="2">
        <v>130000000</v>
      </c>
      <c r="T129" t="s">
        <v>1635</v>
      </c>
      <c r="U129" t="s">
        <v>26</v>
      </c>
    </row>
    <row r="130" spans="1:21" x14ac:dyDescent="0.25">
      <c r="A130" t="b">
        <v>0</v>
      </c>
      <c r="B130" t="s">
        <v>26</v>
      </c>
      <c r="C130" t="s">
        <v>1636</v>
      </c>
      <c r="D130" t="s">
        <v>1637</v>
      </c>
      <c r="F130">
        <v>1</v>
      </c>
      <c r="G130">
        <v>1</v>
      </c>
      <c r="H130">
        <v>2</v>
      </c>
      <c r="I130" t="s">
        <v>23</v>
      </c>
      <c r="J130" t="s">
        <v>1638</v>
      </c>
      <c r="K130">
        <v>2</v>
      </c>
      <c r="L130" s="1">
        <v>152887335623</v>
      </c>
      <c r="M130" t="s">
        <v>127</v>
      </c>
      <c r="N130" t="s">
        <v>26</v>
      </c>
      <c r="O130" t="s">
        <v>127</v>
      </c>
      <c r="P130" t="s">
        <v>26</v>
      </c>
      <c r="Q130" t="s">
        <v>1639</v>
      </c>
      <c r="S130" s="2">
        <v>1200000</v>
      </c>
      <c r="T130" t="s">
        <v>1640</v>
      </c>
      <c r="U130" t="s">
        <v>26</v>
      </c>
    </row>
    <row r="131" spans="1:21" x14ac:dyDescent="0.25">
      <c r="A131" t="b">
        <v>0</v>
      </c>
      <c r="B131" t="s">
        <v>26</v>
      </c>
      <c r="C131" t="s">
        <v>1641</v>
      </c>
      <c r="D131" t="s">
        <v>1237</v>
      </c>
      <c r="F131">
        <v>1</v>
      </c>
      <c r="G131">
        <v>3</v>
      </c>
      <c r="H131">
        <v>1</v>
      </c>
      <c r="I131" t="s">
        <v>292</v>
      </c>
      <c r="J131" t="s">
        <v>1642</v>
      </c>
      <c r="K131">
        <v>0</v>
      </c>
      <c r="L131" s="1">
        <v>109548539846</v>
      </c>
      <c r="M131" t="s">
        <v>26</v>
      </c>
      <c r="N131" t="s">
        <v>127</v>
      </c>
      <c r="O131" t="s">
        <v>26</v>
      </c>
      <c r="P131" t="s">
        <v>127</v>
      </c>
      <c r="R131" s="2">
        <v>500000</v>
      </c>
      <c r="T131" t="s">
        <v>296</v>
      </c>
      <c r="U131" t="s">
        <v>26</v>
      </c>
    </row>
    <row r="132" spans="1:21" x14ac:dyDescent="0.25">
      <c r="A132" t="b">
        <v>0</v>
      </c>
      <c r="B132" t="s">
        <v>26</v>
      </c>
      <c r="C132" t="s">
        <v>1643</v>
      </c>
      <c r="D132" t="s">
        <v>1291</v>
      </c>
      <c r="F132">
        <v>1</v>
      </c>
      <c r="G132">
        <v>1</v>
      </c>
      <c r="H132">
        <v>2</v>
      </c>
      <c r="I132" t="s">
        <v>131</v>
      </c>
      <c r="J132" t="s">
        <v>1644</v>
      </c>
      <c r="K132">
        <v>1</v>
      </c>
      <c r="L132" s="1">
        <v>106157381984</v>
      </c>
      <c r="M132" t="s">
        <v>26</v>
      </c>
      <c r="N132" t="s">
        <v>26</v>
      </c>
      <c r="O132" t="s">
        <v>26</v>
      </c>
      <c r="P132" t="s">
        <v>26</v>
      </c>
      <c r="Q132" t="s">
        <v>1293</v>
      </c>
      <c r="R132" s="2">
        <v>1600000</v>
      </c>
      <c r="S132" s="2">
        <v>2200000</v>
      </c>
      <c r="T132" t="s">
        <v>1645</v>
      </c>
      <c r="U132" t="s">
        <v>26</v>
      </c>
    </row>
    <row r="133" spans="1:21" x14ac:dyDescent="0.25">
      <c r="A133" t="b">
        <v>0</v>
      </c>
      <c r="B133" t="s">
        <v>26</v>
      </c>
      <c r="C133" t="s">
        <v>1646</v>
      </c>
      <c r="F133">
        <v>1</v>
      </c>
      <c r="G133">
        <v>1</v>
      </c>
      <c r="H133">
        <v>2</v>
      </c>
      <c r="I133" t="s">
        <v>28</v>
      </c>
      <c r="J133" t="s">
        <v>1647</v>
      </c>
      <c r="K133">
        <v>1</v>
      </c>
      <c r="L133" s="1">
        <v>280219140667</v>
      </c>
      <c r="M133" t="s">
        <v>26</v>
      </c>
      <c r="N133" t="s">
        <v>83</v>
      </c>
      <c r="O133" t="s">
        <v>26</v>
      </c>
      <c r="P133" t="s">
        <v>83</v>
      </c>
      <c r="R133" s="2">
        <v>1100000</v>
      </c>
      <c r="T133" t="s">
        <v>1648</v>
      </c>
      <c r="U133" t="s">
        <v>26</v>
      </c>
    </row>
    <row r="134" spans="1:21" x14ac:dyDescent="0.25">
      <c r="A134" t="b">
        <v>0</v>
      </c>
      <c r="B134" t="s">
        <v>26</v>
      </c>
      <c r="C134" t="s">
        <v>1649</v>
      </c>
      <c r="D134" t="s">
        <v>1650</v>
      </c>
      <c r="F134">
        <v>1</v>
      </c>
      <c r="G134">
        <v>1</v>
      </c>
      <c r="H134">
        <v>2</v>
      </c>
      <c r="I134" t="s">
        <v>63</v>
      </c>
      <c r="J134" t="s">
        <v>1651</v>
      </c>
      <c r="K134">
        <v>2</v>
      </c>
      <c r="L134" s="1">
        <v>170689594173</v>
      </c>
      <c r="M134" t="s">
        <v>83</v>
      </c>
      <c r="N134" t="s">
        <v>26</v>
      </c>
      <c r="O134" t="s">
        <v>83</v>
      </c>
      <c r="P134" t="s">
        <v>26</v>
      </c>
      <c r="Q134" t="s">
        <v>1652</v>
      </c>
      <c r="R134" s="2">
        <v>620000</v>
      </c>
      <c r="S134" s="2">
        <v>760000</v>
      </c>
      <c r="T134" t="s">
        <v>1653</v>
      </c>
      <c r="U134" t="s">
        <v>26</v>
      </c>
    </row>
    <row r="135" spans="1:21" x14ac:dyDescent="0.25">
      <c r="A135" t="b">
        <v>0</v>
      </c>
      <c r="B135" t="s">
        <v>26</v>
      </c>
      <c r="C135" t="s">
        <v>1654</v>
      </c>
      <c r="D135" t="s">
        <v>1655</v>
      </c>
      <c r="E135" t="s">
        <v>1656</v>
      </c>
      <c r="F135">
        <v>2</v>
      </c>
      <c r="G135">
        <v>3</v>
      </c>
      <c r="H135">
        <v>1</v>
      </c>
      <c r="I135" t="s">
        <v>1657</v>
      </c>
      <c r="J135" t="s">
        <v>1658</v>
      </c>
      <c r="K135">
        <v>2</v>
      </c>
      <c r="L135" s="1">
        <v>110457963387</v>
      </c>
      <c r="M135" t="s">
        <v>26</v>
      </c>
      <c r="N135" t="s">
        <v>127</v>
      </c>
      <c r="O135" t="s">
        <v>26</v>
      </c>
      <c r="P135" t="s">
        <v>127</v>
      </c>
      <c r="Q135" t="s">
        <v>1659</v>
      </c>
      <c r="R135" s="2">
        <v>37000000</v>
      </c>
      <c r="T135" t="s">
        <v>1660</v>
      </c>
      <c r="U135" t="s">
        <v>26</v>
      </c>
    </row>
    <row r="136" spans="1:21" x14ac:dyDescent="0.25">
      <c r="A136" t="b">
        <v>0</v>
      </c>
      <c r="B136" t="s">
        <v>26</v>
      </c>
      <c r="C136" t="s">
        <v>1661</v>
      </c>
      <c r="D136" t="s">
        <v>1285</v>
      </c>
      <c r="F136">
        <v>1</v>
      </c>
      <c r="G136">
        <v>1</v>
      </c>
      <c r="H136">
        <v>4</v>
      </c>
      <c r="I136" t="s">
        <v>23</v>
      </c>
      <c r="J136" t="s">
        <v>1662</v>
      </c>
      <c r="K136">
        <v>3</v>
      </c>
      <c r="L136" s="1">
        <v>169897888413</v>
      </c>
      <c r="M136" t="s">
        <v>26</v>
      </c>
      <c r="N136" t="s">
        <v>26</v>
      </c>
      <c r="O136" t="s">
        <v>26</v>
      </c>
      <c r="P136" t="s">
        <v>26</v>
      </c>
      <c r="Q136" t="s">
        <v>1663</v>
      </c>
      <c r="R136" s="2">
        <v>190000</v>
      </c>
      <c r="S136" s="2">
        <v>340000</v>
      </c>
      <c r="T136" t="s">
        <v>1664</v>
      </c>
      <c r="U136" t="s">
        <v>26</v>
      </c>
    </row>
    <row r="137" spans="1:21" x14ac:dyDescent="0.25">
      <c r="A137" t="b">
        <v>0</v>
      </c>
      <c r="B137" t="s">
        <v>26</v>
      </c>
      <c r="C137" t="s">
        <v>1665</v>
      </c>
      <c r="D137" t="s">
        <v>1666</v>
      </c>
      <c r="F137">
        <v>1</v>
      </c>
      <c r="G137">
        <v>1</v>
      </c>
      <c r="H137">
        <v>2</v>
      </c>
      <c r="I137" t="s">
        <v>241</v>
      </c>
      <c r="J137" t="s">
        <v>1667</v>
      </c>
      <c r="K137">
        <v>1</v>
      </c>
      <c r="L137" s="1">
        <v>135372736024</v>
      </c>
      <c r="M137" t="s">
        <v>83</v>
      </c>
      <c r="N137" t="s">
        <v>26</v>
      </c>
      <c r="O137" t="s">
        <v>83</v>
      </c>
      <c r="P137" t="s">
        <v>26</v>
      </c>
      <c r="Q137" t="s">
        <v>1668</v>
      </c>
      <c r="R137" s="2">
        <v>1300000</v>
      </c>
      <c r="S137" s="2">
        <v>2700000</v>
      </c>
      <c r="T137" t="s">
        <v>1669</v>
      </c>
      <c r="U137" t="s">
        <v>26</v>
      </c>
    </row>
    <row r="138" spans="1:21" x14ac:dyDescent="0.25">
      <c r="A138" t="b">
        <v>0</v>
      </c>
      <c r="B138" t="s">
        <v>26</v>
      </c>
      <c r="C138" t="s">
        <v>1670</v>
      </c>
      <c r="D138" t="s">
        <v>1237</v>
      </c>
      <c r="F138">
        <v>1</v>
      </c>
      <c r="G138">
        <v>1</v>
      </c>
      <c r="H138">
        <v>2</v>
      </c>
      <c r="I138" t="s">
        <v>137</v>
      </c>
      <c r="J138" t="s">
        <v>1671</v>
      </c>
      <c r="K138">
        <v>0</v>
      </c>
      <c r="L138" s="1">
        <v>108060478531</v>
      </c>
      <c r="M138" t="s">
        <v>26</v>
      </c>
      <c r="N138" t="s">
        <v>83</v>
      </c>
      <c r="O138" t="s">
        <v>26</v>
      </c>
      <c r="P138" t="s">
        <v>83</v>
      </c>
      <c r="R138" s="2">
        <v>950000</v>
      </c>
      <c r="T138" t="s">
        <v>1672</v>
      </c>
      <c r="U138" t="s">
        <v>26</v>
      </c>
    </row>
    <row r="139" spans="1:21" x14ac:dyDescent="0.25">
      <c r="A139" t="b">
        <v>0</v>
      </c>
      <c r="B139" t="s">
        <v>26</v>
      </c>
      <c r="C139" t="s">
        <v>1673</v>
      </c>
      <c r="D139" t="s">
        <v>1674</v>
      </c>
      <c r="F139">
        <v>1</v>
      </c>
      <c r="G139">
        <v>1</v>
      </c>
      <c r="H139">
        <v>2</v>
      </c>
      <c r="I139" t="s">
        <v>23</v>
      </c>
      <c r="J139" t="s">
        <v>1675</v>
      </c>
      <c r="K139">
        <v>2</v>
      </c>
      <c r="L139" s="1">
        <v>134175251264</v>
      </c>
      <c r="M139" t="s">
        <v>26</v>
      </c>
      <c r="N139" t="s">
        <v>83</v>
      </c>
      <c r="O139" t="s">
        <v>26</v>
      </c>
      <c r="P139" t="s">
        <v>83</v>
      </c>
      <c r="Q139" t="s">
        <v>1676</v>
      </c>
      <c r="R139" s="2">
        <v>1500000</v>
      </c>
      <c r="S139" s="2">
        <v>1400000</v>
      </c>
      <c r="T139" t="s">
        <v>1677</v>
      </c>
      <c r="U139" t="s">
        <v>26</v>
      </c>
    </row>
    <row r="140" spans="1:21" x14ac:dyDescent="0.25">
      <c r="A140" t="b">
        <v>0</v>
      </c>
      <c r="B140" t="s">
        <v>26</v>
      </c>
      <c r="C140" t="s">
        <v>1678</v>
      </c>
      <c r="D140" t="s">
        <v>1365</v>
      </c>
      <c r="F140">
        <v>1</v>
      </c>
      <c r="G140">
        <v>1</v>
      </c>
      <c r="H140">
        <v>2</v>
      </c>
      <c r="I140" t="s">
        <v>271</v>
      </c>
      <c r="J140" t="s">
        <v>1679</v>
      </c>
      <c r="K140">
        <v>1</v>
      </c>
      <c r="L140" s="1">
        <v>167879187029</v>
      </c>
      <c r="M140" t="s">
        <v>83</v>
      </c>
      <c r="N140" t="s">
        <v>26</v>
      </c>
      <c r="O140" t="s">
        <v>83</v>
      </c>
      <c r="P140" t="s">
        <v>26</v>
      </c>
      <c r="Q140" t="s">
        <v>1367</v>
      </c>
      <c r="R140" s="2">
        <v>160000</v>
      </c>
      <c r="T140" t="s">
        <v>1680</v>
      </c>
      <c r="U140" t="s">
        <v>26</v>
      </c>
    </row>
    <row r="141" spans="1:21" x14ac:dyDescent="0.25">
      <c r="A141" t="b">
        <v>0</v>
      </c>
      <c r="B141" t="s">
        <v>26</v>
      </c>
      <c r="C141" t="s">
        <v>1681</v>
      </c>
      <c r="D141" t="s">
        <v>1237</v>
      </c>
      <c r="F141">
        <v>1</v>
      </c>
      <c r="G141">
        <v>4</v>
      </c>
      <c r="H141">
        <v>2</v>
      </c>
      <c r="I141" t="s">
        <v>85</v>
      </c>
      <c r="J141" t="s">
        <v>1682</v>
      </c>
      <c r="K141">
        <v>0</v>
      </c>
      <c r="L141" s="1">
        <v>16097757666</v>
      </c>
      <c r="M141" t="s">
        <v>26</v>
      </c>
      <c r="N141" t="s">
        <v>83</v>
      </c>
      <c r="O141" t="s">
        <v>26</v>
      </c>
      <c r="P141" t="s">
        <v>83</v>
      </c>
      <c r="R141" s="2">
        <v>1800000</v>
      </c>
      <c r="S141" s="2">
        <v>1600000</v>
      </c>
      <c r="T141" t="s">
        <v>1683</v>
      </c>
      <c r="U141" t="s">
        <v>26</v>
      </c>
    </row>
    <row r="142" spans="1:21" x14ac:dyDescent="0.25">
      <c r="A142" t="b">
        <v>0</v>
      </c>
      <c r="B142" t="s">
        <v>26</v>
      </c>
      <c r="C142" t="s">
        <v>1684</v>
      </c>
      <c r="D142" t="s">
        <v>1685</v>
      </c>
      <c r="F142">
        <v>1</v>
      </c>
      <c r="G142">
        <v>2</v>
      </c>
      <c r="H142">
        <v>1</v>
      </c>
      <c r="I142" t="s">
        <v>134</v>
      </c>
      <c r="J142" t="s">
        <v>1686</v>
      </c>
      <c r="K142">
        <v>1</v>
      </c>
      <c r="L142" s="1">
        <v>190291919597</v>
      </c>
      <c r="M142" t="s">
        <v>127</v>
      </c>
      <c r="N142" t="s">
        <v>26</v>
      </c>
      <c r="O142" t="s">
        <v>127</v>
      </c>
      <c r="P142" t="s">
        <v>26</v>
      </c>
      <c r="Q142" t="s">
        <v>1687</v>
      </c>
      <c r="S142" s="2">
        <v>420000</v>
      </c>
      <c r="T142" t="s">
        <v>1688</v>
      </c>
      <c r="U142" t="s">
        <v>26</v>
      </c>
    </row>
    <row r="143" spans="1:21" x14ac:dyDescent="0.25">
      <c r="A143" t="b">
        <v>0</v>
      </c>
      <c r="B143" t="s">
        <v>26</v>
      </c>
      <c r="C143" t="s">
        <v>1689</v>
      </c>
      <c r="D143" t="s">
        <v>1690</v>
      </c>
      <c r="E143" t="s">
        <v>1394</v>
      </c>
      <c r="F143">
        <v>1</v>
      </c>
      <c r="G143">
        <v>2</v>
      </c>
      <c r="H143">
        <v>2</v>
      </c>
      <c r="I143" t="s">
        <v>31</v>
      </c>
      <c r="J143" t="s">
        <v>1691</v>
      </c>
      <c r="K143">
        <v>3</v>
      </c>
      <c r="L143" s="1">
        <v>138776922564</v>
      </c>
      <c r="M143" t="s">
        <v>26</v>
      </c>
      <c r="N143" t="s">
        <v>83</v>
      </c>
      <c r="O143" t="s">
        <v>26</v>
      </c>
      <c r="P143" t="s">
        <v>83</v>
      </c>
      <c r="Q143" t="s">
        <v>1692</v>
      </c>
      <c r="R143" s="2">
        <v>180000</v>
      </c>
      <c r="S143" s="2">
        <v>93000</v>
      </c>
      <c r="T143" t="s">
        <v>1693</v>
      </c>
      <c r="U143" t="s">
        <v>26</v>
      </c>
    </row>
    <row r="144" spans="1:21" x14ac:dyDescent="0.25">
      <c r="A144" t="b">
        <v>0</v>
      </c>
      <c r="B144" t="s">
        <v>26</v>
      </c>
      <c r="C144" t="s">
        <v>1694</v>
      </c>
      <c r="D144" t="s">
        <v>1586</v>
      </c>
      <c r="F144">
        <v>1</v>
      </c>
      <c r="G144">
        <v>4</v>
      </c>
      <c r="H144">
        <v>2</v>
      </c>
      <c r="I144" t="s">
        <v>44</v>
      </c>
      <c r="J144" t="s">
        <v>1695</v>
      </c>
      <c r="K144">
        <v>1</v>
      </c>
      <c r="L144" s="1">
        <v>1941911651</v>
      </c>
      <c r="M144" t="s">
        <v>26</v>
      </c>
      <c r="N144" t="s">
        <v>83</v>
      </c>
      <c r="O144" t="s">
        <v>26</v>
      </c>
      <c r="P144" t="s">
        <v>83</v>
      </c>
      <c r="Q144" t="s">
        <v>1224</v>
      </c>
      <c r="R144" s="2">
        <v>2600000</v>
      </c>
      <c r="S144" s="2">
        <v>3400000</v>
      </c>
      <c r="T144" t="s">
        <v>1696</v>
      </c>
      <c r="U144" t="s">
        <v>26</v>
      </c>
    </row>
    <row r="145" spans="1:21" x14ac:dyDescent="0.25">
      <c r="A145" t="b">
        <v>0</v>
      </c>
      <c r="B145" t="s">
        <v>26</v>
      </c>
      <c r="C145" t="s">
        <v>1496</v>
      </c>
      <c r="D145" t="s">
        <v>1324</v>
      </c>
      <c r="F145">
        <v>2</v>
      </c>
      <c r="G145">
        <v>5</v>
      </c>
      <c r="H145">
        <v>2</v>
      </c>
      <c r="I145" t="s">
        <v>1498</v>
      </c>
      <c r="J145" t="s">
        <v>1499</v>
      </c>
      <c r="K145">
        <v>1</v>
      </c>
      <c r="L145" s="1">
        <v>122265788377</v>
      </c>
      <c r="M145" t="s">
        <v>26</v>
      </c>
      <c r="N145" t="s">
        <v>26</v>
      </c>
      <c r="O145" t="s">
        <v>26</v>
      </c>
      <c r="P145" t="s">
        <v>26</v>
      </c>
      <c r="Q145" t="s">
        <v>1326</v>
      </c>
      <c r="R145" s="2">
        <v>720000000</v>
      </c>
      <c r="S145" s="2">
        <v>880000000</v>
      </c>
      <c r="T145" t="s">
        <v>1697</v>
      </c>
      <c r="U145" t="s">
        <v>26</v>
      </c>
    </row>
    <row r="146" spans="1:21" x14ac:dyDescent="0.25">
      <c r="A146" t="b">
        <v>0</v>
      </c>
      <c r="B146" t="s">
        <v>26</v>
      </c>
      <c r="C146" t="s">
        <v>1698</v>
      </c>
      <c r="D146" t="s">
        <v>1699</v>
      </c>
      <c r="F146">
        <v>1</v>
      </c>
      <c r="G146">
        <v>1</v>
      </c>
      <c r="H146">
        <v>7</v>
      </c>
      <c r="I146" t="s">
        <v>23</v>
      </c>
      <c r="J146" t="s">
        <v>1700</v>
      </c>
      <c r="K146">
        <v>3</v>
      </c>
      <c r="L146" s="1">
        <v>150685262077</v>
      </c>
      <c r="M146" t="s">
        <v>26</v>
      </c>
      <c r="N146" t="s">
        <v>83</v>
      </c>
      <c r="O146" t="s">
        <v>26</v>
      </c>
      <c r="P146" t="s">
        <v>83</v>
      </c>
      <c r="Q146" t="s">
        <v>1701</v>
      </c>
      <c r="R146" s="2">
        <v>930000</v>
      </c>
      <c r="S146" s="2">
        <v>1400000</v>
      </c>
      <c r="T146" t="s">
        <v>1702</v>
      </c>
      <c r="U146" t="s">
        <v>26</v>
      </c>
    </row>
    <row r="147" spans="1:21" x14ac:dyDescent="0.25">
      <c r="A147" t="b">
        <v>0</v>
      </c>
      <c r="B147" t="s">
        <v>26</v>
      </c>
      <c r="C147" t="s">
        <v>1703</v>
      </c>
      <c r="D147" t="s">
        <v>1685</v>
      </c>
      <c r="F147">
        <v>1</v>
      </c>
      <c r="G147">
        <v>1</v>
      </c>
      <c r="H147">
        <v>2</v>
      </c>
      <c r="I147" t="s">
        <v>227</v>
      </c>
      <c r="J147" t="s">
        <v>1704</v>
      </c>
      <c r="K147">
        <v>1</v>
      </c>
      <c r="L147" s="1">
        <v>134770153938</v>
      </c>
      <c r="M147" t="s">
        <v>26</v>
      </c>
      <c r="N147" t="s">
        <v>26</v>
      </c>
      <c r="O147" t="s">
        <v>26</v>
      </c>
      <c r="P147" t="s">
        <v>26</v>
      </c>
      <c r="Q147" t="s">
        <v>1687</v>
      </c>
      <c r="R147" s="2">
        <v>160000</v>
      </c>
      <c r="S147" s="2">
        <v>550000</v>
      </c>
      <c r="T147" t="s">
        <v>1705</v>
      </c>
      <c r="U147" t="s">
        <v>26</v>
      </c>
    </row>
    <row r="148" spans="1:21" x14ac:dyDescent="0.25">
      <c r="A148" t="b">
        <v>0</v>
      </c>
      <c r="B148" t="s">
        <v>26</v>
      </c>
      <c r="C148" t="s">
        <v>1706</v>
      </c>
      <c r="D148" t="s">
        <v>1237</v>
      </c>
      <c r="F148">
        <v>1</v>
      </c>
      <c r="G148">
        <v>1</v>
      </c>
      <c r="H148">
        <v>2</v>
      </c>
      <c r="I148" t="s">
        <v>40</v>
      </c>
      <c r="J148" t="s">
        <v>1707</v>
      </c>
      <c r="K148">
        <v>0</v>
      </c>
      <c r="L148" s="1">
        <v>143766448484</v>
      </c>
      <c r="M148" t="s">
        <v>83</v>
      </c>
      <c r="N148" t="s">
        <v>26</v>
      </c>
      <c r="O148" t="s">
        <v>83</v>
      </c>
      <c r="P148" t="s">
        <v>26</v>
      </c>
      <c r="R148" s="2">
        <v>3400000</v>
      </c>
      <c r="S148" s="2">
        <v>4500000</v>
      </c>
      <c r="T148" t="s">
        <v>1708</v>
      </c>
      <c r="U148" t="s">
        <v>26</v>
      </c>
    </row>
    <row r="149" spans="1:21" x14ac:dyDescent="0.25">
      <c r="A149" t="b">
        <v>0</v>
      </c>
      <c r="B149" t="s">
        <v>26</v>
      </c>
      <c r="C149" t="s">
        <v>1709</v>
      </c>
      <c r="D149" t="s">
        <v>1710</v>
      </c>
      <c r="F149">
        <v>1</v>
      </c>
      <c r="G149">
        <v>1</v>
      </c>
      <c r="H149">
        <v>4</v>
      </c>
      <c r="I149" t="s">
        <v>148</v>
      </c>
      <c r="J149" t="s">
        <v>1711</v>
      </c>
      <c r="K149">
        <v>2</v>
      </c>
      <c r="L149" s="1">
        <v>155589548841</v>
      </c>
      <c r="M149" t="s">
        <v>26</v>
      </c>
      <c r="N149" t="s">
        <v>83</v>
      </c>
      <c r="O149" t="s">
        <v>26</v>
      </c>
      <c r="P149" t="s">
        <v>83</v>
      </c>
      <c r="Q149" t="s">
        <v>1712</v>
      </c>
      <c r="R149" s="2">
        <v>2000000</v>
      </c>
      <c r="S149" s="2">
        <v>1400000</v>
      </c>
      <c r="T149" t="s">
        <v>1713</v>
      </c>
      <c r="U149" t="s">
        <v>26</v>
      </c>
    </row>
    <row r="150" spans="1:21" x14ac:dyDescent="0.25">
      <c r="A150" t="b">
        <v>0</v>
      </c>
      <c r="B150" t="s">
        <v>26</v>
      </c>
      <c r="C150" t="s">
        <v>1714</v>
      </c>
      <c r="D150" t="s">
        <v>1237</v>
      </c>
      <c r="F150">
        <v>1</v>
      </c>
      <c r="G150">
        <v>1</v>
      </c>
      <c r="H150">
        <v>1</v>
      </c>
      <c r="I150" t="s">
        <v>313</v>
      </c>
      <c r="J150" t="s">
        <v>1715</v>
      </c>
      <c r="K150">
        <v>0</v>
      </c>
      <c r="L150" s="1">
        <v>168179287312</v>
      </c>
      <c r="M150" t="s">
        <v>26</v>
      </c>
      <c r="N150" t="s">
        <v>127</v>
      </c>
      <c r="O150" t="s">
        <v>26</v>
      </c>
      <c r="P150" t="s">
        <v>127</v>
      </c>
      <c r="T150" t="s">
        <v>312</v>
      </c>
      <c r="U150" t="s">
        <v>26</v>
      </c>
    </row>
    <row r="151" spans="1:21" x14ac:dyDescent="0.25">
      <c r="A151" t="b">
        <v>0</v>
      </c>
      <c r="B151" t="s">
        <v>26</v>
      </c>
      <c r="C151" t="s">
        <v>1716</v>
      </c>
      <c r="D151" t="s">
        <v>1717</v>
      </c>
      <c r="E151" t="s">
        <v>1718</v>
      </c>
      <c r="F151">
        <v>1</v>
      </c>
      <c r="G151">
        <v>1</v>
      </c>
      <c r="H151">
        <v>2</v>
      </c>
      <c r="I151" t="s">
        <v>34</v>
      </c>
      <c r="J151" t="s">
        <v>1719</v>
      </c>
      <c r="K151">
        <v>0</v>
      </c>
      <c r="L151" s="1">
        <v>265332864733</v>
      </c>
      <c r="M151" t="s">
        <v>83</v>
      </c>
      <c r="N151" t="s">
        <v>26</v>
      </c>
      <c r="O151" t="s">
        <v>83</v>
      </c>
      <c r="P151" t="s">
        <v>26</v>
      </c>
      <c r="Q151" t="s">
        <v>1720</v>
      </c>
      <c r="R151" s="2">
        <v>10000000</v>
      </c>
      <c r="S151" s="2">
        <v>11000000</v>
      </c>
      <c r="T151" t="s">
        <v>1721</v>
      </c>
      <c r="U151" t="s">
        <v>26</v>
      </c>
    </row>
    <row r="152" spans="1:21" x14ac:dyDescent="0.25">
      <c r="A152" t="b">
        <v>0</v>
      </c>
      <c r="B152" t="s">
        <v>26</v>
      </c>
      <c r="C152" t="s">
        <v>1722</v>
      </c>
      <c r="D152" t="s">
        <v>1723</v>
      </c>
      <c r="F152">
        <v>1</v>
      </c>
      <c r="G152">
        <v>1</v>
      </c>
      <c r="H152">
        <v>1</v>
      </c>
      <c r="I152" t="s">
        <v>101</v>
      </c>
      <c r="J152" t="s">
        <v>1724</v>
      </c>
      <c r="K152">
        <v>1</v>
      </c>
      <c r="L152" s="1">
        <v>182693232697</v>
      </c>
      <c r="M152" t="s">
        <v>127</v>
      </c>
      <c r="N152" t="s">
        <v>26</v>
      </c>
      <c r="O152" t="s">
        <v>127</v>
      </c>
      <c r="P152" t="s">
        <v>26</v>
      </c>
      <c r="Q152" t="s">
        <v>1725</v>
      </c>
      <c r="S152" s="2">
        <v>3200000</v>
      </c>
      <c r="T152" t="s">
        <v>1726</v>
      </c>
      <c r="U152" t="s">
        <v>26</v>
      </c>
    </row>
    <row r="153" spans="1:21" x14ac:dyDescent="0.25">
      <c r="A153" t="b">
        <v>0</v>
      </c>
      <c r="B153" t="s">
        <v>26</v>
      </c>
      <c r="C153" t="s">
        <v>1243</v>
      </c>
      <c r="F153">
        <v>1</v>
      </c>
      <c r="G153">
        <v>1</v>
      </c>
      <c r="H153">
        <v>1</v>
      </c>
      <c r="I153" t="s">
        <v>50</v>
      </c>
      <c r="J153" t="s">
        <v>1245</v>
      </c>
      <c r="K153">
        <v>1</v>
      </c>
      <c r="L153" s="1">
        <v>211195161765</v>
      </c>
      <c r="M153" t="s">
        <v>127</v>
      </c>
      <c r="N153" t="s">
        <v>26</v>
      </c>
      <c r="O153" t="s">
        <v>127</v>
      </c>
      <c r="P153" t="s">
        <v>26</v>
      </c>
      <c r="S153" s="2">
        <v>1400000</v>
      </c>
      <c r="T153" t="s">
        <v>1727</v>
      </c>
      <c r="U153" t="s">
        <v>26</v>
      </c>
    </row>
    <row r="154" spans="1:21" x14ac:dyDescent="0.25">
      <c r="A154" t="b">
        <v>0</v>
      </c>
      <c r="B154" t="s">
        <v>26</v>
      </c>
      <c r="C154" t="s">
        <v>1728</v>
      </c>
      <c r="D154" t="s">
        <v>1729</v>
      </c>
      <c r="F154">
        <v>2</v>
      </c>
      <c r="G154">
        <v>3</v>
      </c>
      <c r="H154">
        <v>2</v>
      </c>
      <c r="I154" t="s">
        <v>1730</v>
      </c>
      <c r="J154" t="s">
        <v>1731</v>
      </c>
      <c r="K154">
        <v>2</v>
      </c>
      <c r="L154" s="1">
        <v>151884272457</v>
      </c>
      <c r="M154" t="s">
        <v>26</v>
      </c>
      <c r="N154" t="s">
        <v>83</v>
      </c>
      <c r="O154" t="s">
        <v>26</v>
      </c>
      <c r="P154" t="s">
        <v>83</v>
      </c>
      <c r="Q154" t="s">
        <v>1732</v>
      </c>
      <c r="R154" s="2">
        <v>29000000</v>
      </c>
      <c r="S154" s="2">
        <v>35000000</v>
      </c>
      <c r="T154" t="s">
        <v>1733</v>
      </c>
      <c r="U154" t="s">
        <v>26</v>
      </c>
    </row>
    <row r="155" spans="1:21" x14ac:dyDescent="0.25">
      <c r="A155" t="b">
        <v>0</v>
      </c>
      <c r="B155" t="s">
        <v>26</v>
      </c>
      <c r="C155" t="s">
        <v>1734</v>
      </c>
      <c r="D155" t="s">
        <v>1735</v>
      </c>
      <c r="F155">
        <v>1</v>
      </c>
      <c r="G155">
        <v>1</v>
      </c>
      <c r="H155">
        <v>2</v>
      </c>
      <c r="I155" t="s">
        <v>72</v>
      </c>
      <c r="J155" t="s">
        <v>1736</v>
      </c>
      <c r="K155">
        <v>2</v>
      </c>
      <c r="L155" s="1">
        <v>136872702615</v>
      </c>
      <c r="M155" t="s">
        <v>26</v>
      </c>
      <c r="N155" t="s">
        <v>83</v>
      </c>
      <c r="O155" t="s">
        <v>26</v>
      </c>
      <c r="P155" t="s">
        <v>83</v>
      </c>
      <c r="Q155" t="s">
        <v>1737</v>
      </c>
      <c r="R155" s="2">
        <v>53000000</v>
      </c>
      <c r="S155" s="2">
        <v>66000000</v>
      </c>
      <c r="T155" t="s">
        <v>1738</v>
      </c>
      <c r="U155" t="s">
        <v>26</v>
      </c>
    </row>
    <row r="156" spans="1:21" x14ac:dyDescent="0.25">
      <c r="A156" t="b">
        <v>0</v>
      </c>
      <c r="B156" t="s">
        <v>26</v>
      </c>
      <c r="C156" t="s">
        <v>1739</v>
      </c>
      <c r="F156">
        <v>1</v>
      </c>
      <c r="G156">
        <v>1</v>
      </c>
      <c r="H156">
        <v>1</v>
      </c>
      <c r="I156" t="s">
        <v>316</v>
      </c>
      <c r="J156" t="s">
        <v>1740</v>
      </c>
      <c r="K156">
        <v>0</v>
      </c>
      <c r="L156" s="1">
        <v>176380237493</v>
      </c>
      <c r="M156" t="s">
        <v>127</v>
      </c>
      <c r="N156" t="s">
        <v>26</v>
      </c>
      <c r="O156" t="s">
        <v>127</v>
      </c>
      <c r="P156" t="s">
        <v>26</v>
      </c>
      <c r="S156" s="2">
        <v>430000</v>
      </c>
      <c r="T156" t="s">
        <v>319</v>
      </c>
      <c r="U156" t="s">
        <v>26</v>
      </c>
    </row>
    <row r="157" spans="1:21" x14ac:dyDescent="0.25">
      <c r="A157" t="b">
        <v>0</v>
      </c>
      <c r="B157" t="s">
        <v>26</v>
      </c>
      <c r="C157" t="s">
        <v>1741</v>
      </c>
      <c r="D157" t="s">
        <v>1383</v>
      </c>
      <c r="F157">
        <v>1</v>
      </c>
      <c r="G157">
        <v>1</v>
      </c>
      <c r="H157">
        <v>2</v>
      </c>
      <c r="I157" t="s">
        <v>34</v>
      </c>
      <c r="J157" t="s">
        <v>1742</v>
      </c>
      <c r="K157">
        <v>1</v>
      </c>
      <c r="L157" s="1">
        <v>132061786931</v>
      </c>
      <c r="M157" t="s">
        <v>83</v>
      </c>
      <c r="N157" t="s">
        <v>26</v>
      </c>
      <c r="O157" t="s">
        <v>83</v>
      </c>
      <c r="P157" t="s">
        <v>26</v>
      </c>
      <c r="Q157" t="s">
        <v>1246</v>
      </c>
      <c r="R157" s="2">
        <v>2500000</v>
      </c>
      <c r="S157" s="2">
        <v>3400000</v>
      </c>
      <c r="T157" t="s">
        <v>1743</v>
      </c>
      <c r="U157" t="s">
        <v>26</v>
      </c>
    </row>
    <row r="158" spans="1:21" x14ac:dyDescent="0.25">
      <c r="A158" t="b">
        <v>0</v>
      </c>
      <c r="B158" t="s">
        <v>26</v>
      </c>
      <c r="C158" t="s">
        <v>1744</v>
      </c>
      <c r="D158" t="s">
        <v>1745</v>
      </c>
      <c r="F158">
        <v>1</v>
      </c>
      <c r="G158">
        <v>1</v>
      </c>
      <c r="H158">
        <v>2</v>
      </c>
      <c r="I158" t="s">
        <v>23</v>
      </c>
      <c r="J158" t="s">
        <v>1746</v>
      </c>
      <c r="K158">
        <v>3</v>
      </c>
      <c r="L158" s="1">
        <v>15258736906</v>
      </c>
      <c r="M158" t="s">
        <v>26</v>
      </c>
      <c r="N158" t="s">
        <v>83</v>
      </c>
      <c r="O158" t="s">
        <v>26</v>
      </c>
      <c r="P158" t="s">
        <v>83</v>
      </c>
      <c r="Q158" t="s">
        <v>1747</v>
      </c>
      <c r="R158" s="2">
        <v>310000</v>
      </c>
      <c r="S158" s="2">
        <v>990000</v>
      </c>
      <c r="T158" t="s">
        <v>1748</v>
      </c>
      <c r="U158" t="s">
        <v>26</v>
      </c>
    </row>
    <row r="159" spans="1:21" x14ac:dyDescent="0.25">
      <c r="A159" t="b">
        <v>0</v>
      </c>
      <c r="B159" t="s">
        <v>26</v>
      </c>
      <c r="C159" t="s">
        <v>1749</v>
      </c>
      <c r="D159" t="s">
        <v>1237</v>
      </c>
      <c r="F159">
        <v>1</v>
      </c>
      <c r="G159">
        <v>1</v>
      </c>
      <c r="H159">
        <v>2</v>
      </c>
      <c r="I159" t="s">
        <v>254</v>
      </c>
      <c r="J159" t="s">
        <v>1750</v>
      </c>
      <c r="K159">
        <v>0</v>
      </c>
      <c r="L159" s="1">
        <v>117357594476</v>
      </c>
      <c r="M159" t="s">
        <v>26</v>
      </c>
      <c r="N159" t="s">
        <v>83</v>
      </c>
      <c r="O159" t="s">
        <v>26</v>
      </c>
      <c r="P159" t="s">
        <v>83</v>
      </c>
      <c r="R159" s="2">
        <v>3800000</v>
      </c>
      <c r="S159" s="2">
        <v>4600000</v>
      </c>
      <c r="T159" t="s">
        <v>1748</v>
      </c>
      <c r="U159" t="s">
        <v>26</v>
      </c>
    </row>
    <row r="160" spans="1:21" x14ac:dyDescent="0.25">
      <c r="A160" t="b">
        <v>0</v>
      </c>
      <c r="B160" t="s">
        <v>26</v>
      </c>
      <c r="C160" t="s">
        <v>1546</v>
      </c>
      <c r="D160" t="s">
        <v>1751</v>
      </c>
      <c r="E160" t="s">
        <v>1752</v>
      </c>
      <c r="F160">
        <v>1</v>
      </c>
      <c r="G160">
        <v>1</v>
      </c>
      <c r="H160">
        <v>2</v>
      </c>
      <c r="I160" t="s">
        <v>56</v>
      </c>
      <c r="J160" t="s">
        <v>1548</v>
      </c>
      <c r="K160">
        <v>2</v>
      </c>
      <c r="L160" s="1">
        <v>172098570007</v>
      </c>
      <c r="M160" t="s">
        <v>83</v>
      </c>
      <c r="N160" t="s">
        <v>26</v>
      </c>
      <c r="O160" t="s">
        <v>83</v>
      </c>
      <c r="P160" t="s">
        <v>26</v>
      </c>
      <c r="Q160" t="s">
        <v>1753</v>
      </c>
      <c r="R160" s="2">
        <v>19000000</v>
      </c>
      <c r="S160" s="2">
        <v>23000000</v>
      </c>
      <c r="T160" t="s">
        <v>1754</v>
      </c>
      <c r="U160" t="s">
        <v>26</v>
      </c>
    </row>
    <row r="161" spans="1:21" x14ac:dyDescent="0.25">
      <c r="A161" t="b">
        <v>0</v>
      </c>
      <c r="B161" t="s">
        <v>26</v>
      </c>
      <c r="C161" t="s">
        <v>1755</v>
      </c>
      <c r="D161" t="s">
        <v>1237</v>
      </c>
      <c r="F161">
        <v>1</v>
      </c>
      <c r="G161">
        <v>1</v>
      </c>
      <c r="H161">
        <v>1</v>
      </c>
      <c r="I161" t="s">
        <v>101</v>
      </c>
      <c r="J161" t="s">
        <v>1756</v>
      </c>
      <c r="K161">
        <v>0</v>
      </c>
      <c r="L161" s="1">
        <v>110948981512</v>
      </c>
      <c r="M161" t="s">
        <v>26</v>
      </c>
      <c r="N161" t="s">
        <v>127</v>
      </c>
      <c r="O161" t="s">
        <v>26</v>
      </c>
      <c r="P161" t="s">
        <v>127</v>
      </c>
      <c r="R161" s="2">
        <v>20000000</v>
      </c>
      <c r="T161" t="s">
        <v>1757</v>
      </c>
      <c r="U161" t="s">
        <v>26</v>
      </c>
    </row>
    <row r="162" spans="1:21" x14ac:dyDescent="0.25">
      <c r="A162" t="b">
        <v>0</v>
      </c>
      <c r="B162" t="s">
        <v>26</v>
      </c>
      <c r="C162" t="s">
        <v>1758</v>
      </c>
      <c r="D162" t="s">
        <v>1237</v>
      </c>
      <c r="F162">
        <v>1</v>
      </c>
      <c r="G162">
        <v>1</v>
      </c>
      <c r="H162">
        <v>1</v>
      </c>
      <c r="I162" t="s">
        <v>324</v>
      </c>
      <c r="J162" t="s">
        <v>1759</v>
      </c>
      <c r="K162">
        <v>0</v>
      </c>
      <c r="L162" s="1">
        <v>180289325585</v>
      </c>
      <c r="M162" t="s">
        <v>127</v>
      </c>
      <c r="N162" t="s">
        <v>26</v>
      </c>
      <c r="O162" t="s">
        <v>127</v>
      </c>
      <c r="P162" t="s">
        <v>26</v>
      </c>
      <c r="S162" s="2">
        <v>130000</v>
      </c>
      <c r="T162" t="s">
        <v>326</v>
      </c>
      <c r="U162" t="s">
        <v>26</v>
      </c>
    </row>
    <row r="163" spans="1:21" x14ac:dyDescent="0.25">
      <c r="A163" t="b">
        <v>0</v>
      </c>
      <c r="B163" t="s">
        <v>26</v>
      </c>
      <c r="C163" t="s">
        <v>1760</v>
      </c>
      <c r="D163" t="s">
        <v>1237</v>
      </c>
      <c r="F163">
        <v>1</v>
      </c>
      <c r="G163">
        <v>1</v>
      </c>
      <c r="H163">
        <v>2</v>
      </c>
      <c r="I163" t="s">
        <v>40</v>
      </c>
      <c r="J163" t="s">
        <v>1761</v>
      </c>
      <c r="K163">
        <v>0</v>
      </c>
      <c r="L163" s="1">
        <v>142166957024</v>
      </c>
      <c r="M163" t="s">
        <v>83</v>
      </c>
      <c r="N163" t="s">
        <v>26</v>
      </c>
      <c r="O163" t="s">
        <v>83</v>
      </c>
      <c r="P163" t="s">
        <v>26</v>
      </c>
      <c r="R163" s="2">
        <v>34000000</v>
      </c>
      <c r="S163" s="2">
        <v>35000000</v>
      </c>
      <c r="T163" t="s">
        <v>1762</v>
      </c>
      <c r="U163" t="s">
        <v>26</v>
      </c>
    </row>
    <row r="164" spans="1:21" x14ac:dyDescent="0.25">
      <c r="A164" t="b">
        <v>0</v>
      </c>
      <c r="B164" t="s">
        <v>26</v>
      </c>
      <c r="C164" t="s">
        <v>1763</v>
      </c>
      <c r="D164" t="s">
        <v>1237</v>
      </c>
      <c r="F164">
        <v>1</v>
      </c>
      <c r="G164">
        <v>1</v>
      </c>
      <c r="H164">
        <v>1</v>
      </c>
      <c r="I164" t="s">
        <v>101</v>
      </c>
      <c r="J164" t="s">
        <v>1764</v>
      </c>
      <c r="K164">
        <v>0</v>
      </c>
      <c r="L164" s="1">
        <v>144668997133</v>
      </c>
      <c r="M164" t="s">
        <v>127</v>
      </c>
      <c r="N164" t="s">
        <v>26</v>
      </c>
      <c r="O164" t="s">
        <v>127</v>
      </c>
      <c r="P164" t="s">
        <v>26</v>
      </c>
      <c r="S164" s="2">
        <v>26000000</v>
      </c>
      <c r="T164" t="s">
        <v>1765</v>
      </c>
      <c r="U164" t="s">
        <v>26</v>
      </c>
    </row>
    <row r="165" spans="1:21" x14ac:dyDescent="0.25">
      <c r="A165" t="b">
        <v>0</v>
      </c>
      <c r="B165" t="s">
        <v>26</v>
      </c>
      <c r="C165" t="s">
        <v>1578</v>
      </c>
      <c r="D165" t="s">
        <v>1766</v>
      </c>
      <c r="E165" t="s">
        <v>1767</v>
      </c>
      <c r="F165">
        <v>1</v>
      </c>
      <c r="G165">
        <v>2</v>
      </c>
      <c r="H165">
        <v>4</v>
      </c>
      <c r="I165" t="s">
        <v>31</v>
      </c>
      <c r="J165" t="s">
        <v>1580</v>
      </c>
      <c r="K165">
        <v>3</v>
      </c>
      <c r="L165" s="1">
        <v>135875390995</v>
      </c>
      <c r="M165" t="s">
        <v>26</v>
      </c>
      <c r="N165" t="s">
        <v>26</v>
      </c>
      <c r="O165" t="s">
        <v>26</v>
      </c>
      <c r="P165" t="s">
        <v>26</v>
      </c>
      <c r="Q165" t="s">
        <v>1768</v>
      </c>
      <c r="R165" s="2">
        <v>1100000</v>
      </c>
      <c r="S165" s="2">
        <v>1700000</v>
      </c>
      <c r="T165" t="s">
        <v>1769</v>
      </c>
      <c r="U165" t="s">
        <v>26</v>
      </c>
    </row>
    <row r="166" spans="1:21" x14ac:dyDescent="0.25">
      <c r="A166" t="b">
        <v>0</v>
      </c>
      <c r="B166" t="s">
        <v>26</v>
      </c>
      <c r="C166" t="s">
        <v>1770</v>
      </c>
      <c r="D166" t="s">
        <v>1237</v>
      </c>
      <c r="F166">
        <v>1</v>
      </c>
      <c r="G166">
        <v>1</v>
      </c>
      <c r="H166">
        <v>1</v>
      </c>
      <c r="I166" t="s">
        <v>331</v>
      </c>
      <c r="J166" t="s">
        <v>1771</v>
      </c>
      <c r="K166">
        <v>0</v>
      </c>
      <c r="L166" s="1">
        <v>194586162136</v>
      </c>
      <c r="M166" t="s">
        <v>26</v>
      </c>
      <c r="N166" t="s">
        <v>127</v>
      </c>
      <c r="O166" t="s">
        <v>26</v>
      </c>
      <c r="P166" t="s">
        <v>127</v>
      </c>
      <c r="R166" s="2">
        <v>450000</v>
      </c>
      <c r="T166" t="s">
        <v>333</v>
      </c>
      <c r="U166" t="s">
        <v>26</v>
      </c>
    </row>
    <row r="167" spans="1:21" x14ac:dyDescent="0.25">
      <c r="A167" t="b">
        <v>0</v>
      </c>
      <c r="B167" t="s">
        <v>26</v>
      </c>
      <c r="C167" t="s">
        <v>1772</v>
      </c>
      <c r="D167" t="s">
        <v>1237</v>
      </c>
      <c r="F167">
        <v>1</v>
      </c>
      <c r="G167">
        <v>1</v>
      </c>
      <c r="H167">
        <v>2</v>
      </c>
      <c r="I167" t="s">
        <v>90</v>
      </c>
      <c r="J167" t="s">
        <v>1773</v>
      </c>
      <c r="K167">
        <v>0</v>
      </c>
      <c r="L167" s="1">
        <v>168077247203</v>
      </c>
      <c r="M167" t="s">
        <v>83</v>
      </c>
      <c r="N167" t="s">
        <v>26</v>
      </c>
      <c r="O167" t="s">
        <v>83</v>
      </c>
      <c r="P167" t="s">
        <v>26</v>
      </c>
      <c r="R167" s="2">
        <v>4300000</v>
      </c>
      <c r="S167" s="2">
        <v>7000000</v>
      </c>
      <c r="T167" t="s">
        <v>1774</v>
      </c>
      <c r="U167" t="s">
        <v>26</v>
      </c>
    </row>
    <row r="168" spans="1:21" x14ac:dyDescent="0.25">
      <c r="A168" t="b">
        <v>0</v>
      </c>
      <c r="B168" t="s">
        <v>26</v>
      </c>
      <c r="C168" t="s">
        <v>1775</v>
      </c>
      <c r="D168" t="s">
        <v>1776</v>
      </c>
      <c r="F168">
        <v>1</v>
      </c>
      <c r="G168">
        <v>1</v>
      </c>
      <c r="H168">
        <v>2</v>
      </c>
      <c r="I168" t="s">
        <v>23</v>
      </c>
      <c r="J168" t="s">
        <v>1777</v>
      </c>
      <c r="K168">
        <v>2</v>
      </c>
      <c r="L168" s="1">
        <v>123668343031</v>
      </c>
      <c r="M168" t="s">
        <v>26</v>
      </c>
      <c r="N168" t="s">
        <v>83</v>
      </c>
      <c r="O168" t="s">
        <v>26</v>
      </c>
      <c r="P168" t="s">
        <v>83</v>
      </c>
      <c r="Q168" t="s">
        <v>1778</v>
      </c>
      <c r="R168" s="2">
        <v>2500000</v>
      </c>
      <c r="S168" s="2">
        <v>3300000</v>
      </c>
      <c r="T168" t="s">
        <v>1779</v>
      </c>
      <c r="U168" t="s">
        <v>26</v>
      </c>
    </row>
    <row r="169" spans="1:21" x14ac:dyDescent="0.25">
      <c r="A169" t="b">
        <v>0</v>
      </c>
      <c r="B169" t="s">
        <v>26</v>
      </c>
      <c r="C169" t="s">
        <v>1780</v>
      </c>
      <c r="D169" t="s">
        <v>1237</v>
      </c>
      <c r="F169">
        <v>1</v>
      </c>
      <c r="G169">
        <v>1</v>
      </c>
      <c r="H169">
        <v>2</v>
      </c>
      <c r="I169" t="s">
        <v>217</v>
      </c>
      <c r="J169" t="s">
        <v>1781</v>
      </c>
      <c r="K169">
        <v>0</v>
      </c>
      <c r="L169" s="1">
        <v>173280377215</v>
      </c>
      <c r="M169" t="s">
        <v>26</v>
      </c>
      <c r="N169" t="s">
        <v>83</v>
      </c>
      <c r="O169" t="s">
        <v>26</v>
      </c>
      <c r="P169" t="s">
        <v>83</v>
      </c>
      <c r="R169" s="2">
        <v>610000</v>
      </c>
      <c r="S169" s="2">
        <v>830000</v>
      </c>
      <c r="T169" t="s">
        <v>1782</v>
      </c>
      <c r="U169" t="s">
        <v>26</v>
      </c>
    </row>
    <row r="170" spans="1:21" x14ac:dyDescent="0.25">
      <c r="A170" t="b">
        <v>0</v>
      </c>
      <c r="B170" t="s">
        <v>26</v>
      </c>
      <c r="C170" t="s">
        <v>1783</v>
      </c>
      <c r="D170" t="s">
        <v>1237</v>
      </c>
      <c r="F170">
        <v>1</v>
      </c>
      <c r="G170">
        <v>1</v>
      </c>
      <c r="H170">
        <v>2</v>
      </c>
      <c r="I170" t="s">
        <v>267</v>
      </c>
      <c r="J170" t="s">
        <v>1784</v>
      </c>
      <c r="K170">
        <v>0</v>
      </c>
      <c r="L170" s="1">
        <v>96346426914</v>
      </c>
      <c r="M170" t="s">
        <v>26</v>
      </c>
      <c r="N170" t="s">
        <v>83</v>
      </c>
      <c r="O170" t="s">
        <v>26</v>
      </c>
      <c r="P170" t="s">
        <v>83</v>
      </c>
      <c r="R170" s="2">
        <v>25000000</v>
      </c>
      <c r="S170" s="2">
        <v>29000000</v>
      </c>
      <c r="T170" t="s">
        <v>1785</v>
      </c>
      <c r="U170" t="s">
        <v>26</v>
      </c>
    </row>
    <row r="171" spans="1:21" x14ac:dyDescent="0.25">
      <c r="A171" t="b">
        <v>0</v>
      </c>
      <c r="B171" t="s">
        <v>26</v>
      </c>
      <c r="C171" t="s">
        <v>1786</v>
      </c>
      <c r="D171" t="s">
        <v>1227</v>
      </c>
      <c r="F171">
        <v>1</v>
      </c>
      <c r="G171">
        <v>1</v>
      </c>
      <c r="H171">
        <v>2</v>
      </c>
      <c r="I171" t="s">
        <v>229</v>
      </c>
      <c r="J171" t="s">
        <v>1787</v>
      </c>
      <c r="K171">
        <v>1</v>
      </c>
      <c r="L171" s="1">
        <v>140272260921</v>
      </c>
      <c r="M171" t="s">
        <v>83</v>
      </c>
      <c r="N171" t="s">
        <v>26</v>
      </c>
      <c r="O171" t="s">
        <v>83</v>
      </c>
      <c r="P171" t="s">
        <v>26</v>
      </c>
      <c r="Q171" t="s">
        <v>1229</v>
      </c>
      <c r="R171" s="2">
        <v>3300000</v>
      </c>
      <c r="S171" s="2">
        <v>4000000</v>
      </c>
      <c r="T171" t="s">
        <v>1788</v>
      </c>
      <c r="U171" t="s">
        <v>26</v>
      </c>
    </row>
    <row r="172" spans="1:21" x14ac:dyDescent="0.25">
      <c r="A172" t="b">
        <v>0</v>
      </c>
      <c r="B172" t="s">
        <v>26</v>
      </c>
      <c r="C172" t="s">
        <v>1789</v>
      </c>
      <c r="D172" t="s">
        <v>1237</v>
      </c>
      <c r="F172">
        <v>1</v>
      </c>
      <c r="G172">
        <v>1</v>
      </c>
      <c r="H172">
        <v>3</v>
      </c>
      <c r="I172" t="s">
        <v>52</v>
      </c>
      <c r="J172" t="s">
        <v>1790</v>
      </c>
      <c r="K172">
        <v>0</v>
      </c>
      <c r="L172" s="1">
        <v>96154654224</v>
      </c>
      <c r="M172" t="s">
        <v>26</v>
      </c>
      <c r="N172" t="s">
        <v>26</v>
      </c>
      <c r="O172" t="s">
        <v>26</v>
      </c>
      <c r="P172" t="s">
        <v>26</v>
      </c>
      <c r="R172" s="2">
        <v>2000000000</v>
      </c>
      <c r="S172" s="2">
        <v>2100000000</v>
      </c>
      <c r="T172" t="s">
        <v>1791</v>
      </c>
      <c r="U172" t="s">
        <v>26</v>
      </c>
    </row>
    <row r="173" spans="1:21" x14ac:dyDescent="0.25">
      <c r="A173" t="b">
        <v>0</v>
      </c>
      <c r="B173" t="s">
        <v>26</v>
      </c>
      <c r="C173" t="s">
        <v>1792</v>
      </c>
      <c r="D173" t="s">
        <v>1365</v>
      </c>
      <c r="F173">
        <v>1</v>
      </c>
      <c r="G173">
        <v>1</v>
      </c>
      <c r="H173">
        <v>1</v>
      </c>
      <c r="I173" t="s">
        <v>344</v>
      </c>
      <c r="J173" t="s">
        <v>1793</v>
      </c>
      <c r="K173">
        <v>1</v>
      </c>
      <c r="L173" s="1">
        <v>116555962624</v>
      </c>
      <c r="M173" t="s">
        <v>26</v>
      </c>
      <c r="N173" t="s">
        <v>127</v>
      </c>
      <c r="O173" t="s">
        <v>26</v>
      </c>
      <c r="P173" t="s">
        <v>127</v>
      </c>
      <c r="Q173" t="s">
        <v>1367</v>
      </c>
      <c r="R173" s="2">
        <v>140000</v>
      </c>
      <c r="T173" t="s">
        <v>345</v>
      </c>
      <c r="U173" t="s">
        <v>26</v>
      </c>
    </row>
    <row r="174" spans="1:21" x14ac:dyDescent="0.25">
      <c r="A174" t="b">
        <v>0</v>
      </c>
      <c r="B174" t="s">
        <v>26</v>
      </c>
      <c r="C174" t="s">
        <v>1794</v>
      </c>
      <c r="D174" t="s">
        <v>1723</v>
      </c>
      <c r="F174">
        <v>1</v>
      </c>
      <c r="G174">
        <v>1</v>
      </c>
      <c r="H174">
        <v>2</v>
      </c>
      <c r="I174" t="s">
        <v>34</v>
      </c>
      <c r="J174" t="s">
        <v>1795</v>
      </c>
      <c r="K174">
        <v>1</v>
      </c>
      <c r="L174" s="1">
        <v>129563787654</v>
      </c>
      <c r="M174" t="s">
        <v>26</v>
      </c>
      <c r="N174" t="s">
        <v>26</v>
      </c>
      <c r="O174" t="s">
        <v>26</v>
      </c>
      <c r="P174" t="s">
        <v>26</v>
      </c>
      <c r="Q174" t="s">
        <v>1725</v>
      </c>
      <c r="R174" s="2">
        <v>8600000</v>
      </c>
      <c r="S174" s="2">
        <v>10000000</v>
      </c>
      <c r="T174" t="s">
        <v>1796</v>
      </c>
      <c r="U174" t="s">
        <v>26</v>
      </c>
    </row>
    <row r="175" spans="1:21" x14ac:dyDescent="0.25">
      <c r="A175" t="b">
        <v>0</v>
      </c>
      <c r="B175" t="s">
        <v>26</v>
      </c>
      <c r="C175" t="s">
        <v>1789</v>
      </c>
      <c r="F175">
        <v>1</v>
      </c>
      <c r="G175">
        <v>1</v>
      </c>
      <c r="H175">
        <v>4</v>
      </c>
      <c r="I175" t="s">
        <v>52</v>
      </c>
      <c r="J175" t="s">
        <v>1790</v>
      </c>
      <c r="K175">
        <v>0</v>
      </c>
      <c r="L175" s="1">
        <v>84250942824</v>
      </c>
      <c r="M175" t="s">
        <v>26</v>
      </c>
      <c r="N175" t="s">
        <v>26</v>
      </c>
      <c r="O175" t="s">
        <v>26</v>
      </c>
      <c r="P175" t="s">
        <v>26</v>
      </c>
      <c r="R175" s="2">
        <v>29000000</v>
      </c>
      <c r="S175" s="2">
        <v>42000000</v>
      </c>
      <c r="T175" t="s">
        <v>1797</v>
      </c>
      <c r="U175" t="s">
        <v>26</v>
      </c>
    </row>
    <row r="176" spans="1:21" x14ac:dyDescent="0.25">
      <c r="A176" t="b">
        <v>0</v>
      </c>
      <c r="B176" t="s">
        <v>26</v>
      </c>
      <c r="C176" t="s">
        <v>1798</v>
      </c>
      <c r="D176" t="s">
        <v>1666</v>
      </c>
      <c r="F176">
        <v>1</v>
      </c>
      <c r="G176">
        <v>1</v>
      </c>
      <c r="H176">
        <v>1</v>
      </c>
      <c r="I176" t="s">
        <v>72</v>
      </c>
      <c r="J176" t="s">
        <v>1799</v>
      </c>
      <c r="K176">
        <v>1</v>
      </c>
      <c r="L176" s="1">
        <v>111853643121</v>
      </c>
      <c r="M176" t="s">
        <v>26</v>
      </c>
      <c r="N176" t="s">
        <v>127</v>
      </c>
      <c r="O176" t="s">
        <v>26</v>
      </c>
      <c r="P176" t="s">
        <v>127</v>
      </c>
      <c r="Q176" t="s">
        <v>1668</v>
      </c>
      <c r="R176" s="2">
        <v>19000000</v>
      </c>
      <c r="T176" t="s">
        <v>1800</v>
      </c>
      <c r="U176" t="s">
        <v>26</v>
      </c>
    </row>
    <row r="177" spans="1:21" x14ac:dyDescent="0.25">
      <c r="A177" t="b">
        <v>0</v>
      </c>
      <c r="B177" t="s">
        <v>26</v>
      </c>
      <c r="C177" t="s">
        <v>1801</v>
      </c>
      <c r="D177" t="s">
        <v>1655</v>
      </c>
      <c r="E177" t="s">
        <v>1802</v>
      </c>
      <c r="F177">
        <v>1</v>
      </c>
      <c r="G177">
        <v>1</v>
      </c>
      <c r="H177">
        <v>2</v>
      </c>
      <c r="I177" t="s">
        <v>56</v>
      </c>
      <c r="J177" t="s">
        <v>1803</v>
      </c>
      <c r="K177">
        <v>2</v>
      </c>
      <c r="L177" s="1">
        <v>113264731951</v>
      </c>
      <c r="M177" t="s">
        <v>26</v>
      </c>
      <c r="N177" t="s">
        <v>83</v>
      </c>
      <c r="O177" t="s">
        <v>26</v>
      </c>
      <c r="P177" t="s">
        <v>83</v>
      </c>
      <c r="Q177" t="s">
        <v>1659</v>
      </c>
      <c r="R177" s="2">
        <v>2600000</v>
      </c>
      <c r="T177" t="s">
        <v>1804</v>
      </c>
      <c r="U177" t="s">
        <v>26</v>
      </c>
    </row>
    <row r="178" spans="1:21" x14ac:dyDescent="0.25">
      <c r="A178" t="b">
        <v>0</v>
      </c>
      <c r="B178" t="s">
        <v>26</v>
      </c>
      <c r="C178" t="s">
        <v>1805</v>
      </c>
      <c r="D178" t="s">
        <v>1806</v>
      </c>
      <c r="F178">
        <v>1</v>
      </c>
      <c r="G178">
        <v>1</v>
      </c>
      <c r="H178">
        <v>1</v>
      </c>
      <c r="I178" t="s">
        <v>246</v>
      </c>
      <c r="J178" t="s">
        <v>1807</v>
      </c>
      <c r="K178">
        <v>2</v>
      </c>
      <c r="L178" s="1">
        <v>151479616825</v>
      </c>
      <c r="M178" t="s">
        <v>127</v>
      </c>
      <c r="N178" t="s">
        <v>26</v>
      </c>
      <c r="O178" t="s">
        <v>127</v>
      </c>
      <c r="P178" t="s">
        <v>26</v>
      </c>
      <c r="Q178" t="s">
        <v>1808</v>
      </c>
      <c r="S178" s="2">
        <v>1400000</v>
      </c>
      <c r="T178" t="s">
        <v>1809</v>
      </c>
      <c r="U178" t="s">
        <v>26</v>
      </c>
    </row>
    <row r="179" spans="1:21" x14ac:dyDescent="0.25">
      <c r="A179" t="b">
        <v>0</v>
      </c>
      <c r="B179" t="s">
        <v>26</v>
      </c>
      <c r="C179" t="s">
        <v>1810</v>
      </c>
      <c r="F179">
        <v>1</v>
      </c>
      <c r="G179">
        <v>1</v>
      </c>
      <c r="H179">
        <v>2</v>
      </c>
      <c r="I179" t="s">
        <v>50</v>
      </c>
      <c r="J179" t="s">
        <v>1811</v>
      </c>
      <c r="K179">
        <v>0</v>
      </c>
      <c r="L179" s="1">
        <v>157164962225</v>
      </c>
      <c r="M179" t="s">
        <v>83</v>
      </c>
      <c r="N179" t="s">
        <v>26</v>
      </c>
      <c r="O179" t="s">
        <v>83</v>
      </c>
      <c r="P179" t="s">
        <v>26</v>
      </c>
      <c r="R179" s="2">
        <v>13000000</v>
      </c>
      <c r="S179" s="2">
        <v>17000000</v>
      </c>
      <c r="T179" t="s">
        <v>1812</v>
      </c>
      <c r="U179" t="s">
        <v>26</v>
      </c>
    </row>
    <row r="180" spans="1:21" x14ac:dyDescent="0.25">
      <c r="A180" t="b">
        <v>0</v>
      </c>
      <c r="B180" t="s">
        <v>26</v>
      </c>
      <c r="C180" t="s">
        <v>1813</v>
      </c>
      <c r="D180" t="s">
        <v>1237</v>
      </c>
      <c r="F180">
        <v>1</v>
      </c>
      <c r="G180">
        <v>1</v>
      </c>
      <c r="H180">
        <v>1</v>
      </c>
      <c r="I180" t="s">
        <v>34</v>
      </c>
      <c r="J180" t="s">
        <v>1814</v>
      </c>
      <c r="K180">
        <v>0</v>
      </c>
      <c r="L180" s="1">
        <v>10214697484</v>
      </c>
      <c r="M180" t="s">
        <v>26</v>
      </c>
      <c r="N180" t="s">
        <v>127</v>
      </c>
      <c r="O180" t="s">
        <v>26</v>
      </c>
      <c r="P180" t="s">
        <v>127</v>
      </c>
      <c r="R180" s="2">
        <v>6200000</v>
      </c>
      <c r="T180" t="s">
        <v>1815</v>
      </c>
      <c r="U180" t="s">
        <v>26</v>
      </c>
    </row>
    <row r="181" spans="1:21" x14ac:dyDescent="0.25">
      <c r="A181" t="b">
        <v>0</v>
      </c>
      <c r="B181" t="s">
        <v>26</v>
      </c>
      <c r="C181" t="s">
        <v>1775</v>
      </c>
      <c r="D181" t="s">
        <v>1816</v>
      </c>
      <c r="F181">
        <v>1</v>
      </c>
      <c r="G181">
        <v>1</v>
      </c>
      <c r="H181">
        <v>2</v>
      </c>
      <c r="I181" t="s">
        <v>23</v>
      </c>
      <c r="J181" t="s">
        <v>1777</v>
      </c>
      <c r="K181">
        <v>2</v>
      </c>
      <c r="L181" s="1">
        <v>118065721531</v>
      </c>
      <c r="M181" t="s">
        <v>26</v>
      </c>
      <c r="N181" t="s">
        <v>26</v>
      </c>
      <c r="O181" t="s">
        <v>26</v>
      </c>
      <c r="P181" t="s">
        <v>26</v>
      </c>
      <c r="Q181" t="s">
        <v>1817</v>
      </c>
      <c r="R181" s="2">
        <v>1300000</v>
      </c>
      <c r="S181" s="2">
        <v>2800000</v>
      </c>
      <c r="T181" t="s">
        <v>1818</v>
      </c>
      <c r="U181" t="s">
        <v>26</v>
      </c>
    </row>
    <row r="182" spans="1:21" x14ac:dyDescent="0.25">
      <c r="A182" t="b">
        <v>0</v>
      </c>
      <c r="B182" t="s">
        <v>26</v>
      </c>
      <c r="C182" t="s">
        <v>1819</v>
      </c>
      <c r="D182" t="s">
        <v>1237</v>
      </c>
      <c r="F182">
        <v>1</v>
      </c>
      <c r="G182">
        <v>1</v>
      </c>
      <c r="H182">
        <v>2</v>
      </c>
      <c r="I182" t="s">
        <v>261</v>
      </c>
      <c r="J182" t="s">
        <v>1820</v>
      </c>
      <c r="K182">
        <v>0</v>
      </c>
      <c r="L182" s="1">
        <v>132058148351</v>
      </c>
      <c r="M182" t="s">
        <v>26</v>
      </c>
      <c r="N182" t="s">
        <v>26</v>
      </c>
      <c r="O182" t="s">
        <v>26</v>
      </c>
      <c r="P182" t="s">
        <v>26</v>
      </c>
      <c r="R182" s="2">
        <v>480000</v>
      </c>
      <c r="S182" s="2">
        <v>750000</v>
      </c>
      <c r="T182" t="s">
        <v>1821</v>
      </c>
      <c r="U182" t="s">
        <v>26</v>
      </c>
    </row>
    <row r="183" spans="1:21" x14ac:dyDescent="0.25">
      <c r="A183" t="b">
        <v>0</v>
      </c>
      <c r="B183" t="s">
        <v>26</v>
      </c>
      <c r="C183" t="s">
        <v>1490</v>
      </c>
      <c r="D183" t="s">
        <v>1822</v>
      </c>
      <c r="F183">
        <v>1</v>
      </c>
      <c r="G183">
        <v>1</v>
      </c>
      <c r="H183">
        <v>2</v>
      </c>
      <c r="I183" t="s">
        <v>23</v>
      </c>
      <c r="J183" t="s">
        <v>1492</v>
      </c>
      <c r="K183">
        <v>3</v>
      </c>
      <c r="L183" s="1">
        <v>136477839327</v>
      </c>
      <c r="M183" t="s">
        <v>83</v>
      </c>
      <c r="N183" t="s">
        <v>26</v>
      </c>
      <c r="O183" t="s">
        <v>83</v>
      </c>
      <c r="P183" t="s">
        <v>26</v>
      </c>
      <c r="Q183" t="s">
        <v>1823</v>
      </c>
      <c r="R183" s="2">
        <v>1300000</v>
      </c>
      <c r="S183" s="2">
        <v>2500000</v>
      </c>
      <c r="T183" t="s">
        <v>1824</v>
      </c>
      <c r="U183" t="s">
        <v>26</v>
      </c>
    </row>
    <row r="184" spans="1:21" x14ac:dyDescent="0.25">
      <c r="A184" t="b">
        <v>0</v>
      </c>
      <c r="B184" t="s">
        <v>26</v>
      </c>
      <c r="C184" t="s">
        <v>1825</v>
      </c>
      <c r="D184" t="s">
        <v>1237</v>
      </c>
      <c r="F184">
        <v>1</v>
      </c>
      <c r="G184">
        <v>1</v>
      </c>
      <c r="H184">
        <v>2</v>
      </c>
      <c r="I184" t="s">
        <v>310</v>
      </c>
      <c r="J184" t="s">
        <v>1826</v>
      </c>
      <c r="K184">
        <v>0</v>
      </c>
      <c r="L184" s="1">
        <v>120658617505</v>
      </c>
      <c r="M184" t="s">
        <v>26</v>
      </c>
      <c r="N184" t="s">
        <v>83</v>
      </c>
      <c r="O184" t="s">
        <v>26</v>
      </c>
      <c r="P184" t="s">
        <v>83</v>
      </c>
      <c r="R184" s="2">
        <v>250000</v>
      </c>
      <c r="T184" t="s">
        <v>1827</v>
      </c>
      <c r="U184" t="s">
        <v>26</v>
      </c>
    </row>
    <row r="185" spans="1:21" x14ac:dyDescent="0.25">
      <c r="A185" t="b">
        <v>0</v>
      </c>
      <c r="B185" t="s">
        <v>26</v>
      </c>
      <c r="C185" t="s">
        <v>1828</v>
      </c>
      <c r="D185" t="s">
        <v>1365</v>
      </c>
      <c r="F185">
        <v>1</v>
      </c>
      <c r="G185">
        <v>1</v>
      </c>
      <c r="H185">
        <v>1</v>
      </c>
      <c r="I185" t="s">
        <v>63</v>
      </c>
      <c r="J185" t="s">
        <v>1829</v>
      </c>
      <c r="K185">
        <v>1</v>
      </c>
      <c r="L185" s="1">
        <v>93054072889</v>
      </c>
      <c r="M185" t="s">
        <v>26</v>
      </c>
      <c r="N185" t="s">
        <v>127</v>
      </c>
      <c r="O185" t="s">
        <v>26</v>
      </c>
      <c r="P185" t="s">
        <v>127</v>
      </c>
      <c r="Q185" t="s">
        <v>1367</v>
      </c>
      <c r="R185" s="2">
        <v>2200000</v>
      </c>
      <c r="T185" t="s">
        <v>1830</v>
      </c>
      <c r="U185" t="s">
        <v>26</v>
      </c>
    </row>
    <row r="186" spans="1:21" x14ac:dyDescent="0.25">
      <c r="A186" t="b">
        <v>0</v>
      </c>
      <c r="B186" t="s">
        <v>26</v>
      </c>
      <c r="C186" t="s">
        <v>1831</v>
      </c>
      <c r="D186" t="s">
        <v>1237</v>
      </c>
      <c r="F186">
        <v>1</v>
      </c>
      <c r="G186">
        <v>1</v>
      </c>
      <c r="H186">
        <v>2</v>
      </c>
      <c r="I186" t="s">
        <v>66</v>
      </c>
      <c r="J186" t="s">
        <v>1832</v>
      </c>
      <c r="K186">
        <v>0</v>
      </c>
      <c r="L186" s="1">
        <v>117158544682</v>
      </c>
      <c r="M186" t="s">
        <v>83</v>
      </c>
      <c r="N186" t="s">
        <v>26</v>
      </c>
      <c r="O186" t="s">
        <v>83</v>
      </c>
      <c r="P186" t="s">
        <v>26</v>
      </c>
      <c r="R186" s="2">
        <v>2500000</v>
      </c>
      <c r="S186" s="2">
        <v>3100000</v>
      </c>
      <c r="T186" t="s">
        <v>1833</v>
      </c>
      <c r="U186" t="s">
        <v>26</v>
      </c>
    </row>
    <row r="187" spans="1:21" x14ac:dyDescent="0.25">
      <c r="A187" t="b">
        <v>0</v>
      </c>
      <c r="B187" t="s">
        <v>26</v>
      </c>
      <c r="C187" t="s">
        <v>1834</v>
      </c>
      <c r="D187" t="s">
        <v>1237</v>
      </c>
      <c r="F187">
        <v>1</v>
      </c>
      <c r="G187">
        <v>1</v>
      </c>
      <c r="H187">
        <v>2</v>
      </c>
      <c r="I187" t="s">
        <v>134</v>
      </c>
      <c r="J187" t="s">
        <v>1835</v>
      </c>
      <c r="K187">
        <v>0</v>
      </c>
      <c r="L187" s="1">
        <v>98842313259</v>
      </c>
      <c r="M187" t="s">
        <v>26</v>
      </c>
      <c r="N187" t="s">
        <v>83</v>
      </c>
      <c r="O187" t="s">
        <v>26</v>
      </c>
      <c r="P187" t="s">
        <v>83</v>
      </c>
      <c r="R187" s="2">
        <v>830000</v>
      </c>
      <c r="S187" s="2">
        <v>1100000</v>
      </c>
      <c r="T187" t="s">
        <v>1836</v>
      </c>
      <c r="U187" t="s">
        <v>26</v>
      </c>
    </row>
    <row r="188" spans="1:21" x14ac:dyDescent="0.25">
      <c r="A188" t="b">
        <v>0</v>
      </c>
      <c r="B188" t="s">
        <v>26</v>
      </c>
      <c r="C188" t="s">
        <v>1837</v>
      </c>
      <c r="D188" t="s">
        <v>1237</v>
      </c>
      <c r="F188">
        <v>1</v>
      </c>
      <c r="G188">
        <v>1</v>
      </c>
      <c r="H188">
        <v>2</v>
      </c>
      <c r="I188" t="s">
        <v>107</v>
      </c>
      <c r="J188" t="s">
        <v>1838</v>
      </c>
      <c r="K188">
        <v>0</v>
      </c>
      <c r="L188" s="1">
        <v>112259019785</v>
      </c>
      <c r="M188" t="s">
        <v>26</v>
      </c>
      <c r="N188" t="s">
        <v>83</v>
      </c>
      <c r="O188" t="s">
        <v>26</v>
      </c>
      <c r="P188" t="s">
        <v>83</v>
      </c>
      <c r="R188" s="2">
        <v>5000000</v>
      </c>
      <c r="S188" s="2">
        <v>6500000</v>
      </c>
      <c r="T188" t="s">
        <v>1839</v>
      </c>
      <c r="U188" t="s">
        <v>26</v>
      </c>
    </row>
    <row r="189" spans="1:21" x14ac:dyDescent="0.25">
      <c r="A189" t="b">
        <v>0</v>
      </c>
      <c r="B189" t="s">
        <v>26</v>
      </c>
      <c r="C189" t="s">
        <v>1654</v>
      </c>
      <c r="D189" t="s">
        <v>1840</v>
      </c>
      <c r="E189" t="s">
        <v>1841</v>
      </c>
      <c r="F189">
        <v>2</v>
      </c>
      <c r="G189">
        <v>3</v>
      </c>
      <c r="H189">
        <v>3</v>
      </c>
      <c r="I189" t="s">
        <v>1657</v>
      </c>
      <c r="J189" t="s">
        <v>1658</v>
      </c>
      <c r="K189">
        <v>2</v>
      </c>
      <c r="L189" s="1">
        <v>111859528387</v>
      </c>
      <c r="M189" t="s">
        <v>26</v>
      </c>
      <c r="N189" t="s">
        <v>83</v>
      </c>
      <c r="O189" t="s">
        <v>26</v>
      </c>
      <c r="P189" t="s">
        <v>83</v>
      </c>
      <c r="Q189" t="s">
        <v>1842</v>
      </c>
      <c r="R189" s="2">
        <v>52000000</v>
      </c>
      <c r="S189" s="2">
        <v>15000000</v>
      </c>
      <c r="T189" t="s">
        <v>1843</v>
      </c>
      <c r="U189" t="s">
        <v>26</v>
      </c>
    </row>
    <row r="190" spans="1:21" x14ac:dyDescent="0.25">
      <c r="A190" t="b">
        <v>0</v>
      </c>
      <c r="B190" t="s">
        <v>26</v>
      </c>
      <c r="C190" t="s">
        <v>1844</v>
      </c>
      <c r="D190" t="s">
        <v>1237</v>
      </c>
      <c r="F190">
        <v>1</v>
      </c>
      <c r="G190">
        <v>1</v>
      </c>
      <c r="H190">
        <v>1</v>
      </c>
      <c r="I190" t="s">
        <v>125</v>
      </c>
      <c r="J190" t="s">
        <v>1845</v>
      </c>
      <c r="K190">
        <v>0</v>
      </c>
      <c r="L190" s="1">
        <v>14436710267</v>
      </c>
      <c r="M190" t="s">
        <v>127</v>
      </c>
      <c r="N190" t="s">
        <v>26</v>
      </c>
      <c r="O190" t="s">
        <v>127</v>
      </c>
      <c r="P190" t="s">
        <v>26</v>
      </c>
      <c r="S190" s="2">
        <v>67000</v>
      </c>
      <c r="T190" t="s">
        <v>1843</v>
      </c>
      <c r="U190" t="s">
        <v>26</v>
      </c>
    </row>
    <row r="191" spans="1:21" x14ac:dyDescent="0.25">
      <c r="A191" t="b">
        <v>0</v>
      </c>
      <c r="B191" t="s">
        <v>26</v>
      </c>
      <c r="C191" t="s">
        <v>1846</v>
      </c>
      <c r="D191" t="s">
        <v>1847</v>
      </c>
      <c r="F191">
        <v>1</v>
      </c>
      <c r="G191">
        <v>1</v>
      </c>
      <c r="H191">
        <v>1</v>
      </c>
      <c r="I191" t="s">
        <v>56</v>
      </c>
      <c r="J191" t="s">
        <v>1848</v>
      </c>
      <c r="K191">
        <v>1</v>
      </c>
      <c r="L191" s="1">
        <v>151075363439</v>
      </c>
      <c r="M191" t="s">
        <v>127</v>
      </c>
      <c r="N191" t="s">
        <v>26</v>
      </c>
      <c r="O191" t="s">
        <v>127</v>
      </c>
      <c r="P191" t="s">
        <v>26</v>
      </c>
      <c r="Q191" t="s">
        <v>1849</v>
      </c>
      <c r="S191" s="2">
        <v>1200000</v>
      </c>
      <c r="T191" t="s">
        <v>1850</v>
      </c>
      <c r="U191" t="s">
        <v>26</v>
      </c>
    </row>
    <row r="192" spans="1:21" x14ac:dyDescent="0.25">
      <c r="A192" t="b">
        <v>0</v>
      </c>
      <c r="B192" t="s">
        <v>26</v>
      </c>
      <c r="C192" t="s">
        <v>1851</v>
      </c>
      <c r="D192" t="s">
        <v>1501</v>
      </c>
      <c r="F192">
        <v>1</v>
      </c>
      <c r="G192">
        <v>1</v>
      </c>
      <c r="H192">
        <v>2</v>
      </c>
      <c r="I192" t="s">
        <v>63</v>
      </c>
      <c r="J192" t="s">
        <v>1852</v>
      </c>
      <c r="K192">
        <v>2</v>
      </c>
      <c r="L192" s="1">
        <v>136879979719</v>
      </c>
      <c r="M192" t="s">
        <v>83</v>
      </c>
      <c r="N192" t="s">
        <v>26</v>
      </c>
      <c r="O192" t="s">
        <v>83</v>
      </c>
      <c r="P192" t="s">
        <v>26</v>
      </c>
      <c r="Q192" t="s">
        <v>1503</v>
      </c>
      <c r="R192" s="2">
        <v>8100000</v>
      </c>
      <c r="S192" s="2">
        <v>11000000</v>
      </c>
      <c r="T192" t="s">
        <v>1853</v>
      </c>
      <c r="U192" t="s">
        <v>26</v>
      </c>
    </row>
    <row r="193" spans="1:21" x14ac:dyDescent="0.25">
      <c r="A193" t="b">
        <v>0</v>
      </c>
      <c r="B193" t="s">
        <v>26</v>
      </c>
      <c r="C193" t="s">
        <v>1810</v>
      </c>
      <c r="D193" t="s">
        <v>1237</v>
      </c>
      <c r="F193">
        <v>1</v>
      </c>
      <c r="G193">
        <v>1</v>
      </c>
      <c r="H193">
        <v>2</v>
      </c>
      <c r="I193" t="s">
        <v>50</v>
      </c>
      <c r="J193" t="s">
        <v>1811</v>
      </c>
      <c r="K193">
        <v>0</v>
      </c>
      <c r="L193" s="1">
        <v>169068673625</v>
      </c>
      <c r="M193" t="s">
        <v>26</v>
      </c>
      <c r="N193" t="s">
        <v>26</v>
      </c>
      <c r="O193" t="s">
        <v>26</v>
      </c>
      <c r="P193" t="s">
        <v>26</v>
      </c>
      <c r="R193" s="2">
        <v>13000000</v>
      </c>
      <c r="S193" s="2">
        <v>13000000</v>
      </c>
      <c r="T193" t="s">
        <v>1854</v>
      </c>
      <c r="U193" t="s">
        <v>26</v>
      </c>
    </row>
    <row r="194" spans="1:21" x14ac:dyDescent="0.25">
      <c r="A194" t="b">
        <v>0</v>
      </c>
      <c r="B194" t="s">
        <v>26</v>
      </c>
      <c r="C194" t="s">
        <v>1855</v>
      </c>
      <c r="D194" t="s">
        <v>1237</v>
      </c>
      <c r="F194">
        <v>1</v>
      </c>
      <c r="G194">
        <v>1</v>
      </c>
      <c r="H194">
        <v>1</v>
      </c>
      <c r="I194" t="s">
        <v>69</v>
      </c>
      <c r="J194" t="s">
        <v>1856</v>
      </c>
      <c r="K194">
        <v>0</v>
      </c>
      <c r="L194" s="1">
        <v>109645415783</v>
      </c>
      <c r="M194" t="s">
        <v>26</v>
      </c>
      <c r="N194" t="s">
        <v>127</v>
      </c>
      <c r="O194" t="s">
        <v>26</v>
      </c>
      <c r="P194" t="s">
        <v>127</v>
      </c>
      <c r="R194" s="2">
        <v>1100000</v>
      </c>
      <c r="T194" t="s">
        <v>1857</v>
      </c>
      <c r="U194" t="s">
        <v>26</v>
      </c>
    </row>
    <row r="195" spans="1:21" x14ac:dyDescent="0.25">
      <c r="A195" t="b">
        <v>0</v>
      </c>
      <c r="B195" t="s">
        <v>26</v>
      </c>
      <c r="C195" t="s">
        <v>1858</v>
      </c>
      <c r="D195" t="s">
        <v>1237</v>
      </c>
      <c r="F195">
        <v>1</v>
      </c>
      <c r="G195">
        <v>1</v>
      </c>
      <c r="H195">
        <v>2</v>
      </c>
      <c r="I195" t="s">
        <v>233</v>
      </c>
      <c r="J195" t="s">
        <v>1859</v>
      </c>
      <c r="K195">
        <v>0</v>
      </c>
      <c r="L195" s="1">
        <v>109055274973</v>
      </c>
      <c r="M195" t="s">
        <v>26</v>
      </c>
      <c r="N195" t="s">
        <v>83</v>
      </c>
      <c r="O195" t="s">
        <v>26</v>
      </c>
      <c r="P195" t="s">
        <v>83</v>
      </c>
      <c r="R195" s="2">
        <v>190000000</v>
      </c>
      <c r="S195" s="2">
        <v>210000000</v>
      </c>
      <c r="T195" t="s">
        <v>1860</v>
      </c>
      <c r="U195" t="s">
        <v>26</v>
      </c>
    </row>
    <row r="196" spans="1:21" x14ac:dyDescent="0.25">
      <c r="A196" t="b">
        <v>0</v>
      </c>
      <c r="B196" t="s">
        <v>26</v>
      </c>
      <c r="C196" t="s">
        <v>1861</v>
      </c>
      <c r="D196" t="s">
        <v>1862</v>
      </c>
      <c r="F196">
        <v>1</v>
      </c>
      <c r="G196">
        <v>1</v>
      </c>
      <c r="H196">
        <v>1</v>
      </c>
      <c r="I196" t="s">
        <v>198</v>
      </c>
      <c r="J196" t="s">
        <v>1863</v>
      </c>
      <c r="K196">
        <v>2</v>
      </c>
      <c r="L196" s="1">
        <v>137771210432</v>
      </c>
      <c r="M196" t="s">
        <v>127</v>
      </c>
      <c r="N196" t="s">
        <v>26</v>
      </c>
      <c r="O196" t="s">
        <v>127</v>
      </c>
      <c r="P196" t="s">
        <v>26</v>
      </c>
      <c r="Q196" t="s">
        <v>1864</v>
      </c>
      <c r="S196" s="2">
        <v>210000</v>
      </c>
      <c r="T196" t="s">
        <v>1865</v>
      </c>
      <c r="U196" t="s">
        <v>26</v>
      </c>
    </row>
    <row r="197" spans="1:21" x14ac:dyDescent="0.25">
      <c r="A197" t="b">
        <v>0</v>
      </c>
      <c r="B197" t="s">
        <v>26</v>
      </c>
      <c r="C197" t="s">
        <v>1866</v>
      </c>
      <c r="F197">
        <v>1</v>
      </c>
      <c r="G197">
        <v>1</v>
      </c>
      <c r="H197">
        <v>4</v>
      </c>
      <c r="I197" t="s">
        <v>59</v>
      </c>
      <c r="J197" t="s">
        <v>1867</v>
      </c>
      <c r="K197">
        <v>0</v>
      </c>
      <c r="L197" s="1">
        <v>99551563573</v>
      </c>
      <c r="M197" t="s">
        <v>83</v>
      </c>
      <c r="N197" t="s">
        <v>26</v>
      </c>
      <c r="O197" t="s">
        <v>83</v>
      </c>
      <c r="P197" t="s">
        <v>26</v>
      </c>
      <c r="R197" s="2">
        <v>3100000</v>
      </c>
      <c r="S197" s="2">
        <v>4500000</v>
      </c>
      <c r="T197" t="s">
        <v>1868</v>
      </c>
      <c r="U197" t="s">
        <v>26</v>
      </c>
    </row>
    <row r="198" spans="1:21" x14ac:dyDescent="0.25">
      <c r="A198" t="b">
        <v>0</v>
      </c>
      <c r="B198" t="s">
        <v>26</v>
      </c>
      <c r="C198" t="s">
        <v>1869</v>
      </c>
      <c r="F198">
        <v>1</v>
      </c>
      <c r="G198">
        <v>2</v>
      </c>
      <c r="H198">
        <v>1</v>
      </c>
      <c r="I198" t="s">
        <v>42</v>
      </c>
      <c r="J198" t="s">
        <v>1870</v>
      </c>
      <c r="K198">
        <v>0</v>
      </c>
      <c r="L198" s="1">
        <v>131456504548</v>
      </c>
      <c r="M198" t="s">
        <v>127</v>
      </c>
      <c r="N198" t="s">
        <v>26</v>
      </c>
      <c r="O198" t="s">
        <v>127</v>
      </c>
      <c r="P198" t="s">
        <v>26</v>
      </c>
      <c r="S198" s="2">
        <v>65000000</v>
      </c>
      <c r="T198" t="s">
        <v>1871</v>
      </c>
      <c r="U198" t="s">
        <v>26</v>
      </c>
    </row>
    <row r="199" spans="1:21" x14ac:dyDescent="0.25">
      <c r="A199" t="b">
        <v>0</v>
      </c>
      <c r="B199" t="s">
        <v>26</v>
      </c>
      <c r="C199" t="s">
        <v>1568</v>
      </c>
      <c r="F199">
        <v>1</v>
      </c>
      <c r="G199">
        <v>2</v>
      </c>
      <c r="H199">
        <v>1</v>
      </c>
      <c r="I199" t="s">
        <v>31</v>
      </c>
      <c r="J199" t="s">
        <v>1569</v>
      </c>
      <c r="K199">
        <v>0</v>
      </c>
      <c r="L199" s="1">
        <v>118062082898</v>
      </c>
      <c r="M199" t="s">
        <v>127</v>
      </c>
      <c r="N199" t="s">
        <v>26</v>
      </c>
      <c r="O199" t="s">
        <v>127</v>
      </c>
      <c r="P199" t="s">
        <v>26</v>
      </c>
      <c r="S199" s="2">
        <v>620000</v>
      </c>
      <c r="T199" t="s">
        <v>1872</v>
      </c>
      <c r="U199" t="s">
        <v>26</v>
      </c>
    </row>
    <row r="200" spans="1:21" x14ac:dyDescent="0.25">
      <c r="A200" t="b">
        <v>0</v>
      </c>
      <c r="B200" t="s">
        <v>26</v>
      </c>
      <c r="C200" t="s">
        <v>1873</v>
      </c>
      <c r="D200" t="s">
        <v>1237</v>
      </c>
      <c r="F200">
        <v>1</v>
      </c>
      <c r="G200">
        <v>3</v>
      </c>
      <c r="H200">
        <v>1</v>
      </c>
      <c r="I200" t="s">
        <v>31</v>
      </c>
      <c r="J200" t="s">
        <v>1874</v>
      </c>
      <c r="K200">
        <v>0</v>
      </c>
      <c r="L200" s="1">
        <v>128158584068</v>
      </c>
      <c r="M200" t="s">
        <v>26</v>
      </c>
      <c r="N200" t="s">
        <v>127</v>
      </c>
      <c r="O200" t="s">
        <v>26</v>
      </c>
      <c r="P200" t="s">
        <v>127</v>
      </c>
      <c r="R200" s="2">
        <v>120000000</v>
      </c>
      <c r="T200" t="s">
        <v>1875</v>
      </c>
      <c r="U200" t="s">
        <v>26</v>
      </c>
    </row>
    <row r="201" spans="1:21" x14ac:dyDescent="0.25">
      <c r="A201" t="b">
        <v>0</v>
      </c>
      <c r="B201" t="s">
        <v>26</v>
      </c>
      <c r="C201" t="s">
        <v>1876</v>
      </c>
      <c r="D201" t="s">
        <v>1666</v>
      </c>
      <c r="F201">
        <v>1</v>
      </c>
      <c r="G201">
        <v>1</v>
      </c>
      <c r="H201">
        <v>2</v>
      </c>
      <c r="I201" t="s">
        <v>158</v>
      </c>
      <c r="J201" t="s">
        <v>1877</v>
      </c>
      <c r="K201">
        <v>1</v>
      </c>
      <c r="L201" s="1">
        <v>123860651693</v>
      </c>
      <c r="M201" t="s">
        <v>83</v>
      </c>
      <c r="N201" t="s">
        <v>26</v>
      </c>
      <c r="O201" t="s">
        <v>83</v>
      </c>
      <c r="P201" t="s">
        <v>26</v>
      </c>
      <c r="Q201" t="s">
        <v>1668</v>
      </c>
      <c r="R201" s="2">
        <v>2000000</v>
      </c>
      <c r="S201" s="2">
        <v>2500000</v>
      </c>
      <c r="T201" t="s">
        <v>1878</v>
      </c>
      <c r="U201" t="s">
        <v>26</v>
      </c>
    </row>
    <row r="202" spans="1:21" x14ac:dyDescent="0.25">
      <c r="A202" t="b">
        <v>0</v>
      </c>
      <c r="B202" t="s">
        <v>26</v>
      </c>
      <c r="C202" t="s">
        <v>1551</v>
      </c>
      <c r="F202">
        <v>3</v>
      </c>
      <c r="G202">
        <v>7</v>
      </c>
      <c r="H202">
        <v>2</v>
      </c>
      <c r="I202" t="s">
        <v>1552</v>
      </c>
      <c r="J202" t="s">
        <v>1553</v>
      </c>
      <c r="K202">
        <v>0</v>
      </c>
      <c r="L202" s="1">
        <v>9445312263</v>
      </c>
      <c r="M202" t="s">
        <v>83</v>
      </c>
      <c r="N202" t="s">
        <v>26</v>
      </c>
      <c r="O202" t="s">
        <v>83</v>
      </c>
      <c r="P202" t="s">
        <v>26</v>
      </c>
      <c r="S202" s="2">
        <v>380000</v>
      </c>
      <c r="T202" t="s">
        <v>1879</v>
      </c>
      <c r="U202" t="s">
        <v>26</v>
      </c>
    </row>
    <row r="203" spans="1:21" x14ac:dyDescent="0.25">
      <c r="A203" t="b">
        <v>0</v>
      </c>
      <c r="B203" t="s">
        <v>26</v>
      </c>
      <c r="C203" t="s">
        <v>1801</v>
      </c>
      <c r="D203" t="s">
        <v>1880</v>
      </c>
      <c r="E203" t="s">
        <v>1881</v>
      </c>
      <c r="F203">
        <v>1</v>
      </c>
      <c r="G203">
        <v>1</v>
      </c>
      <c r="H203">
        <v>2</v>
      </c>
      <c r="I203" t="s">
        <v>56</v>
      </c>
      <c r="J203" t="s">
        <v>1803</v>
      </c>
      <c r="K203">
        <v>2</v>
      </c>
      <c r="L203" s="1">
        <v>114666296951</v>
      </c>
      <c r="M203" t="s">
        <v>83</v>
      </c>
      <c r="N203" t="s">
        <v>26</v>
      </c>
      <c r="O203" t="s">
        <v>83</v>
      </c>
      <c r="P203" t="s">
        <v>26</v>
      </c>
      <c r="Q203" t="s">
        <v>1882</v>
      </c>
      <c r="R203" s="2">
        <v>6000000</v>
      </c>
      <c r="S203" s="2">
        <v>5700000</v>
      </c>
      <c r="T203" t="s">
        <v>1883</v>
      </c>
      <c r="U203" t="s">
        <v>26</v>
      </c>
    </row>
    <row r="204" spans="1:21" x14ac:dyDescent="0.25">
      <c r="A204" t="b">
        <v>0</v>
      </c>
      <c r="B204" t="s">
        <v>26</v>
      </c>
      <c r="C204" t="s">
        <v>1884</v>
      </c>
      <c r="F204">
        <v>1</v>
      </c>
      <c r="G204">
        <v>1</v>
      </c>
      <c r="H204">
        <v>3</v>
      </c>
      <c r="I204" t="s">
        <v>52</v>
      </c>
      <c r="J204" t="s">
        <v>1885</v>
      </c>
      <c r="K204">
        <v>0</v>
      </c>
      <c r="L204" s="1">
        <v>104556364851</v>
      </c>
      <c r="M204" t="s">
        <v>83</v>
      </c>
      <c r="N204" t="s">
        <v>26</v>
      </c>
      <c r="O204" t="s">
        <v>83</v>
      </c>
      <c r="P204" t="s">
        <v>26</v>
      </c>
      <c r="R204" s="2">
        <v>3100000</v>
      </c>
      <c r="S204" s="2">
        <v>12000000</v>
      </c>
      <c r="T204" t="s">
        <v>1886</v>
      </c>
      <c r="U204" t="s">
        <v>26</v>
      </c>
    </row>
    <row r="205" spans="1:21" x14ac:dyDescent="0.25">
      <c r="A205" t="b">
        <v>0</v>
      </c>
      <c r="B205" t="s">
        <v>26</v>
      </c>
      <c r="C205" t="s">
        <v>1887</v>
      </c>
      <c r="D205" t="s">
        <v>1237</v>
      </c>
      <c r="F205">
        <v>1</v>
      </c>
      <c r="G205">
        <v>1</v>
      </c>
      <c r="H205">
        <v>2</v>
      </c>
      <c r="I205" t="s">
        <v>34</v>
      </c>
      <c r="J205" t="s">
        <v>1888</v>
      </c>
      <c r="K205">
        <v>0</v>
      </c>
      <c r="L205" s="1">
        <v>113649669135</v>
      </c>
      <c r="M205" t="s">
        <v>26</v>
      </c>
      <c r="N205" t="s">
        <v>83</v>
      </c>
      <c r="O205" t="s">
        <v>26</v>
      </c>
      <c r="P205" t="s">
        <v>83</v>
      </c>
      <c r="R205" s="2">
        <v>4000000</v>
      </c>
      <c r="S205" s="2">
        <v>4900000</v>
      </c>
      <c r="T205" t="s">
        <v>1889</v>
      </c>
      <c r="U205" t="s">
        <v>26</v>
      </c>
    </row>
    <row r="206" spans="1:21" x14ac:dyDescent="0.25">
      <c r="A206" t="b">
        <v>0</v>
      </c>
      <c r="B206" t="s">
        <v>26</v>
      </c>
      <c r="C206" t="s">
        <v>1890</v>
      </c>
      <c r="D206" t="s">
        <v>1237</v>
      </c>
      <c r="F206">
        <v>1</v>
      </c>
      <c r="G206">
        <v>1</v>
      </c>
      <c r="H206">
        <v>1</v>
      </c>
      <c r="I206" t="s">
        <v>162</v>
      </c>
      <c r="J206" t="s">
        <v>1891</v>
      </c>
      <c r="K206">
        <v>0</v>
      </c>
      <c r="L206" s="1">
        <v>143961993474</v>
      </c>
      <c r="M206" t="s">
        <v>127</v>
      </c>
      <c r="N206" t="s">
        <v>26</v>
      </c>
      <c r="O206" t="s">
        <v>127</v>
      </c>
      <c r="P206" t="s">
        <v>26</v>
      </c>
      <c r="S206" s="2">
        <v>1300000</v>
      </c>
      <c r="T206" t="s">
        <v>1892</v>
      </c>
      <c r="U206" t="s">
        <v>26</v>
      </c>
    </row>
    <row r="207" spans="1:21" x14ac:dyDescent="0.25">
      <c r="A207" t="b">
        <v>0</v>
      </c>
      <c r="B207" t="s">
        <v>26</v>
      </c>
      <c r="C207" t="s">
        <v>1893</v>
      </c>
      <c r="D207" t="s">
        <v>1237</v>
      </c>
      <c r="F207">
        <v>1</v>
      </c>
      <c r="G207">
        <v>1</v>
      </c>
      <c r="H207">
        <v>2</v>
      </c>
      <c r="I207" t="s">
        <v>183</v>
      </c>
      <c r="J207" t="s">
        <v>1894</v>
      </c>
      <c r="K207">
        <v>0</v>
      </c>
      <c r="L207" s="1">
        <v>117150144238</v>
      </c>
      <c r="M207" t="s">
        <v>26</v>
      </c>
      <c r="N207" t="s">
        <v>26</v>
      </c>
      <c r="O207" t="s">
        <v>26</v>
      </c>
      <c r="P207" t="s">
        <v>26</v>
      </c>
      <c r="R207" s="2">
        <v>4500000</v>
      </c>
      <c r="S207" s="2">
        <v>8100000</v>
      </c>
      <c r="T207" t="s">
        <v>1895</v>
      </c>
      <c r="U207" t="s">
        <v>26</v>
      </c>
    </row>
    <row r="208" spans="1:21" x14ac:dyDescent="0.25">
      <c r="A208" t="b">
        <v>0</v>
      </c>
      <c r="B208" t="s">
        <v>26</v>
      </c>
      <c r="C208" t="s">
        <v>1896</v>
      </c>
      <c r="F208">
        <v>1</v>
      </c>
      <c r="G208">
        <v>1</v>
      </c>
      <c r="H208">
        <v>2</v>
      </c>
      <c r="I208" t="s">
        <v>34</v>
      </c>
      <c r="J208" t="s">
        <v>1897</v>
      </c>
      <c r="K208">
        <v>0</v>
      </c>
      <c r="L208" s="1">
        <v>8744264864</v>
      </c>
      <c r="M208" t="s">
        <v>83</v>
      </c>
      <c r="N208" t="s">
        <v>26</v>
      </c>
      <c r="O208" t="s">
        <v>83</v>
      </c>
      <c r="P208" t="s">
        <v>26</v>
      </c>
      <c r="R208" s="2">
        <v>330000</v>
      </c>
      <c r="S208" s="2">
        <v>320000</v>
      </c>
      <c r="T208" t="s">
        <v>1898</v>
      </c>
      <c r="U208" t="s">
        <v>26</v>
      </c>
    </row>
    <row r="209" spans="1:21" x14ac:dyDescent="0.25">
      <c r="A209" t="b">
        <v>0</v>
      </c>
      <c r="B209" t="s">
        <v>83</v>
      </c>
      <c r="C209" t="s">
        <v>1899</v>
      </c>
      <c r="D209" t="s">
        <v>1900</v>
      </c>
      <c r="F209">
        <v>1</v>
      </c>
      <c r="G209">
        <v>2</v>
      </c>
      <c r="H209">
        <v>1</v>
      </c>
      <c r="I209" t="s">
        <v>66</v>
      </c>
      <c r="J209" t="s">
        <v>1901</v>
      </c>
      <c r="K209">
        <v>0</v>
      </c>
      <c r="L209" s="1">
        <v>323363246231</v>
      </c>
      <c r="M209" t="s">
        <v>83</v>
      </c>
      <c r="N209" t="s">
        <v>127</v>
      </c>
      <c r="O209" t="s">
        <v>83</v>
      </c>
      <c r="P209" t="s">
        <v>127</v>
      </c>
      <c r="Q209" t="s">
        <v>1902</v>
      </c>
      <c r="R209" s="2">
        <v>5200000</v>
      </c>
      <c r="T209" t="s">
        <v>1903</v>
      </c>
      <c r="U209" t="s">
        <v>83</v>
      </c>
    </row>
    <row r="210" spans="1:21" x14ac:dyDescent="0.25">
      <c r="A210" t="b">
        <v>0</v>
      </c>
      <c r="B210" t="s">
        <v>83</v>
      </c>
      <c r="C210" t="s">
        <v>1904</v>
      </c>
      <c r="D210" t="s">
        <v>1324</v>
      </c>
      <c r="F210">
        <v>1</v>
      </c>
      <c r="G210">
        <v>1</v>
      </c>
      <c r="H210">
        <v>1</v>
      </c>
      <c r="I210" t="s">
        <v>101</v>
      </c>
      <c r="J210" t="s">
        <v>1905</v>
      </c>
      <c r="K210">
        <v>1</v>
      </c>
      <c r="L210" s="1">
        <v>196900655447</v>
      </c>
      <c r="M210" t="s">
        <v>83</v>
      </c>
      <c r="N210" t="s">
        <v>127</v>
      </c>
      <c r="O210" t="s">
        <v>83</v>
      </c>
      <c r="P210" t="s">
        <v>127</v>
      </c>
      <c r="Q210" t="s">
        <v>1326</v>
      </c>
      <c r="R210" s="2">
        <v>4900000</v>
      </c>
      <c r="T210" t="s">
        <v>1906</v>
      </c>
      <c r="U210" t="s">
        <v>83</v>
      </c>
    </row>
    <row r="211" spans="1:21" x14ac:dyDescent="0.25">
      <c r="A211" t="b">
        <v>0</v>
      </c>
      <c r="B211" t="s">
        <v>83</v>
      </c>
      <c r="C211" t="s">
        <v>1907</v>
      </c>
      <c r="F211">
        <v>1</v>
      </c>
      <c r="G211">
        <v>3</v>
      </c>
      <c r="H211">
        <v>1</v>
      </c>
      <c r="I211" t="s">
        <v>103</v>
      </c>
      <c r="J211" t="s">
        <v>1908</v>
      </c>
      <c r="K211">
        <v>1</v>
      </c>
      <c r="L211" s="1">
        <v>163993774621</v>
      </c>
      <c r="M211" t="s">
        <v>83</v>
      </c>
      <c r="N211" t="s">
        <v>127</v>
      </c>
      <c r="O211" t="s">
        <v>83</v>
      </c>
      <c r="P211" t="s">
        <v>127</v>
      </c>
      <c r="R211" s="2">
        <v>1300000</v>
      </c>
      <c r="T211" t="s">
        <v>1909</v>
      </c>
      <c r="U211" t="s">
        <v>83</v>
      </c>
    </row>
    <row r="212" spans="1:21" x14ac:dyDescent="0.25">
      <c r="A212" t="b">
        <v>0</v>
      </c>
      <c r="B212" t="s">
        <v>83</v>
      </c>
      <c r="C212" t="s">
        <v>1910</v>
      </c>
      <c r="D212" t="s">
        <v>1383</v>
      </c>
      <c r="F212">
        <v>1</v>
      </c>
      <c r="G212">
        <v>1</v>
      </c>
      <c r="H212">
        <v>2</v>
      </c>
      <c r="I212" t="s">
        <v>56</v>
      </c>
      <c r="J212" t="s">
        <v>1911</v>
      </c>
      <c r="K212">
        <v>1</v>
      </c>
      <c r="L212" s="1">
        <v>15758893401</v>
      </c>
      <c r="M212" t="s">
        <v>83</v>
      </c>
      <c r="N212" t="s">
        <v>83</v>
      </c>
      <c r="O212" t="s">
        <v>83</v>
      </c>
      <c r="P212" t="s">
        <v>83</v>
      </c>
      <c r="Q212" t="s">
        <v>1246</v>
      </c>
      <c r="R212" s="2">
        <v>11000000</v>
      </c>
      <c r="S212" s="2">
        <v>14000000</v>
      </c>
      <c r="T212" t="s">
        <v>1912</v>
      </c>
      <c r="U212" t="s">
        <v>83</v>
      </c>
    </row>
    <row r="213" spans="1:21" x14ac:dyDescent="0.25">
      <c r="A213" t="b">
        <v>0</v>
      </c>
      <c r="B213" t="s">
        <v>83</v>
      </c>
      <c r="C213" t="s">
        <v>1913</v>
      </c>
      <c r="D213" t="s">
        <v>1914</v>
      </c>
      <c r="F213">
        <v>1</v>
      </c>
      <c r="G213">
        <v>1</v>
      </c>
      <c r="H213">
        <v>1</v>
      </c>
      <c r="I213" t="s">
        <v>264</v>
      </c>
      <c r="J213" t="s">
        <v>1915</v>
      </c>
      <c r="K213">
        <v>3</v>
      </c>
      <c r="L213" s="1">
        <v>184300722377</v>
      </c>
      <c r="M213" t="s">
        <v>83</v>
      </c>
      <c r="N213" t="s">
        <v>127</v>
      </c>
      <c r="O213" t="s">
        <v>83</v>
      </c>
      <c r="P213" t="s">
        <v>127</v>
      </c>
      <c r="Q213" t="s">
        <v>1916</v>
      </c>
      <c r="R213" s="2">
        <v>530000</v>
      </c>
      <c r="T213" t="s">
        <v>1917</v>
      </c>
      <c r="U213" t="s">
        <v>83</v>
      </c>
    </row>
    <row r="214" spans="1:21" x14ac:dyDescent="0.25">
      <c r="A214" t="b">
        <v>0</v>
      </c>
      <c r="B214" t="s">
        <v>83</v>
      </c>
      <c r="C214" t="s">
        <v>1918</v>
      </c>
      <c r="D214" t="s">
        <v>1237</v>
      </c>
      <c r="F214">
        <v>1</v>
      </c>
      <c r="G214">
        <v>1</v>
      </c>
      <c r="H214">
        <v>1</v>
      </c>
      <c r="I214" t="s">
        <v>341</v>
      </c>
      <c r="J214" t="s">
        <v>1919</v>
      </c>
      <c r="K214">
        <v>0</v>
      </c>
      <c r="L214" s="1">
        <v>15257757666</v>
      </c>
      <c r="M214" t="s">
        <v>83</v>
      </c>
      <c r="N214" t="s">
        <v>127</v>
      </c>
      <c r="O214" t="s">
        <v>83</v>
      </c>
      <c r="P214" t="s">
        <v>127</v>
      </c>
      <c r="T214" t="s">
        <v>343</v>
      </c>
      <c r="U214" t="s">
        <v>83</v>
      </c>
    </row>
    <row r="215" spans="1:21" x14ac:dyDescent="0.25">
      <c r="A215" t="b">
        <v>0</v>
      </c>
      <c r="B215" t="s">
        <v>83</v>
      </c>
      <c r="C215" t="s">
        <v>1920</v>
      </c>
      <c r="D215" t="s">
        <v>1921</v>
      </c>
      <c r="F215">
        <v>1</v>
      </c>
      <c r="G215">
        <v>1</v>
      </c>
      <c r="H215">
        <v>2</v>
      </c>
      <c r="I215" t="s">
        <v>282</v>
      </c>
      <c r="J215" t="s">
        <v>1922</v>
      </c>
      <c r="K215">
        <v>1</v>
      </c>
      <c r="L215" s="1">
        <v>238210688992</v>
      </c>
      <c r="M215" t="s">
        <v>83</v>
      </c>
      <c r="N215" t="s">
        <v>83</v>
      </c>
      <c r="O215" t="s">
        <v>83</v>
      </c>
      <c r="P215" t="s">
        <v>83</v>
      </c>
      <c r="Q215" t="s">
        <v>1923</v>
      </c>
      <c r="R215" s="2">
        <v>250000</v>
      </c>
      <c r="S215" s="2">
        <v>200000</v>
      </c>
      <c r="T215" t="s">
        <v>1924</v>
      </c>
      <c r="U215" t="s">
        <v>83</v>
      </c>
    </row>
    <row r="216" spans="1:21" x14ac:dyDescent="0.25">
      <c r="A216" t="b">
        <v>0</v>
      </c>
      <c r="B216" t="s">
        <v>83</v>
      </c>
      <c r="C216" t="s">
        <v>1925</v>
      </c>
      <c r="D216" t="s">
        <v>1291</v>
      </c>
      <c r="F216">
        <v>1</v>
      </c>
      <c r="G216">
        <v>1</v>
      </c>
      <c r="H216">
        <v>1</v>
      </c>
      <c r="I216" t="s">
        <v>72</v>
      </c>
      <c r="J216" t="s">
        <v>1926</v>
      </c>
      <c r="K216">
        <v>1</v>
      </c>
      <c r="L216" s="1">
        <v>140273250513</v>
      </c>
      <c r="M216" t="s">
        <v>83</v>
      </c>
      <c r="N216" t="s">
        <v>127</v>
      </c>
      <c r="O216" t="s">
        <v>83</v>
      </c>
      <c r="P216" t="s">
        <v>127</v>
      </c>
      <c r="Q216" t="s">
        <v>1293</v>
      </c>
      <c r="R216" s="2">
        <v>2000000</v>
      </c>
      <c r="T216" t="s">
        <v>1927</v>
      </c>
      <c r="U216" t="s">
        <v>83</v>
      </c>
    </row>
    <row r="217" spans="1:21" x14ac:dyDescent="0.25">
      <c r="A217" t="b">
        <v>0</v>
      </c>
      <c r="B217" t="s">
        <v>83</v>
      </c>
      <c r="C217" t="s">
        <v>1689</v>
      </c>
      <c r="D217" t="s">
        <v>1928</v>
      </c>
      <c r="F217">
        <v>1</v>
      </c>
      <c r="G217">
        <v>2</v>
      </c>
      <c r="H217">
        <v>2</v>
      </c>
      <c r="I217" t="s">
        <v>31</v>
      </c>
      <c r="J217" t="s">
        <v>1691</v>
      </c>
      <c r="K217">
        <v>3</v>
      </c>
      <c r="L217" s="1">
        <v>140178487564</v>
      </c>
      <c r="M217" t="s">
        <v>83</v>
      </c>
      <c r="N217" t="s">
        <v>83</v>
      </c>
      <c r="O217" t="s">
        <v>83</v>
      </c>
      <c r="P217" t="s">
        <v>83</v>
      </c>
      <c r="Q217" t="s">
        <v>1929</v>
      </c>
      <c r="R217" s="2">
        <v>1000000</v>
      </c>
      <c r="S217" s="2">
        <v>1700000</v>
      </c>
      <c r="T217" t="s">
        <v>1930</v>
      </c>
      <c r="U217" t="s">
        <v>83</v>
      </c>
    </row>
    <row r="218" spans="1:21" x14ac:dyDescent="0.25">
      <c r="A218" t="b">
        <v>0</v>
      </c>
      <c r="B218" t="s">
        <v>83</v>
      </c>
      <c r="C218" t="s">
        <v>1931</v>
      </c>
      <c r="D218" t="s">
        <v>1237</v>
      </c>
      <c r="F218">
        <v>1</v>
      </c>
      <c r="G218">
        <v>1</v>
      </c>
      <c r="H218">
        <v>2</v>
      </c>
      <c r="I218" t="s">
        <v>252</v>
      </c>
      <c r="J218" t="s">
        <v>1932</v>
      </c>
      <c r="K218">
        <v>0</v>
      </c>
      <c r="L218" s="1">
        <v>155375357468</v>
      </c>
      <c r="M218" t="s">
        <v>83</v>
      </c>
      <c r="N218" t="s">
        <v>83</v>
      </c>
      <c r="O218" t="s">
        <v>83</v>
      </c>
      <c r="P218" t="s">
        <v>83</v>
      </c>
      <c r="R218" s="2">
        <v>14000000</v>
      </c>
      <c r="S218" s="2">
        <v>21000000</v>
      </c>
      <c r="T218" t="s">
        <v>1933</v>
      </c>
      <c r="U218" t="s">
        <v>83</v>
      </c>
    </row>
    <row r="219" spans="1:21" x14ac:dyDescent="0.25">
      <c r="A219" t="b">
        <v>0</v>
      </c>
      <c r="B219" t="s">
        <v>83</v>
      </c>
      <c r="C219" t="s">
        <v>1546</v>
      </c>
      <c r="D219" t="s">
        <v>1934</v>
      </c>
      <c r="F219">
        <v>1</v>
      </c>
      <c r="G219">
        <v>1</v>
      </c>
      <c r="H219">
        <v>7</v>
      </c>
      <c r="I219" t="s">
        <v>56</v>
      </c>
      <c r="J219" t="s">
        <v>1548</v>
      </c>
      <c r="K219">
        <v>2</v>
      </c>
      <c r="L219" s="1">
        <v>170697005007</v>
      </c>
      <c r="M219" t="s">
        <v>83</v>
      </c>
      <c r="N219" t="s">
        <v>83</v>
      </c>
      <c r="O219" t="s">
        <v>83</v>
      </c>
      <c r="P219" t="s">
        <v>83</v>
      </c>
      <c r="Q219" t="s">
        <v>1935</v>
      </c>
      <c r="R219" s="2">
        <v>19000000</v>
      </c>
      <c r="S219" s="2">
        <v>21000000</v>
      </c>
      <c r="T219" t="s">
        <v>1936</v>
      </c>
      <c r="U219" t="s">
        <v>83</v>
      </c>
    </row>
    <row r="220" spans="1:21" x14ac:dyDescent="0.25">
      <c r="A220" t="b">
        <v>0</v>
      </c>
      <c r="B220" t="s">
        <v>83</v>
      </c>
      <c r="C220" t="s">
        <v>1937</v>
      </c>
      <c r="D220" t="s">
        <v>1723</v>
      </c>
      <c r="F220">
        <v>2</v>
      </c>
      <c r="G220">
        <v>3</v>
      </c>
      <c r="H220">
        <v>4</v>
      </c>
      <c r="I220" t="s">
        <v>1657</v>
      </c>
      <c r="J220" t="s">
        <v>1938</v>
      </c>
      <c r="K220">
        <v>1</v>
      </c>
      <c r="L220" s="1">
        <v>142577364168</v>
      </c>
      <c r="M220" t="s">
        <v>83</v>
      </c>
      <c r="N220" t="s">
        <v>83</v>
      </c>
      <c r="O220" t="s">
        <v>83</v>
      </c>
      <c r="P220" t="s">
        <v>83</v>
      </c>
      <c r="Q220" t="s">
        <v>1725</v>
      </c>
      <c r="R220" s="2">
        <v>2900000</v>
      </c>
      <c r="S220" s="2">
        <v>3100000</v>
      </c>
      <c r="T220" t="s">
        <v>1939</v>
      </c>
      <c r="U220" t="s">
        <v>83</v>
      </c>
    </row>
    <row r="221" spans="1:21" x14ac:dyDescent="0.25">
      <c r="A221" t="b">
        <v>0</v>
      </c>
      <c r="B221" t="s">
        <v>83</v>
      </c>
      <c r="C221" t="s">
        <v>1694</v>
      </c>
      <c r="D221" t="s">
        <v>1222</v>
      </c>
      <c r="F221">
        <v>1</v>
      </c>
      <c r="G221">
        <v>4</v>
      </c>
      <c r="H221">
        <v>1</v>
      </c>
      <c r="I221" t="s">
        <v>44</v>
      </c>
      <c r="J221" t="s">
        <v>1695</v>
      </c>
      <c r="K221">
        <v>1</v>
      </c>
      <c r="L221" s="1">
        <v>1822874537</v>
      </c>
      <c r="M221" t="s">
        <v>83</v>
      </c>
      <c r="N221" t="s">
        <v>127</v>
      </c>
      <c r="O221" t="s">
        <v>83</v>
      </c>
      <c r="P221" t="s">
        <v>127</v>
      </c>
      <c r="Q221" t="s">
        <v>1224</v>
      </c>
      <c r="R221" s="2">
        <v>10000000</v>
      </c>
      <c r="T221" t="s">
        <v>1940</v>
      </c>
      <c r="U221" t="s">
        <v>83</v>
      </c>
    </row>
    <row r="222" spans="1:21" x14ac:dyDescent="0.25">
      <c r="A222" t="b">
        <v>0</v>
      </c>
      <c r="B222" t="s">
        <v>83</v>
      </c>
      <c r="C222" t="s">
        <v>1941</v>
      </c>
      <c r="D222" t="s">
        <v>1448</v>
      </c>
      <c r="F222">
        <v>1</v>
      </c>
      <c r="G222">
        <v>1</v>
      </c>
      <c r="H222">
        <v>1</v>
      </c>
      <c r="I222" t="s">
        <v>23</v>
      </c>
      <c r="J222" t="s">
        <v>1942</v>
      </c>
      <c r="K222">
        <v>3</v>
      </c>
      <c r="L222" s="1">
        <v>141381002776</v>
      </c>
      <c r="M222" t="s">
        <v>127</v>
      </c>
      <c r="N222" t="s">
        <v>83</v>
      </c>
      <c r="O222" t="s">
        <v>127</v>
      </c>
      <c r="P222" t="s">
        <v>83</v>
      </c>
      <c r="Q222" t="s">
        <v>1943</v>
      </c>
      <c r="S222" s="2">
        <v>340000</v>
      </c>
      <c r="T222" t="s">
        <v>1944</v>
      </c>
      <c r="U222" t="s">
        <v>83</v>
      </c>
    </row>
    <row r="223" spans="1:21" x14ac:dyDescent="0.25">
      <c r="A223" t="b">
        <v>0</v>
      </c>
      <c r="B223" t="s">
        <v>83</v>
      </c>
      <c r="C223" t="s">
        <v>1945</v>
      </c>
      <c r="D223" t="s">
        <v>1946</v>
      </c>
      <c r="F223">
        <v>1</v>
      </c>
      <c r="G223">
        <v>1</v>
      </c>
      <c r="H223">
        <v>3</v>
      </c>
      <c r="I223" t="s">
        <v>23</v>
      </c>
      <c r="J223" t="s">
        <v>1947</v>
      </c>
      <c r="K223">
        <v>3</v>
      </c>
      <c r="L223" s="1">
        <v>146885222691</v>
      </c>
      <c r="M223" t="s">
        <v>83</v>
      </c>
      <c r="N223" t="s">
        <v>127</v>
      </c>
      <c r="O223" t="s">
        <v>83</v>
      </c>
      <c r="P223" t="s">
        <v>127</v>
      </c>
      <c r="Q223" t="s">
        <v>1701</v>
      </c>
      <c r="R223" s="2">
        <v>1300000</v>
      </c>
      <c r="T223" t="s">
        <v>1948</v>
      </c>
      <c r="U223" t="s">
        <v>83</v>
      </c>
    </row>
    <row r="224" spans="1:21" x14ac:dyDescent="0.25">
      <c r="A224" t="b">
        <v>0</v>
      </c>
      <c r="B224" t="s">
        <v>83</v>
      </c>
      <c r="C224" t="s">
        <v>1949</v>
      </c>
      <c r="D224" t="s">
        <v>1950</v>
      </c>
      <c r="F224">
        <v>1</v>
      </c>
      <c r="G224">
        <v>1</v>
      </c>
      <c r="H224">
        <v>2</v>
      </c>
      <c r="I224" t="s">
        <v>207</v>
      </c>
      <c r="J224" t="s">
        <v>1951</v>
      </c>
      <c r="K224">
        <v>2</v>
      </c>
      <c r="L224" s="1">
        <v>170984932592</v>
      </c>
      <c r="M224" t="s">
        <v>83</v>
      </c>
      <c r="N224" t="s">
        <v>83</v>
      </c>
      <c r="O224" t="s">
        <v>83</v>
      </c>
      <c r="P224" t="s">
        <v>83</v>
      </c>
      <c r="Q224" t="s">
        <v>1952</v>
      </c>
      <c r="R224" s="2">
        <v>610000</v>
      </c>
      <c r="S224" s="2">
        <v>850000</v>
      </c>
      <c r="T224" t="s">
        <v>1953</v>
      </c>
      <c r="U224" t="s">
        <v>83</v>
      </c>
    </row>
    <row r="225" spans="1:21" x14ac:dyDescent="0.25">
      <c r="A225" t="b">
        <v>0</v>
      </c>
      <c r="B225" t="s">
        <v>83</v>
      </c>
      <c r="C225" t="s">
        <v>1954</v>
      </c>
      <c r="F225">
        <v>1</v>
      </c>
      <c r="G225">
        <v>2</v>
      </c>
      <c r="H225">
        <v>1</v>
      </c>
      <c r="I225" t="s">
        <v>103</v>
      </c>
      <c r="J225" t="s">
        <v>1955</v>
      </c>
      <c r="K225">
        <v>0</v>
      </c>
      <c r="L225" s="1">
        <v>139969261367</v>
      </c>
      <c r="M225" t="s">
        <v>83</v>
      </c>
      <c r="N225" t="s">
        <v>127</v>
      </c>
      <c r="O225" t="s">
        <v>83</v>
      </c>
      <c r="P225" t="s">
        <v>127</v>
      </c>
      <c r="T225" t="s">
        <v>1956</v>
      </c>
      <c r="U225" t="s">
        <v>83</v>
      </c>
    </row>
    <row r="226" spans="1:21" x14ac:dyDescent="0.25">
      <c r="A226" t="b">
        <v>0</v>
      </c>
      <c r="B226" t="s">
        <v>83</v>
      </c>
      <c r="C226" t="s">
        <v>1957</v>
      </c>
      <c r="D226" t="s">
        <v>1958</v>
      </c>
      <c r="F226">
        <v>1</v>
      </c>
      <c r="G226">
        <v>1</v>
      </c>
      <c r="H226">
        <v>1</v>
      </c>
      <c r="I226" t="s">
        <v>63</v>
      </c>
      <c r="J226" t="s">
        <v>1959</v>
      </c>
      <c r="K226">
        <v>2</v>
      </c>
      <c r="L226" s="1">
        <v>145681584111</v>
      </c>
      <c r="M226" t="s">
        <v>83</v>
      </c>
      <c r="N226" t="s">
        <v>127</v>
      </c>
      <c r="O226" t="s">
        <v>83</v>
      </c>
      <c r="P226" t="s">
        <v>127</v>
      </c>
      <c r="Q226" t="s">
        <v>1960</v>
      </c>
      <c r="R226" s="2">
        <v>1300000</v>
      </c>
      <c r="T226" t="s">
        <v>1961</v>
      </c>
      <c r="U226" t="s">
        <v>83</v>
      </c>
    </row>
    <row r="227" spans="1:21" x14ac:dyDescent="0.25">
      <c r="A227" t="b">
        <v>0</v>
      </c>
      <c r="B227" t="s">
        <v>83</v>
      </c>
      <c r="C227" t="s">
        <v>1962</v>
      </c>
      <c r="D227" t="s">
        <v>1448</v>
      </c>
      <c r="F227">
        <v>1</v>
      </c>
      <c r="G227">
        <v>1</v>
      </c>
      <c r="H227">
        <v>2</v>
      </c>
      <c r="I227" t="s">
        <v>23</v>
      </c>
      <c r="J227" t="s">
        <v>1963</v>
      </c>
      <c r="K227">
        <v>2</v>
      </c>
      <c r="L227" s="1">
        <v>160192612004</v>
      </c>
      <c r="M227" t="s">
        <v>83</v>
      </c>
      <c r="N227" t="s">
        <v>83</v>
      </c>
      <c r="O227" t="s">
        <v>83</v>
      </c>
      <c r="P227" t="s">
        <v>83</v>
      </c>
      <c r="Q227" t="s">
        <v>1964</v>
      </c>
      <c r="R227" s="2">
        <v>970000</v>
      </c>
      <c r="S227" s="2">
        <v>1100000</v>
      </c>
      <c r="T227" t="s">
        <v>1965</v>
      </c>
      <c r="U227" t="s">
        <v>83</v>
      </c>
    </row>
    <row r="228" spans="1:21" x14ac:dyDescent="0.25">
      <c r="A228" t="b">
        <v>0</v>
      </c>
      <c r="B228" t="s">
        <v>83</v>
      </c>
      <c r="C228" t="s">
        <v>1966</v>
      </c>
      <c r="D228" t="s">
        <v>1237</v>
      </c>
      <c r="F228">
        <v>1</v>
      </c>
      <c r="G228">
        <v>1</v>
      </c>
      <c r="H228">
        <v>1</v>
      </c>
      <c r="I228" t="s">
        <v>59</v>
      </c>
      <c r="J228" t="s">
        <v>1967</v>
      </c>
      <c r="K228">
        <v>0</v>
      </c>
      <c r="L228" s="1">
        <v>106057857059</v>
      </c>
      <c r="M228" t="s">
        <v>83</v>
      </c>
      <c r="N228" t="s">
        <v>127</v>
      </c>
      <c r="O228" t="s">
        <v>83</v>
      </c>
      <c r="P228" t="s">
        <v>127</v>
      </c>
      <c r="R228" s="2">
        <v>96000000</v>
      </c>
      <c r="T228" t="s">
        <v>1968</v>
      </c>
      <c r="U228" t="s">
        <v>83</v>
      </c>
    </row>
    <row r="229" spans="1:21" x14ac:dyDescent="0.25">
      <c r="A229" t="b">
        <v>0</v>
      </c>
      <c r="B229" t="s">
        <v>83</v>
      </c>
      <c r="C229" t="s">
        <v>1969</v>
      </c>
      <c r="D229" t="s">
        <v>1237</v>
      </c>
      <c r="F229">
        <v>1</v>
      </c>
      <c r="G229">
        <v>1</v>
      </c>
      <c r="H229">
        <v>1</v>
      </c>
      <c r="I229" t="s">
        <v>134</v>
      </c>
      <c r="J229" t="s">
        <v>1970</v>
      </c>
      <c r="K229">
        <v>0</v>
      </c>
      <c r="L229" s="1">
        <v>136463418783</v>
      </c>
      <c r="M229" t="s">
        <v>83</v>
      </c>
      <c r="N229" t="s">
        <v>127</v>
      </c>
      <c r="O229" t="s">
        <v>83</v>
      </c>
      <c r="P229" t="s">
        <v>127</v>
      </c>
      <c r="R229" s="2">
        <v>500000</v>
      </c>
      <c r="T229" t="s">
        <v>1971</v>
      </c>
      <c r="U229" t="s">
        <v>83</v>
      </c>
    </row>
    <row r="230" spans="1:21" x14ac:dyDescent="0.25">
      <c r="A230" t="b">
        <v>0</v>
      </c>
      <c r="B230" t="s">
        <v>83</v>
      </c>
      <c r="C230" t="s">
        <v>1716</v>
      </c>
      <c r="D230" t="s">
        <v>1972</v>
      </c>
      <c r="F230">
        <v>1</v>
      </c>
      <c r="G230">
        <v>1</v>
      </c>
      <c r="H230">
        <v>1</v>
      </c>
      <c r="I230" t="s">
        <v>34</v>
      </c>
      <c r="J230" t="s">
        <v>1719</v>
      </c>
      <c r="K230">
        <v>0</v>
      </c>
      <c r="L230" s="1">
        <v>257336231633</v>
      </c>
      <c r="M230" t="s">
        <v>127</v>
      </c>
      <c r="N230" t="s">
        <v>83</v>
      </c>
      <c r="O230" t="s">
        <v>127</v>
      </c>
      <c r="P230" t="s">
        <v>83</v>
      </c>
      <c r="Q230" t="s">
        <v>1973</v>
      </c>
      <c r="S230" s="2">
        <v>3800000</v>
      </c>
      <c r="T230" t="s">
        <v>1974</v>
      </c>
      <c r="U230" t="s">
        <v>83</v>
      </c>
    </row>
    <row r="231" spans="1:21" x14ac:dyDescent="0.25">
      <c r="A231" t="b">
        <v>0</v>
      </c>
      <c r="B231" t="s">
        <v>83</v>
      </c>
      <c r="C231" t="s">
        <v>1975</v>
      </c>
      <c r="D231" t="s">
        <v>1976</v>
      </c>
      <c r="F231">
        <v>1</v>
      </c>
      <c r="G231">
        <v>1</v>
      </c>
      <c r="H231">
        <v>1</v>
      </c>
      <c r="I231" t="s">
        <v>23</v>
      </c>
      <c r="J231" t="s">
        <v>1977</v>
      </c>
      <c r="K231">
        <v>3</v>
      </c>
      <c r="L231" s="1">
        <v>148686279157</v>
      </c>
      <c r="M231" t="s">
        <v>83</v>
      </c>
      <c r="N231" t="s">
        <v>127</v>
      </c>
      <c r="O231" t="s">
        <v>83</v>
      </c>
      <c r="P231" t="s">
        <v>127</v>
      </c>
      <c r="Q231" t="s">
        <v>1978</v>
      </c>
      <c r="R231" s="2">
        <v>660000</v>
      </c>
      <c r="T231" t="s">
        <v>1979</v>
      </c>
      <c r="U231" t="s">
        <v>83</v>
      </c>
    </row>
    <row r="232" spans="1:21" x14ac:dyDescent="0.25">
      <c r="A232" t="b">
        <v>0</v>
      </c>
      <c r="B232" t="s">
        <v>83</v>
      </c>
      <c r="C232" t="s">
        <v>1980</v>
      </c>
      <c r="D232" t="s">
        <v>1244</v>
      </c>
      <c r="F232">
        <v>1</v>
      </c>
      <c r="G232">
        <v>1</v>
      </c>
      <c r="H232">
        <v>2</v>
      </c>
      <c r="I232" t="s">
        <v>50</v>
      </c>
      <c r="J232" t="s">
        <v>1981</v>
      </c>
      <c r="K232">
        <v>2</v>
      </c>
      <c r="L232" s="1">
        <v>255317396606</v>
      </c>
      <c r="M232" t="s">
        <v>83</v>
      </c>
      <c r="N232" t="s">
        <v>83</v>
      </c>
      <c r="O232" t="s">
        <v>83</v>
      </c>
      <c r="P232" t="s">
        <v>83</v>
      </c>
      <c r="Q232" t="s">
        <v>1246</v>
      </c>
      <c r="R232" s="2">
        <v>340000</v>
      </c>
      <c r="T232" t="s">
        <v>1982</v>
      </c>
      <c r="U232" t="s">
        <v>83</v>
      </c>
    </row>
    <row r="233" spans="1:21" x14ac:dyDescent="0.25">
      <c r="A233" t="b">
        <v>0</v>
      </c>
      <c r="B233" t="s">
        <v>83</v>
      </c>
      <c r="C233" t="s">
        <v>1980</v>
      </c>
      <c r="F233">
        <v>1</v>
      </c>
      <c r="G233">
        <v>1</v>
      </c>
      <c r="H233">
        <v>2</v>
      </c>
      <c r="I233" t="s">
        <v>50</v>
      </c>
      <c r="J233" t="s">
        <v>1981</v>
      </c>
      <c r="K233">
        <v>2</v>
      </c>
      <c r="L233" s="1">
        <v>249714775106</v>
      </c>
      <c r="M233" t="s">
        <v>83</v>
      </c>
      <c r="N233" t="s">
        <v>83</v>
      </c>
      <c r="O233" t="s">
        <v>83</v>
      </c>
      <c r="P233" t="s">
        <v>83</v>
      </c>
      <c r="S233" s="2">
        <v>180000</v>
      </c>
      <c r="T233" t="s">
        <v>1983</v>
      </c>
      <c r="U233" t="s">
        <v>83</v>
      </c>
    </row>
    <row r="234" spans="1:21" x14ac:dyDescent="0.25">
      <c r="A234" t="b">
        <v>0</v>
      </c>
      <c r="B234" t="s">
        <v>83</v>
      </c>
      <c r="C234" t="s">
        <v>1984</v>
      </c>
      <c r="D234" t="s">
        <v>1985</v>
      </c>
      <c r="F234">
        <v>1</v>
      </c>
      <c r="G234">
        <v>1</v>
      </c>
      <c r="H234">
        <v>2</v>
      </c>
      <c r="I234" t="s">
        <v>315</v>
      </c>
      <c r="J234" t="s">
        <v>1986</v>
      </c>
      <c r="K234">
        <v>2</v>
      </c>
      <c r="L234" s="1">
        <v>11476105995</v>
      </c>
      <c r="M234" t="s">
        <v>83</v>
      </c>
      <c r="N234" t="s">
        <v>83</v>
      </c>
      <c r="O234" t="s">
        <v>83</v>
      </c>
      <c r="P234" t="s">
        <v>83</v>
      </c>
      <c r="Q234" t="s">
        <v>1987</v>
      </c>
      <c r="R234" s="2">
        <v>320000</v>
      </c>
      <c r="S234" s="2">
        <v>670000</v>
      </c>
      <c r="T234" t="s">
        <v>1988</v>
      </c>
      <c r="U234" t="s">
        <v>83</v>
      </c>
    </row>
    <row r="235" spans="1:21" x14ac:dyDescent="0.25">
      <c r="A235" t="b">
        <v>0</v>
      </c>
      <c r="B235" t="s">
        <v>83</v>
      </c>
      <c r="C235" t="s">
        <v>1989</v>
      </c>
      <c r="D235" t="s">
        <v>1237</v>
      </c>
      <c r="F235">
        <v>1</v>
      </c>
      <c r="G235">
        <v>1</v>
      </c>
      <c r="H235">
        <v>1</v>
      </c>
      <c r="I235" t="s">
        <v>306</v>
      </c>
      <c r="J235" t="s">
        <v>1990</v>
      </c>
      <c r="K235">
        <v>0</v>
      </c>
      <c r="L235" s="1">
        <v>96250540569</v>
      </c>
      <c r="M235" t="s">
        <v>83</v>
      </c>
      <c r="N235" t="s">
        <v>127</v>
      </c>
      <c r="O235" t="s">
        <v>83</v>
      </c>
      <c r="P235" t="s">
        <v>127</v>
      </c>
      <c r="T235" t="s">
        <v>1854</v>
      </c>
      <c r="U235" t="s">
        <v>83</v>
      </c>
    </row>
    <row r="236" spans="1:21" x14ac:dyDescent="0.25">
      <c r="A236" t="b">
        <v>0</v>
      </c>
      <c r="B236" t="s">
        <v>83</v>
      </c>
      <c r="C236" t="s">
        <v>1991</v>
      </c>
      <c r="D236" t="s">
        <v>1237</v>
      </c>
      <c r="F236">
        <v>1</v>
      </c>
      <c r="G236">
        <v>2</v>
      </c>
      <c r="H236">
        <v>1</v>
      </c>
      <c r="I236" t="s">
        <v>289</v>
      </c>
      <c r="J236" t="s">
        <v>1992</v>
      </c>
      <c r="K236">
        <v>0</v>
      </c>
      <c r="L236" s="1">
        <v>131161166154</v>
      </c>
      <c r="M236" t="s">
        <v>83</v>
      </c>
      <c r="N236" t="s">
        <v>127</v>
      </c>
      <c r="O236" t="s">
        <v>83</v>
      </c>
      <c r="P236" t="s">
        <v>127</v>
      </c>
      <c r="R236" s="2">
        <v>180000</v>
      </c>
      <c r="T236" t="s">
        <v>1993</v>
      </c>
      <c r="U236" t="s">
        <v>83</v>
      </c>
    </row>
    <row r="237" spans="1:21" x14ac:dyDescent="0.25">
      <c r="A237" t="b">
        <v>0</v>
      </c>
      <c r="B237" t="s">
        <v>83</v>
      </c>
      <c r="C237" t="s">
        <v>1994</v>
      </c>
      <c r="D237" t="s">
        <v>1995</v>
      </c>
      <c r="F237">
        <v>1</v>
      </c>
      <c r="G237">
        <v>2</v>
      </c>
      <c r="H237">
        <v>2</v>
      </c>
      <c r="I237" t="s">
        <v>31</v>
      </c>
      <c r="J237" t="s">
        <v>1996</v>
      </c>
      <c r="K237">
        <v>2</v>
      </c>
      <c r="L237" s="1">
        <v>103258365655</v>
      </c>
      <c r="M237" t="s">
        <v>83</v>
      </c>
      <c r="N237" t="s">
        <v>83</v>
      </c>
      <c r="O237" t="s">
        <v>83</v>
      </c>
      <c r="P237" t="s">
        <v>83</v>
      </c>
      <c r="Q237" t="s">
        <v>1997</v>
      </c>
      <c r="R237" s="2">
        <v>2100000</v>
      </c>
      <c r="S237" s="2">
        <v>2500000</v>
      </c>
      <c r="T237" t="s">
        <v>1998</v>
      </c>
      <c r="U237" t="s">
        <v>83</v>
      </c>
    </row>
    <row r="238" spans="1:21" x14ac:dyDescent="0.25">
      <c r="A238" t="b">
        <v>0</v>
      </c>
      <c r="B238" t="s">
        <v>83</v>
      </c>
      <c r="C238" t="s">
        <v>1999</v>
      </c>
      <c r="D238" t="s">
        <v>1365</v>
      </c>
      <c r="F238">
        <v>1</v>
      </c>
      <c r="G238">
        <v>1</v>
      </c>
      <c r="H238">
        <v>2</v>
      </c>
      <c r="I238" t="s">
        <v>284</v>
      </c>
      <c r="J238" t="s">
        <v>2000</v>
      </c>
      <c r="K238">
        <v>1</v>
      </c>
      <c r="L238" s="1">
        <v>116067861923</v>
      </c>
      <c r="M238" t="s">
        <v>83</v>
      </c>
      <c r="N238" t="s">
        <v>83</v>
      </c>
      <c r="O238" t="s">
        <v>83</v>
      </c>
      <c r="P238" t="s">
        <v>83</v>
      </c>
      <c r="Q238" t="s">
        <v>1367</v>
      </c>
      <c r="R238" s="2">
        <v>1100000</v>
      </c>
      <c r="S238" s="2">
        <v>1400000</v>
      </c>
      <c r="T238" t="s">
        <v>2001</v>
      </c>
      <c r="U238" t="s">
        <v>83</v>
      </c>
    </row>
    <row r="239" spans="1:21" x14ac:dyDescent="0.25">
      <c r="A239" t="b">
        <v>0</v>
      </c>
      <c r="B239" t="s">
        <v>83</v>
      </c>
      <c r="C239" t="s">
        <v>1654</v>
      </c>
      <c r="D239" t="s">
        <v>2002</v>
      </c>
      <c r="F239">
        <v>2</v>
      </c>
      <c r="G239">
        <v>3</v>
      </c>
      <c r="H239">
        <v>1</v>
      </c>
      <c r="I239" t="s">
        <v>1657</v>
      </c>
      <c r="J239" t="s">
        <v>1658</v>
      </c>
      <c r="K239">
        <v>2</v>
      </c>
      <c r="L239" s="1">
        <v>114662658387</v>
      </c>
      <c r="M239" t="s">
        <v>83</v>
      </c>
      <c r="N239" t="s">
        <v>127</v>
      </c>
      <c r="O239" t="s">
        <v>83</v>
      </c>
      <c r="P239" t="s">
        <v>127</v>
      </c>
      <c r="Q239" t="s">
        <v>2003</v>
      </c>
      <c r="R239" s="2">
        <v>3200000</v>
      </c>
      <c r="T239" t="s">
        <v>2004</v>
      </c>
      <c r="U239" t="s">
        <v>83</v>
      </c>
    </row>
    <row r="240" spans="1:21" x14ac:dyDescent="0.25">
      <c r="A240" t="b">
        <v>0</v>
      </c>
      <c r="B240" t="s">
        <v>83</v>
      </c>
      <c r="C240" t="s">
        <v>1801</v>
      </c>
      <c r="D240" t="s">
        <v>2005</v>
      </c>
      <c r="F240">
        <v>1</v>
      </c>
      <c r="G240">
        <v>1</v>
      </c>
      <c r="H240">
        <v>3</v>
      </c>
      <c r="I240" t="s">
        <v>56</v>
      </c>
      <c r="J240" t="s">
        <v>1803</v>
      </c>
      <c r="K240">
        <v>2</v>
      </c>
      <c r="L240" s="1">
        <v>116067861951</v>
      </c>
      <c r="M240" t="s">
        <v>83</v>
      </c>
      <c r="N240" t="s">
        <v>83</v>
      </c>
      <c r="O240" t="s">
        <v>83</v>
      </c>
      <c r="P240" t="s">
        <v>83</v>
      </c>
      <c r="Q240" t="s">
        <v>2006</v>
      </c>
      <c r="R240" s="2">
        <v>18000000</v>
      </c>
      <c r="S240" s="2">
        <v>6800000</v>
      </c>
      <c r="T240" t="s">
        <v>2007</v>
      </c>
      <c r="U240" t="s">
        <v>83</v>
      </c>
    </row>
    <row r="241" spans="1:21" x14ac:dyDescent="0.25">
      <c r="A241" t="b">
        <v>0</v>
      </c>
      <c r="B241" t="s">
        <v>83</v>
      </c>
      <c r="C241" t="s">
        <v>2008</v>
      </c>
      <c r="D241" t="s">
        <v>1237</v>
      </c>
      <c r="F241">
        <v>1</v>
      </c>
      <c r="G241">
        <v>1</v>
      </c>
      <c r="H241">
        <v>3</v>
      </c>
      <c r="I241" t="s">
        <v>269</v>
      </c>
      <c r="J241" t="s">
        <v>2009</v>
      </c>
      <c r="K241">
        <v>0</v>
      </c>
      <c r="L241" s="1">
        <v>162974044368</v>
      </c>
      <c r="M241" t="s">
        <v>83</v>
      </c>
      <c r="N241" t="s">
        <v>83</v>
      </c>
      <c r="O241" t="s">
        <v>83</v>
      </c>
      <c r="P241" t="s">
        <v>83</v>
      </c>
      <c r="R241" s="2">
        <v>940000</v>
      </c>
      <c r="S241" s="2">
        <v>930000</v>
      </c>
      <c r="T241" t="s">
        <v>2010</v>
      </c>
      <c r="U241" t="s">
        <v>83</v>
      </c>
    </row>
    <row r="242" spans="1:21" x14ac:dyDescent="0.25">
      <c r="A242" t="b">
        <v>0</v>
      </c>
      <c r="B242" t="s">
        <v>83</v>
      </c>
      <c r="C242" t="s">
        <v>2011</v>
      </c>
      <c r="D242" t="s">
        <v>1432</v>
      </c>
      <c r="F242">
        <v>1</v>
      </c>
      <c r="G242">
        <v>3</v>
      </c>
      <c r="H242">
        <v>1</v>
      </c>
      <c r="I242" t="s">
        <v>47</v>
      </c>
      <c r="J242" t="s">
        <v>2012</v>
      </c>
      <c r="K242">
        <v>3</v>
      </c>
      <c r="L242" s="1">
        <v>243231838661</v>
      </c>
      <c r="M242" t="s">
        <v>83</v>
      </c>
      <c r="N242" t="s">
        <v>127</v>
      </c>
      <c r="O242" t="s">
        <v>83</v>
      </c>
      <c r="P242" t="s">
        <v>127</v>
      </c>
      <c r="Q242" t="s">
        <v>1371</v>
      </c>
      <c r="R242" s="2">
        <v>2300000</v>
      </c>
      <c r="T242" t="s">
        <v>2013</v>
      </c>
      <c r="U242" t="s">
        <v>83</v>
      </c>
    </row>
    <row r="243" spans="1:21" x14ac:dyDescent="0.25">
      <c r="A243" t="b">
        <v>0</v>
      </c>
      <c r="B243" t="s">
        <v>83</v>
      </c>
      <c r="C243" t="s">
        <v>2014</v>
      </c>
      <c r="D243" t="s">
        <v>1921</v>
      </c>
      <c r="F243">
        <v>1</v>
      </c>
      <c r="G243">
        <v>2</v>
      </c>
      <c r="H243">
        <v>1</v>
      </c>
      <c r="I243" t="s">
        <v>338</v>
      </c>
      <c r="J243" t="s">
        <v>2015</v>
      </c>
      <c r="K243">
        <v>1</v>
      </c>
      <c r="L243" s="1">
        <v>139069611961</v>
      </c>
      <c r="M243" t="s">
        <v>127</v>
      </c>
      <c r="N243" t="s">
        <v>83</v>
      </c>
      <c r="O243" t="s">
        <v>127</v>
      </c>
      <c r="P243" t="s">
        <v>83</v>
      </c>
      <c r="Q243" t="s">
        <v>1923</v>
      </c>
      <c r="S243" s="2">
        <v>120000</v>
      </c>
      <c r="T243" t="s">
        <v>2016</v>
      </c>
      <c r="U243" t="s">
        <v>83</v>
      </c>
    </row>
    <row r="244" spans="1:21" x14ac:dyDescent="0.25">
      <c r="A244" t="b">
        <v>0</v>
      </c>
      <c r="B244" t="s">
        <v>83</v>
      </c>
      <c r="C244" t="s">
        <v>2017</v>
      </c>
      <c r="D244" t="s">
        <v>1291</v>
      </c>
      <c r="F244">
        <v>1</v>
      </c>
      <c r="G244">
        <v>1</v>
      </c>
      <c r="H244">
        <v>1</v>
      </c>
      <c r="I244" t="s">
        <v>360</v>
      </c>
      <c r="J244" t="s">
        <v>2018</v>
      </c>
      <c r="K244">
        <v>1</v>
      </c>
      <c r="L244" s="1">
        <v>134870081115</v>
      </c>
      <c r="M244" t="s">
        <v>83</v>
      </c>
      <c r="N244" t="s">
        <v>127</v>
      </c>
      <c r="O244" t="s">
        <v>83</v>
      </c>
      <c r="P244" t="s">
        <v>127</v>
      </c>
      <c r="Q244" t="s">
        <v>1293</v>
      </c>
      <c r="R244" s="2">
        <v>930000</v>
      </c>
      <c r="T244" t="s">
        <v>362</v>
      </c>
      <c r="U244" t="s">
        <v>83</v>
      </c>
    </row>
    <row r="245" spans="1:21" x14ac:dyDescent="0.25">
      <c r="A245" t="b">
        <v>0</v>
      </c>
      <c r="B245" t="s">
        <v>83</v>
      </c>
      <c r="C245" t="s">
        <v>2019</v>
      </c>
      <c r="D245" t="s">
        <v>2020</v>
      </c>
      <c r="E245" t="s">
        <v>2021</v>
      </c>
      <c r="F245">
        <v>1</v>
      </c>
      <c r="G245">
        <v>1</v>
      </c>
      <c r="H245">
        <v>1</v>
      </c>
      <c r="I245" t="s">
        <v>279</v>
      </c>
      <c r="J245" t="s">
        <v>2022</v>
      </c>
      <c r="K245">
        <v>1</v>
      </c>
      <c r="L245" s="1">
        <v>114561607857</v>
      </c>
      <c r="M245" t="s">
        <v>83</v>
      </c>
      <c r="N245" t="s">
        <v>127</v>
      </c>
      <c r="O245" t="s">
        <v>83</v>
      </c>
      <c r="P245" t="s">
        <v>127</v>
      </c>
      <c r="Q245" t="s">
        <v>2023</v>
      </c>
      <c r="R245" s="2">
        <v>1200000</v>
      </c>
      <c r="T245" t="s">
        <v>2024</v>
      </c>
      <c r="U245" t="s">
        <v>83</v>
      </c>
    </row>
    <row r="246" spans="1:21" x14ac:dyDescent="0.25">
      <c r="A246" t="b">
        <v>0</v>
      </c>
      <c r="B246" t="s">
        <v>83</v>
      </c>
      <c r="C246" t="s">
        <v>2025</v>
      </c>
      <c r="D246" t="s">
        <v>1650</v>
      </c>
      <c r="F246">
        <v>1</v>
      </c>
      <c r="G246">
        <v>1</v>
      </c>
      <c r="H246">
        <v>1</v>
      </c>
      <c r="I246" t="s">
        <v>363</v>
      </c>
      <c r="J246" t="s">
        <v>2026</v>
      </c>
      <c r="K246">
        <v>2</v>
      </c>
      <c r="L246" s="1">
        <v>134773792518</v>
      </c>
      <c r="M246" t="s">
        <v>83</v>
      </c>
      <c r="N246" t="s">
        <v>127</v>
      </c>
      <c r="O246" t="s">
        <v>83</v>
      </c>
      <c r="P246" t="s">
        <v>127</v>
      </c>
      <c r="Q246" t="s">
        <v>2027</v>
      </c>
      <c r="T246" t="s">
        <v>365</v>
      </c>
      <c r="U246" t="s">
        <v>83</v>
      </c>
    </row>
    <row r="247" spans="1:21" x14ac:dyDescent="0.25">
      <c r="A247" t="b">
        <v>0</v>
      </c>
      <c r="B247" t="s">
        <v>83</v>
      </c>
      <c r="C247" t="s">
        <v>2028</v>
      </c>
      <c r="D247" t="s">
        <v>1237</v>
      </c>
      <c r="F247">
        <v>1</v>
      </c>
      <c r="G247">
        <v>2</v>
      </c>
      <c r="H247">
        <v>2</v>
      </c>
      <c r="I247" t="s">
        <v>165</v>
      </c>
      <c r="J247" t="s">
        <v>2029</v>
      </c>
      <c r="K247">
        <v>0</v>
      </c>
      <c r="L247" s="1">
        <v>169082959301</v>
      </c>
      <c r="M247" t="s">
        <v>83</v>
      </c>
      <c r="N247" t="s">
        <v>83</v>
      </c>
      <c r="O247" t="s">
        <v>83</v>
      </c>
      <c r="P247" t="s">
        <v>83</v>
      </c>
      <c r="R247" s="2">
        <v>8300000</v>
      </c>
      <c r="S247" s="2">
        <v>9500000</v>
      </c>
      <c r="T247" t="s">
        <v>2030</v>
      </c>
      <c r="U247" t="s">
        <v>83</v>
      </c>
    </row>
    <row r="248" spans="1:21" x14ac:dyDescent="0.25">
      <c r="A248" t="b">
        <v>0</v>
      </c>
      <c r="B248" t="s">
        <v>83</v>
      </c>
      <c r="C248" t="s">
        <v>2031</v>
      </c>
      <c r="D248" t="s">
        <v>1476</v>
      </c>
      <c r="F248">
        <v>1</v>
      </c>
      <c r="G248">
        <v>2</v>
      </c>
      <c r="H248">
        <v>1</v>
      </c>
      <c r="I248" t="s">
        <v>165</v>
      </c>
      <c r="J248" t="s">
        <v>2032</v>
      </c>
      <c r="K248">
        <v>1</v>
      </c>
      <c r="L248" s="1">
        <v>144472194047</v>
      </c>
      <c r="M248" t="s">
        <v>127</v>
      </c>
      <c r="N248" t="s">
        <v>83</v>
      </c>
      <c r="O248" t="s">
        <v>127</v>
      </c>
      <c r="P248" t="s">
        <v>83</v>
      </c>
      <c r="Q248" t="s">
        <v>1478</v>
      </c>
      <c r="S248" s="2">
        <v>5300000</v>
      </c>
      <c r="T248" t="s">
        <v>2033</v>
      </c>
      <c r="U248" t="s">
        <v>83</v>
      </c>
    </row>
    <row r="249" spans="1:21" x14ac:dyDescent="0.25">
      <c r="A249" t="b">
        <v>0</v>
      </c>
      <c r="B249" t="s">
        <v>83</v>
      </c>
      <c r="C249" t="s">
        <v>2034</v>
      </c>
      <c r="D249" t="s">
        <v>1237</v>
      </c>
      <c r="F249">
        <v>1</v>
      </c>
      <c r="G249">
        <v>1</v>
      </c>
      <c r="H249">
        <v>2</v>
      </c>
      <c r="I249" t="s">
        <v>201</v>
      </c>
      <c r="J249" t="s">
        <v>2035</v>
      </c>
      <c r="K249">
        <v>0</v>
      </c>
      <c r="L249" s="1">
        <v>158980706672</v>
      </c>
      <c r="M249" t="s">
        <v>83</v>
      </c>
      <c r="N249" t="s">
        <v>83</v>
      </c>
      <c r="O249" t="s">
        <v>83</v>
      </c>
      <c r="P249" t="s">
        <v>83</v>
      </c>
      <c r="R249" s="2">
        <v>2000000</v>
      </c>
      <c r="S249" s="2">
        <v>2500000</v>
      </c>
      <c r="T249" t="s">
        <v>2036</v>
      </c>
      <c r="U249" t="s">
        <v>83</v>
      </c>
    </row>
    <row r="250" spans="1:21" x14ac:dyDescent="0.25">
      <c r="A250" t="b">
        <v>0</v>
      </c>
      <c r="B250" t="s">
        <v>83</v>
      </c>
      <c r="C250" t="s">
        <v>2037</v>
      </c>
      <c r="D250" t="s">
        <v>2038</v>
      </c>
      <c r="F250">
        <v>1</v>
      </c>
      <c r="G250">
        <v>1</v>
      </c>
      <c r="H250">
        <v>1</v>
      </c>
      <c r="I250" t="s">
        <v>183</v>
      </c>
      <c r="J250" t="s">
        <v>2039</v>
      </c>
      <c r="K250">
        <v>1</v>
      </c>
      <c r="L250" s="1">
        <v>158078024303</v>
      </c>
      <c r="M250" t="s">
        <v>127</v>
      </c>
      <c r="N250" t="s">
        <v>83</v>
      </c>
      <c r="O250" t="s">
        <v>127</v>
      </c>
      <c r="P250" t="s">
        <v>83</v>
      </c>
      <c r="Q250" t="s">
        <v>2040</v>
      </c>
      <c r="S250" s="2">
        <v>2800000</v>
      </c>
      <c r="T250" t="s">
        <v>2041</v>
      </c>
      <c r="U250" t="s">
        <v>83</v>
      </c>
    </row>
    <row r="251" spans="1:21" x14ac:dyDescent="0.25">
      <c r="A251" t="b">
        <v>0</v>
      </c>
      <c r="B251" t="s">
        <v>83</v>
      </c>
      <c r="C251" t="s">
        <v>1884</v>
      </c>
      <c r="D251" t="s">
        <v>1237</v>
      </c>
      <c r="F251">
        <v>1</v>
      </c>
      <c r="G251">
        <v>1</v>
      </c>
      <c r="H251">
        <v>2</v>
      </c>
      <c r="I251" t="s">
        <v>52</v>
      </c>
      <c r="J251" t="s">
        <v>1885</v>
      </c>
      <c r="K251">
        <v>0</v>
      </c>
      <c r="L251" s="1">
        <v>116460076251</v>
      </c>
      <c r="M251" t="s">
        <v>83</v>
      </c>
      <c r="N251" t="s">
        <v>83</v>
      </c>
      <c r="O251" t="s">
        <v>83</v>
      </c>
      <c r="P251" t="s">
        <v>83</v>
      </c>
      <c r="R251" s="2">
        <v>510000000</v>
      </c>
      <c r="S251" s="2">
        <v>600000000</v>
      </c>
      <c r="T251" t="s">
        <v>2042</v>
      </c>
      <c r="U251" t="s">
        <v>83</v>
      </c>
    </row>
    <row r="252" spans="1:21" x14ac:dyDescent="0.25">
      <c r="A252" t="b">
        <v>0</v>
      </c>
      <c r="B252" t="s">
        <v>83</v>
      </c>
      <c r="C252" t="s">
        <v>2043</v>
      </c>
      <c r="D252" t="s">
        <v>1586</v>
      </c>
      <c r="F252">
        <v>1</v>
      </c>
      <c r="G252">
        <v>2</v>
      </c>
      <c r="H252">
        <v>1</v>
      </c>
      <c r="I252" t="s">
        <v>177</v>
      </c>
      <c r="J252" t="s">
        <v>2044</v>
      </c>
      <c r="K252">
        <v>1</v>
      </c>
      <c r="L252" s="1">
        <v>175589119042</v>
      </c>
      <c r="M252" t="s">
        <v>83</v>
      </c>
      <c r="N252" t="s">
        <v>127</v>
      </c>
      <c r="O252" t="s">
        <v>83</v>
      </c>
      <c r="P252" t="s">
        <v>127</v>
      </c>
      <c r="Q252" t="s">
        <v>1224</v>
      </c>
      <c r="R252" s="2">
        <v>4600000</v>
      </c>
      <c r="T252" t="s">
        <v>2045</v>
      </c>
      <c r="U252" t="s">
        <v>83</v>
      </c>
    </row>
    <row r="253" spans="1:21" x14ac:dyDescent="0.25">
      <c r="A253" t="b">
        <v>0</v>
      </c>
      <c r="B253" t="s">
        <v>83</v>
      </c>
      <c r="C253" t="s">
        <v>2046</v>
      </c>
      <c r="D253" t="s">
        <v>1237</v>
      </c>
      <c r="F253">
        <v>1</v>
      </c>
      <c r="G253">
        <v>1</v>
      </c>
      <c r="H253">
        <v>1</v>
      </c>
      <c r="I253" t="s">
        <v>97</v>
      </c>
      <c r="J253" t="s">
        <v>2047</v>
      </c>
      <c r="K253">
        <v>0</v>
      </c>
      <c r="L253" s="1">
        <v>130968991184</v>
      </c>
      <c r="M253" t="s">
        <v>83</v>
      </c>
      <c r="N253" t="s">
        <v>127</v>
      </c>
      <c r="O253" t="s">
        <v>83</v>
      </c>
      <c r="P253" t="s">
        <v>127</v>
      </c>
      <c r="R253" s="2">
        <v>1200000</v>
      </c>
      <c r="T253" t="s">
        <v>2048</v>
      </c>
      <c r="U253" t="s">
        <v>83</v>
      </c>
    </row>
    <row r="254" spans="1:21" x14ac:dyDescent="0.25">
      <c r="A254" t="b">
        <v>0</v>
      </c>
      <c r="B254" t="s">
        <v>83</v>
      </c>
      <c r="C254" t="s">
        <v>2049</v>
      </c>
      <c r="D254" t="s">
        <v>1476</v>
      </c>
      <c r="F254">
        <v>1</v>
      </c>
      <c r="G254">
        <v>1</v>
      </c>
      <c r="H254">
        <v>1</v>
      </c>
      <c r="I254" t="s">
        <v>69</v>
      </c>
      <c r="J254" t="s">
        <v>2050</v>
      </c>
      <c r="K254">
        <v>1</v>
      </c>
      <c r="L254" s="1">
        <v>148375396882</v>
      </c>
      <c r="M254" t="s">
        <v>83</v>
      </c>
      <c r="N254" t="s">
        <v>127</v>
      </c>
      <c r="O254" t="s">
        <v>83</v>
      </c>
      <c r="P254" t="s">
        <v>127</v>
      </c>
      <c r="Q254" t="s">
        <v>1478</v>
      </c>
      <c r="R254" s="2">
        <v>750000</v>
      </c>
      <c r="T254" t="s">
        <v>2051</v>
      </c>
      <c r="U254" t="s">
        <v>83</v>
      </c>
    </row>
    <row r="255" spans="1:21" x14ac:dyDescent="0.25">
      <c r="A255" t="b">
        <v>0</v>
      </c>
      <c r="B255" t="s">
        <v>83</v>
      </c>
      <c r="C255" t="s">
        <v>2052</v>
      </c>
      <c r="D255" t="s">
        <v>1237</v>
      </c>
      <c r="F255">
        <v>1</v>
      </c>
      <c r="G255">
        <v>1</v>
      </c>
      <c r="H255">
        <v>1</v>
      </c>
      <c r="I255" t="s">
        <v>375</v>
      </c>
      <c r="J255" t="s">
        <v>2053</v>
      </c>
      <c r="K255">
        <v>0</v>
      </c>
      <c r="L255" s="1">
        <v>191092964137</v>
      </c>
      <c r="M255" t="s">
        <v>127</v>
      </c>
      <c r="N255" t="s">
        <v>83</v>
      </c>
      <c r="O255" t="s">
        <v>127</v>
      </c>
      <c r="P255" t="s">
        <v>83</v>
      </c>
      <c r="S255" s="2">
        <v>770000</v>
      </c>
      <c r="T255" t="s">
        <v>377</v>
      </c>
      <c r="U255" t="s">
        <v>83</v>
      </c>
    </row>
    <row r="256" spans="1:21" x14ac:dyDescent="0.25">
      <c r="A256" t="b">
        <v>0</v>
      </c>
      <c r="B256" t="s">
        <v>83</v>
      </c>
      <c r="C256" t="s">
        <v>2054</v>
      </c>
      <c r="D256" t="s">
        <v>1237</v>
      </c>
      <c r="F256">
        <v>1</v>
      </c>
      <c r="G256">
        <v>1</v>
      </c>
      <c r="H256">
        <v>2</v>
      </c>
      <c r="I256" t="s">
        <v>141</v>
      </c>
      <c r="J256" t="s">
        <v>2055</v>
      </c>
      <c r="K256">
        <v>0</v>
      </c>
      <c r="L256" s="1">
        <v>162075402803</v>
      </c>
      <c r="M256" t="s">
        <v>83</v>
      </c>
      <c r="N256" t="s">
        <v>83</v>
      </c>
      <c r="O256" t="s">
        <v>83</v>
      </c>
      <c r="P256" t="s">
        <v>83</v>
      </c>
      <c r="R256" s="2">
        <v>420000</v>
      </c>
      <c r="T256" t="s">
        <v>380</v>
      </c>
      <c r="U256" t="s">
        <v>83</v>
      </c>
    </row>
    <row r="257" spans="1:21" x14ac:dyDescent="0.25">
      <c r="A257" t="b">
        <v>0</v>
      </c>
      <c r="B257" t="s">
        <v>83</v>
      </c>
      <c r="C257" t="s">
        <v>2056</v>
      </c>
      <c r="D257" t="s">
        <v>1237</v>
      </c>
      <c r="F257">
        <v>1</v>
      </c>
      <c r="G257">
        <v>1</v>
      </c>
      <c r="H257">
        <v>1</v>
      </c>
      <c r="I257" t="s">
        <v>378</v>
      </c>
      <c r="J257" t="s">
        <v>2057</v>
      </c>
      <c r="K257">
        <v>0</v>
      </c>
      <c r="L257" s="1">
        <v>11155592321</v>
      </c>
      <c r="M257" t="s">
        <v>83</v>
      </c>
      <c r="N257" t="s">
        <v>127</v>
      </c>
      <c r="O257" t="s">
        <v>83</v>
      </c>
      <c r="P257" t="s">
        <v>127</v>
      </c>
      <c r="R257" s="2">
        <v>1700000</v>
      </c>
      <c r="T257" t="s">
        <v>380</v>
      </c>
      <c r="U257" t="s">
        <v>83</v>
      </c>
    </row>
    <row r="258" spans="1:21" x14ac:dyDescent="0.25">
      <c r="A258" t="b">
        <v>0</v>
      </c>
      <c r="B258" t="s">
        <v>83</v>
      </c>
      <c r="C258" t="s">
        <v>2058</v>
      </c>
      <c r="D258" t="s">
        <v>2059</v>
      </c>
      <c r="F258">
        <v>1</v>
      </c>
      <c r="G258">
        <v>1</v>
      </c>
      <c r="H258">
        <v>2</v>
      </c>
      <c r="I258" t="s">
        <v>63</v>
      </c>
      <c r="J258" t="s">
        <v>2060</v>
      </c>
      <c r="K258">
        <v>6</v>
      </c>
      <c r="L258" s="1">
        <v>232333839493</v>
      </c>
      <c r="M258" t="s">
        <v>127</v>
      </c>
      <c r="N258" t="s">
        <v>83</v>
      </c>
      <c r="O258" t="s">
        <v>127</v>
      </c>
      <c r="P258" t="s">
        <v>83</v>
      </c>
      <c r="Q258" t="s">
        <v>1599</v>
      </c>
      <c r="S258" s="2">
        <v>24000000</v>
      </c>
      <c r="T258" t="s">
        <v>2061</v>
      </c>
      <c r="U258" t="s">
        <v>83</v>
      </c>
    </row>
    <row r="259" spans="1:21" x14ac:dyDescent="0.25">
      <c r="A259" t="b">
        <v>0</v>
      </c>
      <c r="B259" t="s">
        <v>83</v>
      </c>
      <c r="C259" t="s">
        <v>2062</v>
      </c>
      <c r="D259" t="s">
        <v>1237</v>
      </c>
      <c r="F259">
        <v>1</v>
      </c>
      <c r="G259">
        <v>1</v>
      </c>
      <c r="H259">
        <v>1</v>
      </c>
      <c r="I259" t="s">
        <v>34</v>
      </c>
      <c r="J259" t="s">
        <v>2063</v>
      </c>
      <c r="K259">
        <v>0</v>
      </c>
      <c r="L259" s="1">
        <v>109250686215</v>
      </c>
      <c r="M259" t="s">
        <v>83</v>
      </c>
      <c r="N259" t="s">
        <v>127</v>
      </c>
      <c r="O259" t="s">
        <v>83</v>
      </c>
      <c r="P259" t="s">
        <v>127</v>
      </c>
      <c r="T259" t="s">
        <v>2064</v>
      </c>
      <c r="U259" t="s">
        <v>83</v>
      </c>
    </row>
    <row r="260" spans="1:21" x14ac:dyDescent="0.25">
      <c r="A260" t="b">
        <v>0</v>
      </c>
      <c r="B260" t="s">
        <v>83</v>
      </c>
      <c r="C260" t="s">
        <v>1526</v>
      </c>
      <c r="D260" t="s">
        <v>1291</v>
      </c>
      <c r="F260">
        <v>1</v>
      </c>
      <c r="G260">
        <v>2</v>
      </c>
      <c r="H260">
        <v>1</v>
      </c>
      <c r="I260" t="s">
        <v>31</v>
      </c>
      <c r="J260" t="s">
        <v>1527</v>
      </c>
      <c r="K260">
        <v>0</v>
      </c>
      <c r="L260" s="1">
        <v>150081690343</v>
      </c>
      <c r="M260" t="s">
        <v>127</v>
      </c>
      <c r="N260" t="s">
        <v>83</v>
      </c>
      <c r="O260" t="s">
        <v>127</v>
      </c>
      <c r="P260" t="s">
        <v>83</v>
      </c>
      <c r="Q260" t="s">
        <v>1293</v>
      </c>
      <c r="S260" s="2">
        <v>120000000</v>
      </c>
      <c r="T260" t="s">
        <v>2065</v>
      </c>
      <c r="U260" t="s">
        <v>83</v>
      </c>
    </row>
    <row r="261" spans="1:21" x14ac:dyDescent="0.25">
      <c r="A261" t="b">
        <v>0</v>
      </c>
      <c r="B261" t="s">
        <v>83</v>
      </c>
      <c r="C261" t="s">
        <v>2066</v>
      </c>
      <c r="D261" t="s">
        <v>1237</v>
      </c>
      <c r="F261">
        <v>1</v>
      </c>
      <c r="G261">
        <v>1</v>
      </c>
      <c r="H261">
        <v>1</v>
      </c>
      <c r="I261" t="s">
        <v>381</v>
      </c>
      <c r="J261" t="s">
        <v>2067</v>
      </c>
      <c r="K261">
        <v>0</v>
      </c>
      <c r="L261" s="1">
        <v>173577828566</v>
      </c>
      <c r="M261" t="s">
        <v>127</v>
      </c>
      <c r="N261" t="s">
        <v>83</v>
      </c>
      <c r="O261" t="s">
        <v>127</v>
      </c>
      <c r="P261" t="s">
        <v>83</v>
      </c>
      <c r="S261" s="2">
        <v>390000</v>
      </c>
      <c r="T261" t="s">
        <v>383</v>
      </c>
      <c r="U261" t="s">
        <v>83</v>
      </c>
    </row>
    <row r="262" spans="1:21" x14ac:dyDescent="0.25">
      <c r="A262" t="b">
        <v>0</v>
      </c>
      <c r="B262" t="s">
        <v>83</v>
      </c>
      <c r="C262" t="s">
        <v>1869</v>
      </c>
      <c r="D262" t="s">
        <v>1237</v>
      </c>
      <c r="F262">
        <v>1</v>
      </c>
      <c r="G262">
        <v>2</v>
      </c>
      <c r="H262">
        <v>3</v>
      </c>
      <c r="I262" t="s">
        <v>42</v>
      </c>
      <c r="J262" t="s">
        <v>1870</v>
      </c>
      <c r="K262">
        <v>0</v>
      </c>
      <c r="L262" s="1">
        <v>143360215948</v>
      </c>
      <c r="M262" t="s">
        <v>83</v>
      </c>
      <c r="N262" t="s">
        <v>83</v>
      </c>
      <c r="O262" t="s">
        <v>83</v>
      </c>
      <c r="P262" t="s">
        <v>83</v>
      </c>
      <c r="R262" s="2">
        <v>250000000</v>
      </c>
      <c r="T262" t="s">
        <v>2068</v>
      </c>
      <c r="U262" t="s">
        <v>83</v>
      </c>
    </row>
    <row r="263" spans="1:21" x14ac:dyDescent="0.25">
      <c r="A263" t="b">
        <v>0</v>
      </c>
      <c r="B263" t="s">
        <v>83</v>
      </c>
      <c r="C263" t="s">
        <v>2069</v>
      </c>
      <c r="D263" t="s">
        <v>2070</v>
      </c>
      <c r="F263">
        <v>1</v>
      </c>
      <c r="G263">
        <v>1</v>
      </c>
      <c r="H263">
        <v>2</v>
      </c>
      <c r="I263" t="s">
        <v>23</v>
      </c>
      <c r="J263" t="s">
        <v>2071</v>
      </c>
      <c r="K263">
        <v>1</v>
      </c>
      <c r="L263" s="1">
        <v>111664117139</v>
      </c>
      <c r="M263" t="s">
        <v>83</v>
      </c>
      <c r="N263" t="s">
        <v>83</v>
      </c>
      <c r="O263" t="s">
        <v>83</v>
      </c>
      <c r="P263" t="s">
        <v>83</v>
      </c>
      <c r="Q263" t="s">
        <v>2072</v>
      </c>
      <c r="R263" s="2">
        <v>2700000</v>
      </c>
      <c r="S263" s="2">
        <v>3300000</v>
      </c>
      <c r="T263" t="s">
        <v>2073</v>
      </c>
      <c r="U263" t="s">
        <v>83</v>
      </c>
    </row>
    <row r="264" spans="1:21" x14ac:dyDescent="0.25">
      <c r="A264" t="b">
        <v>0</v>
      </c>
      <c r="B264" t="s">
        <v>83</v>
      </c>
      <c r="C264" t="s">
        <v>1320</v>
      </c>
      <c r="D264" t="s">
        <v>1237</v>
      </c>
      <c r="F264">
        <v>1</v>
      </c>
      <c r="G264">
        <v>1</v>
      </c>
      <c r="H264">
        <v>1</v>
      </c>
      <c r="I264" t="s">
        <v>59</v>
      </c>
      <c r="J264" t="s">
        <v>1321</v>
      </c>
      <c r="K264">
        <v>0</v>
      </c>
      <c r="L264" s="1">
        <v>308654694164</v>
      </c>
      <c r="M264" t="s">
        <v>127</v>
      </c>
      <c r="N264" t="s">
        <v>83</v>
      </c>
      <c r="O264" t="s">
        <v>127</v>
      </c>
      <c r="P264" t="s">
        <v>83</v>
      </c>
      <c r="S264" s="2">
        <v>29000000</v>
      </c>
      <c r="T264" t="s">
        <v>2074</v>
      </c>
      <c r="U264" t="s">
        <v>83</v>
      </c>
    </row>
    <row r="265" spans="1:21" x14ac:dyDescent="0.25">
      <c r="A265" t="b">
        <v>0</v>
      </c>
      <c r="B265" t="s">
        <v>83</v>
      </c>
      <c r="C265" t="s">
        <v>2075</v>
      </c>
      <c r="D265" t="s">
        <v>1237</v>
      </c>
      <c r="F265">
        <v>1</v>
      </c>
      <c r="G265">
        <v>1</v>
      </c>
      <c r="H265">
        <v>2</v>
      </c>
      <c r="I265" t="s">
        <v>259</v>
      </c>
      <c r="J265" t="s">
        <v>2076</v>
      </c>
      <c r="K265">
        <v>0</v>
      </c>
      <c r="L265" s="1">
        <v>128063821063</v>
      </c>
      <c r="M265" t="s">
        <v>83</v>
      </c>
      <c r="N265" t="s">
        <v>83</v>
      </c>
      <c r="O265" t="s">
        <v>83</v>
      </c>
      <c r="P265" t="s">
        <v>83</v>
      </c>
      <c r="R265" s="2">
        <v>990000</v>
      </c>
      <c r="S265" s="2">
        <v>810000</v>
      </c>
      <c r="T265" t="s">
        <v>2077</v>
      </c>
      <c r="U265" t="s">
        <v>83</v>
      </c>
    </row>
    <row r="266" spans="1:21" x14ac:dyDescent="0.25">
      <c r="A266" t="b">
        <v>0</v>
      </c>
      <c r="B266" t="s">
        <v>83</v>
      </c>
      <c r="C266" t="s">
        <v>2078</v>
      </c>
      <c r="D266" t="s">
        <v>1227</v>
      </c>
      <c r="F266">
        <v>1</v>
      </c>
      <c r="G266">
        <v>1</v>
      </c>
      <c r="H266">
        <v>2</v>
      </c>
      <c r="I266" t="s">
        <v>34</v>
      </c>
      <c r="J266" t="s">
        <v>2079</v>
      </c>
      <c r="K266">
        <v>1</v>
      </c>
      <c r="L266" s="1">
        <v>134166448512</v>
      </c>
      <c r="M266" t="s">
        <v>83</v>
      </c>
      <c r="N266" t="s">
        <v>83</v>
      </c>
      <c r="O266" t="s">
        <v>83</v>
      </c>
      <c r="P266" t="s">
        <v>83</v>
      </c>
      <c r="Q266" t="s">
        <v>1229</v>
      </c>
      <c r="R266" s="2">
        <v>1300000</v>
      </c>
      <c r="S266" s="2">
        <v>2000000</v>
      </c>
      <c r="T266" t="s">
        <v>2080</v>
      </c>
      <c r="U266" t="s">
        <v>83</v>
      </c>
    </row>
    <row r="267" spans="1:21" x14ac:dyDescent="0.25">
      <c r="A267" t="b">
        <v>0</v>
      </c>
      <c r="B267" t="s">
        <v>83</v>
      </c>
      <c r="C267" t="s">
        <v>2081</v>
      </c>
      <c r="D267" t="s">
        <v>2082</v>
      </c>
      <c r="F267">
        <v>1</v>
      </c>
      <c r="G267">
        <v>1</v>
      </c>
      <c r="H267">
        <v>5</v>
      </c>
      <c r="I267" t="s">
        <v>23</v>
      </c>
      <c r="J267" t="s">
        <v>2083</v>
      </c>
      <c r="K267">
        <v>3</v>
      </c>
      <c r="L267" s="1">
        <v>137385149831</v>
      </c>
      <c r="M267" t="s">
        <v>83</v>
      </c>
      <c r="N267" t="s">
        <v>127</v>
      </c>
      <c r="O267" t="s">
        <v>83</v>
      </c>
      <c r="P267" t="s">
        <v>127</v>
      </c>
      <c r="Q267" t="s">
        <v>2084</v>
      </c>
      <c r="R267" s="2">
        <v>3600000</v>
      </c>
      <c r="T267" t="s">
        <v>2085</v>
      </c>
      <c r="U267" t="s">
        <v>83</v>
      </c>
    </row>
    <row r="268" spans="1:21" x14ac:dyDescent="0.25">
      <c r="A268" t="b">
        <v>0</v>
      </c>
      <c r="B268" t="s">
        <v>83</v>
      </c>
      <c r="C268" t="s">
        <v>2086</v>
      </c>
      <c r="D268" t="s">
        <v>2087</v>
      </c>
      <c r="F268">
        <v>1</v>
      </c>
      <c r="G268">
        <v>1</v>
      </c>
      <c r="H268">
        <v>1</v>
      </c>
      <c r="I268" t="s">
        <v>23</v>
      </c>
      <c r="J268" t="s">
        <v>2088</v>
      </c>
      <c r="K268">
        <v>4</v>
      </c>
      <c r="L268" s="1">
        <v>191908480589</v>
      </c>
      <c r="M268" t="s">
        <v>127</v>
      </c>
      <c r="N268" t="s">
        <v>83</v>
      </c>
      <c r="O268" t="s">
        <v>127</v>
      </c>
      <c r="P268" t="s">
        <v>83</v>
      </c>
      <c r="Q268" t="s">
        <v>2089</v>
      </c>
      <c r="S268" s="2">
        <v>3000000</v>
      </c>
      <c r="T268" t="s">
        <v>2090</v>
      </c>
      <c r="U268" t="s">
        <v>83</v>
      </c>
    </row>
    <row r="269" spans="1:21" x14ac:dyDescent="0.25">
      <c r="A269" t="b">
        <v>0</v>
      </c>
      <c r="B269" t="s">
        <v>83</v>
      </c>
      <c r="C269" t="s">
        <v>2091</v>
      </c>
      <c r="D269" t="s">
        <v>1383</v>
      </c>
      <c r="F269">
        <v>1</v>
      </c>
      <c r="G269">
        <v>1</v>
      </c>
      <c r="H269">
        <v>1</v>
      </c>
      <c r="I269" t="s">
        <v>207</v>
      </c>
      <c r="J269" t="s">
        <v>2092</v>
      </c>
      <c r="K269">
        <v>1</v>
      </c>
      <c r="L269" s="1">
        <v>133966409126</v>
      </c>
      <c r="M269" t="s">
        <v>83</v>
      </c>
      <c r="N269" t="s">
        <v>127</v>
      </c>
      <c r="O269" t="s">
        <v>83</v>
      </c>
      <c r="P269" t="s">
        <v>127</v>
      </c>
      <c r="Q269" t="s">
        <v>1246</v>
      </c>
      <c r="R269" s="2">
        <v>690000</v>
      </c>
      <c r="T269" t="s">
        <v>2093</v>
      </c>
      <c r="U269" t="s">
        <v>83</v>
      </c>
    </row>
    <row r="270" spans="1:21" x14ac:dyDescent="0.25">
      <c r="A270" t="b">
        <v>0</v>
      </c>
      <c r="B270" t="s">
        <v>83</v>
      </c>
      <c r="C270" t="s">
        <v>2094</v>
      </c>
      <c r="D270" t="s">
        <v>2095</v>
      </c>
      <c r="F270">
        <v>1</v>
      </c>
      <c r="G270">
        <v>1</v>
      </c>
      <c r="H270">
        <v>1</v>
      </c>
      <c r="I270" t="s">
        <v>97</v>
      </c>
      <c r="J270" t="s">
        <v>2096</v>
      </c>
      <c r="K270">
        <v>2</v>
      </c>
      <c r="L270" s="1">
        <v>140375290678</v>
      </c>
      <c r="M270" t="s">
        <v>83</v>
      </c>
      <c r="N270" t="s">
        <v>127</v>
      </c>
      <c r="O270" t="s">
        <v>83</v>
      </c>
      <c r="P270" t="s">
        <v>127</v>
      </c>
      <c r="Q270" t="s">
        <v>2097</v>
      </c>
      <c r="R270" s="2">
        <v>180000</v>
      </c>
      <c r="T270" t="s">
        <v>2098</v>
      </c>
      <c r="U270" t="s">
        <v>83</v>
      </c>
    </row>
    <row r="271" spans="1:21" x14ac:dyDescent="0.25">
      <c r="A271" t="b">
        <v>0</v>
      </c>
      <c r="B271" t="s">
        <v>83</v>
      </c>
      <c r="C271" t="s">
        <v>1248</v>
      </c>
      <c r="D271" t="s">
        <v>2099</v>
      </c>
      <c r="F271">
        <v>1</v>
      </c>
      <c r="G271">
        <v>1</v>
      </c>
      <c r="H271">
        <v>1</v>
      </c>
      <c r="I271" t="s">
        <v>97</v>
      </c>
      <c r="J271" t="s">
        <v>1250</v>
      </c>
      <c r="K271">
        <v>1</v>
      </c>
      <c r="L271" s="1">
        <v>22322022943</v>
      </c>
      <c r="M271" t="s">
        <v>127</v>
      </c>
      <c r="N271" t="s">
        <v>83</v>
      </c>
      <c r="O271" t="s">
        <v>127</v>
      </c>
      <c r="P271" t="s">
        <v>83</v>
      </c>
      <c r="Q271" t="s">
        <v>2100</v>
      </c>
      <c r="S271" s="2">
        <v>790000</v>
      </c>
      <c r="T271" t="s">
        <v>2101</v>
      </c>
      <c r="U271" t="s">
        <v>83</v>
      </c>
    </row>
    <row r="272" spans="1:21" x14ac:dyDescent="0.25">
      <c r="A272" t="b">
        <v>0</v>
      </c>
      <c r="B272" t="s">
        <v>83</v>
      </c>
      <c r="C272" t="s">
        <v>2102</v>
      </c>
      <c r="D272" t="s">
        <v>1237</v>
      </c>
      <c r="F272">
        <v>1</v>
      </c>
      <c r="G272">
        <v>2</v>
      </c>
      <c r="H272">
        <v>1</v>
      </c>
      <c r="I272" t="s">
        <v>66</v>
      </c>
      <c r="J272" t="s">
        <v>2103</v>
      </c>
      <c r="K272">
        <v>0</v>
      </c>
      <c r="L272" s="1">
        <v>106854727047</v>
      </c>
      <c r="M272" t="s">
        <v>83</v>
      </c>
      <c r="N272" t="s">
        <v>127</v>
      </c>
      <c r="O272" t="s">
        <v>83</v>
      </c>
      <c r="P272" t="s">
        <v>127</v>
      </c>
      <c r="R272" s="2">
        <v>5100000</v>
      </c>
      <c r="T272" t="s">
        <v>2104</v>
      </c>
      <c r="U272" t="s">
        <v>83</v>
      </c>
    </row>
    <row r="273" spans="1:21" x14ac:dyDescent="0.25">
      <c r="A273" t="b">
        <v>0</v>
      </c>
      <c r="B273" t="s">
        <v>83</v>
      </c>
      <c r="C273" t="s">
        <v>2105</v>
      </c>
      <c r="D273" t="s">
        <v>1237</v>
      </c>
      <c r="F273">
        <v>1</v>
      </c>
      <c r="G273">
        <v>1</v>
      </c>
      <c r="H273">
        <v>2</v>
      </c>
      <c r="I273" t="s">
        <v>34</v>
      </c>
      <c r="J273" t="s">
        <v>2106</v>
      </c>
      <c r="K273">
        <v>0</v>
      </c>
      <c r="L273" s="1">
        <v>9094941128</v>
      </c>
      <c r="M273" t="s">
        <v>83</v>
      </c>
      <c r="N273" t="s">
        <v>83</v>
      </c>
      <c r="O273" t="s">
        <v>83</v>
      </c>
      <c r="P273" t="s">
        <v>83</v>
      </c>
      <c r="R273" s="2">
        <v>3100000</v>
      </c>
      <c r="S273" s="2">
        <v>1800000</v>
      </c>
      <c r="T273" t="s">
        <v>2107</v>
      </c>
      <c r="U273" t="s">
        <v>83</v>
      </c>
    </row>
    <row r="274" spans="1:21" x14ac:dyDescent="0.25">
      <c r="A274" t="b">
        <v>0</v>
      </c>
      <c r="B274" t="s">
        <v>83</v>
      </c>
      <c r="C274" t="s">
        <v>2108</v>
      </c>
      <c r="D274" t="s">
        <v>2109</v>
      </c>
      <c r="F274">
        <v>1</v>
      </c>
      <c r="G274">
        <v>1</v>
      </c>
      <c r="H274">
        <v>3</v>
      </c>
      <c r="I274" t="s">
        <v>23</v>
      </c>
      <c r="J274" t="s">
        <v>2110</v>
      </c>
      <c r="K274">
        <v>4</v>
      </c>
      <c r="L274" s="1">
        <v>186305859089</v>
      </c>
      <c r="M274" t="s">
        <v>127</v>
      </c>
      <c r="N274" t="s">
        <v>83</v>
      </c>
      <c r="O274" t="s">
        <v>127</v>
      </c>
      <c r="P274" t="s">
        <v>83</v>
      </c>
      <c r="Q274" t="s">
        <v>2111</v>
      </c>
      <c r="T274" t="s">
        <v>2112</v>
      </c>
      <c r="U274" t="s">
        <v>83</v>
      </c>
    </row>
    <row r="275" spans="1:21" x14ac:dyDescent="0.25">
      <c r="A275" t="b">
        <v>0</v>
      </c>
      <c r="B275" t="s">
        <v>83</v>
      </c>
      <c r="C275" t="s">
        <v>2113</v>
      </c>
      <c r="D275" t="s">
        <v>1324</v>
      </c>
      <c r="F275">
        <v>1</v>
      </c>
      <c r="G275">
        <v>1</v>
      </c>
      <c r="H275">
        <v>2</v>
      </c>
      <c r="I275" t="s">
        <v>72</v>
      </c>
      <c r="J275" t="s">
        <v>2114</v>
      </c>
      <c r="K275">
        <v>1</v>
      </c>
      <c r="L275" s="1">
        <v>126168991212</v>
      </c>
      <c r="M275" t="s">
        <v>83</v>
      </c>
      <c r="N275" t="s">
        <v>83</v>
      </c>
      <c r="O275" t="s">
        <v>83</v>
      </c>
      <c r="P275" t="s">
        <v>83</v>
      </c>
      <c r="Q275" t="s">
        <v>1326</v>
      </c>
      <c r="R275" s="2">
        <v>5200000</v>
      </c>
      <c r="S275" s="2">
        <v>6300000</v>
      </c>
      <c r="T275" t="s">
        <v>2115</v>
      </c>
      <c r="U275" t="s">
        <v>83</v>
      </c>
    </row>
    <row r="276" spans="1:21" x14ac:dyDescent="0.25">
      <c r="A276" t="b">
        <v>0</v>
      </c>
      <c r="B276" t="s">
        <v>83</v>
      </c>
      <c r="C276" t="s">
        <v>2116</v>
      </c>
      <c r="D276" t="s">
        <v>1237</v>
      </c>
      <c r="F276">
        <v>1</v>
      </c>
      <c r="G276">
        <v>1</v>
      </c>
      <c r="H276">
        <v>2</v>
      </c>
      <c r="I276" t="s">
        <v>201</v>
      </c>
      <c r="J276" t="s">
        <v>2117</v>
      </c>
      <c r="K276">
        <v>0</v>
      </c>
      <c r="L276" s="1">
        <v>138058148351</v>
      </c>
      <c r="M276" t="s">
        <v>83</v>
      </c>
      <c r="N276" t="s">
        <v>83</v>
      </c>
      <c r="O276" t="s">
        <v>83</v>
      </c>
      <c r="P276" t="s">
        <v>83</v>
      </c>
      <c r="R276" s="2">
        <v>270000</v>
      </c>
      <c r="S276" s="2">
        <v>780000</v>
      </c>
      <c r="T276" t="s">
        <v>2118</v>
      </c>
      <c r="U276" t="s">
        <v>83</v>
      </c>
    </row>
    <row r="277" spans="1:21" x14ac:dyDescent="0.25">
      <c r="A277" t="b">
        <v>0</v>
      </c>
      <c r="B277" t="s">
        <v>83</v>
      </c>
      <c r="C277" t="s">
        <v>1654</v>
      </c>
      <c r="D277" t="s">
        <v>2005</v>
      </c>
      <c r="F277">
        <v>2</v>
      </c>
      <c r="G277">
        <v>3</v>
      </c>
      <c r="H277">
        <v>1</v>
      </c>
      <c r="I277" t="s">
        <v>1657</v>
      </c>
      <c r="J277" t="s">
        <v>1658</v>
      </c>
      <c r="K277">
        <v>2</v>
      </c>
      <c r="L277" s="1">
        <v>113261093387</v>
      </c>
      <c r="M277" t="s">
        <v>83</v>
      </c>
      <c r="N277" t="s">
        <v>127</v>
      </c>
      <c r="O277" t="s">
        <v>83</v>
      </c>
      <c r="P277" t="s">
        <v>127</v>
      </c>
      <c r="Q277" t="s">
        <v>2006</v>
      </c>
      <c r="R277" s="2">
        <v>54000000</v>
      </c>
      <c r="T277" t="s">
        <v>2119</v>
      </c>
      <c r="U277" t="s">
        <v>83</v>
      </c>
    </row>
    <row r="278" spans="1:21" x14ac:dyDescent="0.25">
      <c r="A278" t="b">
        <v>0</v>
      </c>
      <c r="B278" t="s">
        <v>83</v>
      </c>
      <c r="C278" t="s">
        <v>1518</v>
      </c>
      <c r="F278">
        <v>1</v>
      </c>
      <c r="G278">
        <v>1</v>
      </c>
      <c r="H278">
        <v>1</v>
      </c>
      <c r="I278" t="s">
        <v>47</v>
      </c>
      <c r="J278" t="s">
        <v>1519</v>
      </c>
      <c r="K278">
        <v>0</v>
      </c>
      <c r="L278" s="1">
        <v>126061065818</v>
      </c>
      <c r="M278" t="s">
        <v>83</v>
      </c>
      <c r="N278" t="s">
        <v>127</v>
      </c>
      <c r="O278" t="s">
        <v>83</v>
      </c>
      <c r="P278" t="s">
        <v>127</v>
      </c>
      <c r="R278" s="2">
        <v>220000</v>
      </c>
      <c r="T278" t="s">
        <v>2120</v>
      </c>
      <c r="U278" t="s">
        <v>83</v>
      </c>
    </row>
    <row r="279" spans="1:21" x14ac:dyDescent="0.25">
      <c r="A279" t="b">
        <v>0</v>
      </c>
      <c r="B279" t="s">
        <v>83</v>
      </c>
      <c r="C279" t="s">
        <v>2121</v>
      </c>
      <c r="D279" t="s">
        <v>2122</v>
      </c>
      <c r="F279">
        <v>1</v>
      </c>
      <c r="G279">
        <v>1</v>
      </c>
      <c r="H279">
        <v>1</v>
      </c>
      <c r="I279" t="s">
        <v>384</v>
      </c>
      <c r="J279" t="s">
        <v>2123</v>
      </c>
      <c r="K279">
        <v>1</v>
      </c>
      <c r="L279" s="1">
        <v>80244174288</v>
      </c>
      <c r="M279" t="s">
        <v>83</v>
      </c>
      <c r="N279" t="s">
        <v>127</v>
      </c>
      <c r="O279" t="s">
        <v>83</v>
      </c>
      <c r="P279" t="s">
        <v>127</v>
      </c>
      <c r="Q279" t="s">
        <v>1668</v>
      </c>
      <c r="T279" t="s">
        <v>387</v>
      </c>
      <c r="U279" t="s">
        <v>83</v>
      </c>
    </row>
    <row r="280" spans="1:21" x14ac:dyDescent="0.25">
      <c r="A280" t="b">
        <v>0</v>
      </c>
      <c r="B280" t="s">
        <v>83</v>
      </c>
      <c r="C280" t="s">
        <v>2124</v>
      </c>
      <c r="D280" t="s">
        <v>2125</v>
      </c>
      <c r="F280">
        <v>1</v>
      </c>
      <c r="G280">
        <v>1</v>
      </c>
      <c r="H280">
        <v>4</v>
      </c>
      <c r="I280" t="s">
        <v>334</v>
      </c>
      <c r="J280" t="s">
        <v>2126</v>
      </c>
      <c r="K280">
        <v>3</v>
      </c>
      <c r="L280" s="1">
        <v>147480125393</v>
      </c>
      <c r="M280" t="s">
        <v>83</v>
      </c>
      <c r="N280" t="s">
        <v>83</v>
      </c>
      <c r="O280" t="s">
        <v>83</v>
      </c>
      <c r="P280" t="s">
        <v>83</v>
      </c>
      <c r="Q280" t="s">
        <v>2127</v>
      </c>
      <c r="R280" s="2">
        <v>2000000</v>
      </c>
      <c r="S280" s="2">
        <v>2700000</v>
      </c>
      <c r="T280" t="s">
        <v>2128</v>
      </c>
      <c r="U280" t="s">
        <v>83</v>
      </c>
    </row>
    <row r="281" spans="1:21" x14ac:dyDescent="0.25">
      <c r="A281" t="b">
        <v>0</v>
      </c>
      <c r="B281" t="s">
        <v>83</v>
      </c>
      <c r="C281" t="s">
        <v>1828</v>
      </c>
      <c r="D281" t="s">
        <v>2129</v>
      </c>
      <c r="F281">
        <v>1</v>
      </c>
      <c r="G281">
        <v>1</v>
      </c>
      <c r="H281">
        <v>1</v>
      </c>
      <c r="I281" t="s">
        <v>63</v>
      </c>
      <c r="J281" t="s">
        <v>1829</v>
      </c>
      <c r="K281">
        <v>1</v>
      </c>
      <c r="L281" s="1">
        <v>94455637889</v>
      </c>
      <c r="M281" t="s">
        <v>83</v>
      </c>
      <c r="N281" t="s">
        <v>127</v>
      </c>
      <c r="O281" t="s">
        <v>83</v>
      </c>
      <c r="P281" t="s">
        <v>127</v>
      </c>
      <c r="Q281" t="s">
        <v>2130</v>
      </c>
      <c r="R281" s="2">
        <v>900000</v>
      </c>
      <c r="T281" t="s">
        <v>2131</v>
      </c>
      <c r="U281" t="s">
        <v>83</v>
      </c>
    </row>
    <row r="282" spans="1:21" x14ac:dyDescent="0.25">
      <c r="A282" t="b">
        <v>0</v>
      </c>
      <c r="B282" t="s">
        <v>83</v>
      </c>
      <c r="C282" t="s">
        <v>2132</v>
      </c>
      <c r="D282" t="s">
        <v>2133</v>
      </c>
      <c r="F282">
        <v>1</v>
      </c>
      <c r="G282">
        <v>1</v>
      </c>
      <c r="H282">
        <v>1</v>
      </c>
      <c r="I282" t="s">
        <v>23</v>
      </c>
      <c r="J282" t="s">
        <v>2134</v>
      </c>
      <c r="K282">
        <v>3</v>
      </c>
      <c r="L282" s="1">
        <v>185305311163</v>
      </c>
      <c r="M282" t="s">
        <v>127</v>
      </c>
      <c r="N282" t="s">
        <v>83</v>
      </c>
      <c r="O282" t="s">
        <v>127</v>
      </c>
      <c r="P282" t="s">
        <v>83</v>
      </c>
      <c r="Q282" t="s">
        <v>2135</v>
      </c>
      <c r="S282" s="2">
        <v>670000</v>
      </c>
      <c r="T282" t="s">
        <v>2136</v>
      </c>
      <c r="U282" t="s">
        <v>83</v>
      </c>
    </row>
    <row r="283" spans="1:21" x14ac:dyDescent="0.25">
      <c r="A283" t="b">
        <v>0</v>
      </c>
      <c r="B283" t="s">
        <v>83</v>
      </c>
      <c r="C283" t="s">
        <v>2137</v>
      </c>
      <c r="D283" t="s">
        <v>2138</v>
      </c>
      <c r="F283">
        <v>1</v>
      </c>
      <c r="G283">
        <v>1</v>
      </c>
      <c r="H283">
        <v>1</v>
      </c>
      <c r="I283" t="s">
        <v>279</v>
      </c>
      <c r="J283" t="s">
        <v>2139</v>
      </c>
      <c r="K283">
        <v>3</v>
      </c>
      <c r="L283" s="1">
        <v>160684351257</v>
      </c>
      <c r="M283" t="s">
        <v>127</v>
      </c>
      <c r="N283" t="s">
        <v>83</v>
      </c>
      <c r="O283" t="s">
        <v>127</v>
      </c>
      <c r="P283" t="s">
        <v>83</v>
      </c>
      <c r="Q283" t="s">
        <v>2140</v>
      </c>
      <c r="S283" s="2">
        <v>540000</v>
      </c>
      <c r="T283" t="s">
        <v>2141</v>
      </c>
      <c r="U283" t="s">
        <v>83</v>
      </c>
    </row>
    <row r="284" spans="1:21" x14ac:dyDescent="0.25">
      <c r="A284" t="b">
        <v>0</v>
      </c>
      <c r="B284" t="s">
        <v>83</v>
      </c>
      <c r="C284" t="s">
        <v>2142</v>
      </c>
      <c r="D284" t="s">
        <v>2143</v>
      </c>
      <c r="F284">
        <v>1</v>
      </c>
      <c r="G284">
        <v>2</v>
      </c>
      <c r="H284">
        <v>1</v>
      </c>
      <c r="I284" t="s">
        <v>388</v>
      </c>
      <c r="J284" t="s">
        <v>2144</v>
      </c>
      <c r="K284">
        <v>2</v>
      </c>
      <c r="L284" s="1">
        <v>172587073012</v>
      </c>
      <c r="M284" t="s">
        <v>83</v>
      </c>
      <c r="N284" t="s">
        <v>127</v>
      </c>
      <c r="O284" t="s">
        <v>83</v>
      </c>
      <c r="P284" t="s">
        <v>127</v>
      </c>
      <c r="Q284" t="s">
        <v>2145</v>
      </c>
      <c r="R284" s="2">
        <v>13000000</v>
      </c>
      <c r="T284" t="s">
        <v>390</v>
      </c>
      <c r="U284" t="s">
        <v>83</v>
      </c>
    </row>
    <row r="285" spans="1:21" x14ac:dyDescent="0.25">
      <c r="A285" t="b">
        <v>0</v>
      </c>
      <c r="B285" t="s">
        <v>83</v>
      </c>
      <c r="C285" t="s">
        <v>2146</v>
      </c>
      <c r="D285" t="s">
        <v>2147</v>
      </c>
      <c r="F285">
        <v>1</v>
      </c>
      <c r="G285">
        <v>2</v>
      </c>
      <c r="H285">
        <v>1</v>
      </c>
      <c r="I285" t="s">
        <v>129</v>
      </c>
      <c r="J285" t="s">
        <v>2148</v>
      </c>
      <c r="K285">
        <v>4</v>
      </c>
      <c r="L285" s="1">
        <v>157584893262</v>
      </c>
      <c r="M285" t="s">
        <v>83</v>
      </c>
      <c r="N285" t="s">
        <v>127</v>
      </c>
      <c r="O285" t="s">
        <v>83</v>
      </c>
      <c r="P285" t="s">
        <v>127</v>
      </c>
      <c r="Q285" t="s">
        <v>2149</v>
      </c>
      <c r="R285" s="2">
        <v>180000</v>
      </c>
      <c r="T285" t="s">
        <v>2150</v>
      </c>
      <c r="U285" t="s">
        <v>83</v>
      </c>
    </row>
    <row r="286" spans="1:21" x14ac:dyDescent="0.25">
      <c r="A286" t="b">
        <v>0</v>
      </c>
      <c r="B286" t="s">
        <v>83</v>
      </c>
      <c r="C286" t="s">
        <v>2151</v>
      </c>
      <c r="D286" t="s">
        <v>1237</v>
      </c>
      <c r="F286">
        <v>1</v>
      </c>
      <c r="G286">
        <v>1</v>
      </c>
      <c r="H286">
        <v>1</v>
      </c>
      <c r="I286" t="s">
        <v>391</v>
      </c>
      <c r="J286" t="s">
        <v>2152</v>
      </c>
      <c r="K286">
        <v>0</v>
      </c>
      <c r="L286" s="1">
        <v>129265933995</v>
      </c>
      <c r="M286" t="s">
        <v>83</v>
      </c>
      <c r="N286" t="s">
        <v>127</v>
      </c>
      <c r="O286" t="s">
        <v>83</v>
      </c>
      <c r="P286" t="s">
        <v>127</v>
      </c>
      <c r="R286" s="2">
        <v>240000</v>
      </c>
      <c r="T286" t="s">
        <v>393</v>
      </c>
      <c r="U286" t="s">
        <v>83</v>
      </c>
    </row>
    <row r="287" spans="1:21" x14ac:dyDescent="0.25">
      <c r="A287" t="b">
        <v>0</v>
      </c>
      <c r="B287" t="s">
        <v>83</v>
      </c>
      <c r="C287" t="s">
        <v>2153</v>
      </c>
      <c r="D287" t="s">
        <v>1237</v>
      </c>
      <c r="F287">
        <v>0</v>
      </c>
      <c r="G287">
        <v>1</v>
      </c>
      <c r="H287">
        <v>1</v>
      </c>
      <c r="J287" t="s">
        <v>2154</v>
      </c>
      <c r="K287">
        <v>0</v>
      </c>
      <c r="L287" s="1">
        <v>9094941128</v>
      </c>
      <c r="M287" t="s">
        <v>83</v>
      </c>
      <c r="N287" t="s">
        <v>127</v>
      </c>
      <c r="O287" t="s">
        <v>83</v>
      </c>
      <c r="P287" t="s">
        <v>127</v>
      </c>
      <c r="R287" s="2">
        <v>3100000</v>
      </c>
      <c r="T287" t="s">
        <v>396</v>
      </c>
      <c r="U287" t="s">
        <v>83</v>
      </c>
    </row>
    <row r="288" spans="1:21" x14ac:dyDescent="0.25">
      <c r="A288" t="b">
        <v>0</v>
      </c>
      <c r="B288" t="s">
        <v>83</v>
      </c>
      <c r="C288" t="s">
        <v>2155</v>
      </c>
      <c r="D288" t="s">
        <v>1666</v>
      </c>
      <c r="F288">
        <v>1</v>
      </c>
      <c r="G288">
        <v>2</v>
      </c>
      <c r="H288">
        <v>1</v>
      </c>
      <c r="I288" t="s">
        <v>165</v>
      </c>
      <c r="J288" t="s">
        <v>2156</v>
      </c>
      <c r="K288">
        <v>1</v>
      </c>
      <c r="L288" s="1">
        <v>148168667704</v>
      </c>
      <c r="M288" t="s">
        <v>83</v>
      </c>
      <c r="N288" t="s">
        <v>127</v>
      </c>
      <c r="O288" t="s">
        <v>83</v>
      </c>
      <c r="P288" t="s">
        <v>127</v>
      </c>
      <c r="Q288" t="s">
        <v>1668</v>
      </c>
      <c r="R288" s="2">
        <v>4000000</v>
      </c>
      <c r="T288" t="s">
        <v>2157</v>
      </c>
      <c r="U288" t="s">
        <v>83</v>
      </c>
    </row>
    <row r="289" spans="1:21" x14ac:dyDescent="0.25">
      <c r="A289" t="b">
        <v>0</v>
      </c>
      <c r="B289" t="s">
        <v>83</v>
      </c>
      <c r="C289" t="s">
        <v>2069</v>
      </c>
      <c r="D289" t="s">
        <v>1723</v>
      </c>
      <c r="F289">
        <v>1</v>
      </c>
      <c r="G289">
        <v>1</v>
      </c>
      <c r="H289">
        <v>1</v>
      </c>
      <c r="I289" t="s">
        <v>23</v>
      </c>
      <c r="J289" t="s">
        <v>2071</v>
      </c>
      <c r="K289">
        <v>1</v>
      </c>
      <c r="L289" s="1">
        <v>106061495639</v>
      </c>
      <c r="M289" t="s">
        <v>83</v>
      </c>
      <c r="N289" t="s">
        <v>127</v>
      </c>
      <c r="O289" t="s">
        <v>83</v>
      </c>
      <c r="P289" t="s">
        <v>127</v>
      </c>
      <c r="Q289" t="s">
        <v>1725</v>
      </c>
      <c r="R289" s="2">
        <v>130000</v>
      </c>
      <c r="T289" t="s">
        <v>2158</v>
      </c>
      <c r="U289" t="s">
        <v>83</v>
      </c>
    </row>
    <row r="290" spans="1:21" x14ac:dyDescent="0.25">
      <c r="A290" t="b">
        <v>0</v>
      </c>
      <c r="B290" t="s">
        <v>83</v>
      </c>
      <c r="C290" t="s">
        <v>2159</v>
      </c>
      <c r="D290" t="s">
        <v>1237</v>
      </c>
      <c r="F290">
        <v>1</v>
      </c>
      <c r="G290">
        <v>6</v>
      </c>
      <c r="H290">
        <v>1</v>
      </c>
      <c r="I290" t="s">
        <v>397</v>
      </c>
      <c r="J290" t="s">
        <v>2160</v>
      </c>
      <c r="K290">
        <v>0</v>
      </c>
      <c r="L290" s="1">
        <v>9694788566</v>
      </c>
      <c r="M290" t="s">
        <v>83</v>
      </c>
      <c r="N290" t="s">
        <v>127</v>
      </c>
      <c r="O290" t="s">
        <v>83</v>
      </c>
      <c r="P290" t="s">
        <v>127</v>
      </c>
      <c r="R290" s="2">
        <v>580000</v>
      </c>
      <c r="T290" t="s">
        <v>401</v>
      </c>
      <c r="U290" t="s">
        <v>83</v>
      </c>
    </row>
    <row r="291" spans="1:21" x14ac:dyDescent="0.25">
      <c r="A291" t="b">
        <v>0</v>
      </c>
      <c r="B291" t="s">
        <v>83</v>
      </c>
      <c r="C291" t="s">
        <v>2161</v>
      </c>
      <c r="D291" t="s">
        <v>1237</v>
      </c>
      <c r="F291">
        <v>1</v>
      </c>
      <c r="G291">
        <v>1</v>
      </c>
      <c r="H291">
        <v>1</v>
      </c>
      <c r="I291" t="s">
        <v>402</v>
      </c>
      <c r="J291" t="s">
        <v>2162</v>
      </c>
      <c r="K291">
        <v>0</v>
      </c>
      <c r="L291" s="1">
        <v>14756913683</v>
      </c>
      <c r="M291" t="s">
        <v>83</v>
      </c>
      <c r="N291" t="s">
        <v>127</v>
      </c>
      <c r="O291" t="s">
        <v>83</v>
      </c>
      <c r="P291" t="s">
        <v>127</v>
      </c>
      <c r="R291" s="2">
        <v>3800000</v>
      </c>
      <c r="T291" t="s">
        <v>404</v>
      </c>
      <c r="U291" t="s">
        <v>83</v>
      </c>
    </row>
    <row r="292" spans="1:21" x14ac:dyDescent="0.25">
      <c r="A292" t="b">
        <v>0</v>
      </c>
      <c r="B292" t="s">
        <v>83</v>
      </c>
      <c r="C292" t="s">
        <v>2163</v>
      </c>
      <c r="D292" t="s">
        <v>1666</v>
      </c>
      <c r="F292">
        <v>1</v>
      </c>
      <c r="G292">
        <v>1</v>
      </c>
      <c r="H292">
        <v>1</v>
      </c>
      <c r="I292" t="s">
        <v>405</v>
      </c>
      <c r="J292" t="s">
        <v>2164</v>
      </c>
      <c r="K292">
        <v>1</v>
      </c>
      <c r="L292" s="1">
        <v>94351082574</v>
      </c>
      <c r="M292" t="s">
        <v>127</v>
      </c>
      <c r="N292" t="s">
        <v>83</v>
      </c>
      <c r="O292" t="s">
        <v>127</v>
      </c>
      <c r="P292" t="s">
        <v>83</v>
      </c>
      <c r="Q292" t="s">
        <v>1668</v>
      </c>
      <c r="S292" s="2">
        <v>320000</v>
      </c>
      <c r="T292" t="s">
        <v>407</v>
      </c>
      <c r="U292" t="s">
        <v>83</v>
      </c>
    </row>
    <row r="293" spans="1:21" x14ac:dyDescent="0.25">
      <c r="A293" t="b">
        <v>0</v>
      </c>
      <c r="B293" t="s">
        <v>83</v>
      </c>
      <c r="C293" t="s">
        <v>1633</v>
      </c>
      <c r="D293" t="s">
        <v>2165</v>
      </c>
      <c r="F293">
        <v>1</v>
      </c>
      <c r="G293">
        <v>1</v>
      </c>
      <c r="H293">
        <v>2</v>
      </c>
      <c r="I293" t="s">
        <v>59</v>
      </c>
      <c r="J293" t="s">
        <v>1634</v>
      </c>
      <c r="K293">
        <v>0</v>
      </c>
      <c r="L293" s="1">
        <v>156878323415</v>
      </c>
      <c r="M293" t="s">
        <v>83</v>
      </c>
      <c r="N293" t="s">
        <v>83</v>
      </c>
      <c r="O293" t="s">
        <v>83</v>
      </c>
      <c r="P293" t="s">
        <v>83</v>
      </c>
      <c r="Q293" t="s">
        <v>2166</v>
      </c>
      <c r="R293" s="2">
        <v>6200000</v>
      </c>
      <c r="S293" s="2">
        <v>7200000</v>
      </c>
      <c r="T293" t="s">
        <v>2167</v>
      </c>
      <c r="U293" t="s">
        <v>83</v>
      </c>
    </row>
    <row r="294" spans="1:21" x14ac:dyDescent="0.25">
      <c r="A294" t="b">
        <v>0</v>
      </c>
      <c r="B294" t="s">
        <v>83</v>
      </c>
      <c r="C294" t="s">
        <v>2168</v>
      </c>
      <c r="D294" t="s">
        <v>1237</v>
      </c>
      <c r="F294">
        <v>1</v>
      </c>
      <c r="G294">
        <v>1</v>
      </c>
      <c r="H294">
        <v>2</v>
      </c>
      <c r="I294" t="s">
        <v>115</v>
      </c>
      <c r="J294" t="s">
        <v>2169</v>
      </c>
      <c r="K294">
        <v>0</v>
      </c>
      <c r="L294" s="1">
        <v>140767638698</v>
      </c>
      <c r="M294" t="s">
        <v>83</v>
      </c>
      <c r="N294" t="s">
        <v>83</v>
      </c>
      <c r="O294" t="s">
        <v>83</v>
      </c>
      <c r="P294" t="s">
        <v>83</v>
      </c>
      <c r="S294" s="2">
        <v>250000</v>
      </c>
      <c r="T294" t="s">
        <v>2170</v>
      </c>
      <c r="U294" t="s">
        <v>83</v>
      </c>
    </row>
    <row r="295" spans="1:21" x14ac:dyDescent="0.25">
      <c r="A295" t="b">
        <v>0</v>
      </c>
      <c r="B295" t="s">
        <v>83</v>
      </c>
      <c r="C295" t="s">
        <v>2171</v>
      </c>
      <c r="D295" t="s">
        <v>1685</v>
      </c>
      <c r="F295">
        <v>1</v>
      </c>
      <c r="G295">
        <v>1</v>
      </c>
      <c r="H295">
        <v>2</v>
      </c>
      <c r="I295" t="s">
        <v>264</v>
      </c>
      <c r="J295" t="s">
        <v>2172</v>
      </c>
      <c r="K295">
        <v>1</v>
      </c>
      <c r="L295" s="1">
        <v>109154799898</v>
      </c>
      <c r="M295" t="s">
        <v>83</v>
      </c>
      <c r="N295" t="s">
        <v>83</v>
      </c>
      <c r="O295" t="s">
        <v>83</v>
      </c>
      <c r="P295" t="s">
        <v>83</v>
      </c>
      <c r="Q295" t="s">
        <v>1687</v>
      </c>
      <c r="R295" s="2">
        <v>3700000</v>
      </c>
      <c r="S295" s="2">
        <v>4600000</v>
      </c>
      <c r="T295" t="s">
        <v>2173</v>
      </c>
      <c r="U295" t="s">
        <v>83</v>
      </c>
    </row>
    <row r="296" spans="1:21" x14ac:dyDescent="0.25">
      <c r="A296" t="b">
        <v>0</v>
      </c>
      <c r="B296" t="s">
        <v>83</v>
      </c>
      <c r="C296" t="s">
        <v>2174</v>
      </c>
      <c r="D296" t="s">
        <v>1227</v>
      </c>
      <c r="F296">
        <v>1</v>
      </c>
      <c r="G296">
        <v>1</v>
      </c>
      <c r="H296">
        <v>2</v>
      </c>
      <c r="I296" t="s">
        <v>148</v>
      </c>
      <c r="J296" t="s">
        <v>2175</v>
      </c>
      <c r="K296">
        <v>1</v>
      </c>
      <c r="L296" s="1">
        <v>124763787654</v>
      </c>
      <c r="M296" t="s">
        <v>83</v>
      </c>
      <c r="N296" t="s">
        <v>83</v>
      </c>
      <c r="O296" t="s">
        <v>83</v>
      </c>
      <c r="P296" t="s">
        <v>83</v>
      </c>
      <c r="Q296" t="s">
        <v>1229</v>
      </c>
      <c r="R296" s="2">
        <v>2700000</v>
      </c>
      <c r="S296" s="2">
        <v>3300000</v>
      </c>
      <c r="T296" t="s">
        <v>2176</v>
      </c>
      <c r="U296" t="s">
        <v>83</v>
      </c>
    </row>
    <row r="297" spans="1:21" x14ac:dyDescent="0.25">
      <c r="A297" t="b">
        <v>0</v>
      </c>
      <c r="B297" t="s">
        <v>83</v>
      </c>
      <c r="C297" t="s">
        <v>2177</v>
      </c>
      <c r="D297" t="s">
        <v>1237</v>
      </c>
      <c r="F297">
        <v>1</v>
      </c>
      <c r="G297">
        <v>1</v>
      </c>
      <c r="H297">
        <v>2</v>
      </c>
      <c r="I297" t="s">
        <v>215</v>
      </c>
      <c r="J297" t="s">
        <v>2178</v>
      </c>
      <c r="K297">
        <v>0</v>
      </c>
      <c r="L297" s="1">
        <v>126861708131</v>
      </c>
      <c r="M297" t="s">
        <v>83</v>
      </c>
      <c r="N297" t="s">
        <v>83</v>
      </c>
      <c r="O297" t="s">
        <v>83</v>
      </c>
      <c r="P297" t="s">
        <v>83</v>
      </c>
      <c r="R297" s="2">
        <v>2000000</v>
      </c>
      <c r="S297" s="2">
        <v>2400000</v>
      </c>
      <c r="T297" t="s">
        <v>2179</v>
      </c>
      <c r="U297" t="s">
        <v>83</v>
      </c>
    </row>
    <row r="298" spans="1:21" x14ac:dyDescent="0.25">
      <c r="A298" t="b">
        <v>0</v>
      </c>
      <c r="B298" t="s">
        <v>83</v>
      </c>
      <c r="C298" t="s">
        <v>2180</v>
      </c>
      <c r="D298" t="s">
        <v>1227</v>
      </c>
      <c r="F298">
        <v>2</v>
      </c>
      <c r="G298">
        <v>3</v>
      </c>
      <c r="H298">
        <v>2</v>
      </c>
      <c r="I298" t="s">
        <v>1730</v>
      </c>
      <c r="J298" t="s">
        <v>2181</v>
      </c>
      <c r="K298">
        <v>1</v>
      </c>
      <c r="L298" s="1">
        <v>124768951826</v>
      </c>
      <c r="M298" t="s">
        <v>83</v>
      </c>
      <c r="N298" t="s">
        <v>83</v>
      </c>
      <c r="O298" t="s">
        <v>83</v>
      </c>
      <c r="P298" t="s">
        <v>83</v>
      </c>
      <c r="Q298" t="s">
        <v>1229</v>
      </c>
      <c r="R298" s="2">
        <v>4900000</v>
      </c>
      <c r="S298" s="2">
        <v>6000000</v>
      </c>
      <c r="T298" t="s">
        <v>2182</v>
      </c>
      <c r="U298" t="s">
        <v>83</v>
      </c>
    </row>
    <row r="299" spans="1:21" x14ac:dyDescent="0.25">
      <c r="A299" t="b">
        <v>0</v>
      </c>
      <c r="B299" t="s">
        <v>83</v>
      </c>
      <c r="C299" t="s">
        <v>2183</v>
      </c>
      <c r="D299" t="s">
        <v>2184</v>
      </c>
      <c r="F299">
        <v>1</v>
      </c>
      <c r="G299">
        <v>1</v>
      </c>
      <c r="H299">
        <v>1</v>
      </c>
      <c r="I299" t="s">
        <v>23</v>
      </c>
      <c r="J299" t="s">
        <v>2185</v>
      </c>
      <c r="K299">
        <v>4</v>
      </c>
      <c r="L299" s="1">
        <v>169897888413</v>
      </c>
      <c r="M299" t="s">
        <v>127</v>
      </c>
      <c r="N299" t="s">
        <v>83</v>
      </c>
      <c r="O299" t="s">
        <v>127</v>
      </c>
      <c r="P299" t="s">
        <v>83</v>
      </c>
      <c r="Q299" t="s">
        <v>2186</v>
      </c>
      <c r="S299" s="2">
        <v>700000</v>
      </c>
      <c r="T299" t="s">
        <v>2187</v>
      </c>
      <c r="U299" t="s">
        <v>83</v>
      </c>
    </row>
    <row r="300" spans="1:21" x14ac:dyDescent="0.25">
      <c r="A300" t="b">
        <v>0</v>
      </c>
      <c r="B300" t="s">
        <v>83</v>
      </c>
      <c r="C300" t="s">
        <v>2188</v>
      </c>
      <c r="D300" t="s">
        <v>2189</v>
      </c>
      <c r="F300">
        <v>1</v>
      </c>
      <c r="G300">
        <v>1</v>
      </c>
      <c r="H300">
        <v>2</v>
      </c>
      <c r="I300" t="s">
        <v>23</v>
      </c>
      <c r="J300" t="s">
        <v>2190</v>
      </c>
      <c r="K300">
        <v>2</v>
      </c>
      <c r="L300" s="1">
        <v>125973580026</v>
      </c>
      <c r="M300" t="s">
        <v>83</v>
      </c>
      <c r="N300" t="s">
        <v>83</v>
      </c>
      <c r="O300" t="s">
        <v>83</v>
      </c>
      <c r="P300" t="s">
        <v>83</v>
      </c>
      <c r="Q300" t="s">
        <v>2191</v>
      </c>
      <c r="R300" s="2">
        <v>640000</v>
      </c>
      <c r="S300" s="2">
        <v>1900000</v>
      </c>
      <c r="T300" t="s">
        <v>2187</v>
      </c>
      <c r="U300" t="s">
        <v>83</v>
      </c>
    </row>
    <row r="301" spans="1:21" x14ac:dyDescent="0.25">
      <c r="A301" t="b">
        <v>0</v>
      </c>
      <c r="B301" t="s">
        <v>83</v>
      </c>
      <c r="C301" t="s">
        <v>2192</v>
      </c>
      <c r="D301" t="s">
        <v>1237</v>
      </c>
      <c r="F301">
        <v>1</v>
      </c>
      <c r="G301">
        <v>1</v>
      </c>
      <c r="H301">
        <v>1</v>
      </c>
      <c r="I301" t="s">
        <v>69</v>
      </c>
      <c r="J301" t="s">
        <v>2193</v>
      </c>
      <c r="K301">
        <v>0</v>
      </c>
      <c r="L301" s="1">
        <v>84846247831</v>
      </c>
      <c r="M301" t="s">
        <v>83</v>
      </c>
      <c r="N301" t="s">
        <v>127</v>
      </c>
      <c r="O301" t="s">
        <v>83</v>
      </c>
      <c r="P301" t="s">
        <v>127</v>
      </c>
      <c r="R301" s="2">
        <v>2600000</v>
      </c>
      <c r="T301" t="s">
        <v>2194</v>
      </c>
      <c r="U301" t="s">
        <v>83</v>
      </c>
    </row>
    <row r="302" spans="1:21" x14ac:dyDescent="0.25">
      <c r="A302" t="b">
        <v>0</v>
      </c>
      <c r="B302" t="s">
        <v>83</v>
      </c>
      <c r="C302" t="s">
        <v>2195</v>
      </c>
      <c r="D302" t="s">
        <v>1237</v>
      </c>
      <c r="F302">
        <v>1</v>
      </c>
      <c r="G302">
        <v>1</v>
      </c>
      <c r="H302">
        <v>1</v>
      </c>
      <c r="I302" t="s">
        <v>320</v>
      </c>
      <c r="J302" t="s">
        <v>2196</v>
      </c>
      <c r="K302">
        <v>1</v>
      </c>
      <c r="L302" s="1">
        <v>161277140943</v>
      </c>
      <c r="M302" t="s">
        <v>127</v>
      </c>
      <c r="N302" t="s">
        <v>83</v>
      </c>
      <c r="O302" t="s">
        <v>127</v>
      </c>
      <c r="P302" t="s">
        <v>83</v>
      </c>
      <c r="S302" s="2">
        <v>270000</v>
      </c>
      <c r="T302" t="s">
        <v>2197</v>
      </c>
      <c r="U302" t="s">
        <v>83</v>
      </c>
    </row>
    <row r="303" spans="1:21" x14ac:dyDescent="0.25">
      <c r="A303" t="b">
        <v>0</v>
      </c>
      <c r="B303" t="s">
        <v>83</v>
      </c>
      <c r="C303" t="s">
        <v>2198</v>
      </c>
      <c r="D303" t="s">
        <v>1237</v>
      </c>
      <c r="F303">
        <v>1</v>
      </c>
      <c r="G303">
        <v>1</v>
      </c>
      <c r="H303">
        <v>1</v>
      </c>
      <c r="I303" t="s">
        <v>408</v>
      </c>
      <c r="J303" t="s">
        <v>2199</v>
      </c>
      <c r="K303">
        <v>0</v>
      </c>
      <c r="L303" s="1">
        <v>135567023898</v>
      </c>
      <c r="M303" t="s">
        <v>83</v>
      </c>
      <c r="N303" t="s">
        <v>127</v>
      </c>
      <c r="O303" t="s">
        <v>83</v>
      </c>
      <c r="P303" t="s">
        <v>127</v>
      </c>
      <c r="T303" t="s">
        <v>411</v>
      </c>
      <c r="U303" t="s">
        <v>83</v>
      </c>
    </row>
    <row r="304" spans="1:21" x14ac:dyDescent="0.25">
      <c r="A304" t="b">
        <v>0</v>
      </c>
      <c r="B304" t="s">
        <v>83</v>
      </c>
      <c r="C304" t="s">
        <v>2200</v>
      </c>
      <c r="F304">
        <v>1</v>
      </c>
      <c r="G304">
        <v>1</v>
      </c>
      <c r="H304">
        <v>1</v>
      </c>
      <c r="I304" t="s">
        <v>412</v>
      </c>
      <c r="J304" t="s">
        <v>2201</v>
      </c>
      <c r="K304">
        <v>2</v>
      </c>
      <c r="L304" s="1">
        <v>96354827333</v>
      </c>
      <c r="M304" t="s">
        <v>83</v>
      </c>
      <c r="N304" t="s">
        <v>127</v>
      </c>
      <c r="O304" t="s">
        <v>83</v>
      </c>
      <c r="P304" t="s">
        <v>127</v>
      </c>
      <c r="R304" s="2">
        <v>57000000</v>
      </c>
      <c r="T304" t="s">
        <v>413</v>
      </c>
      <c r="U304" t="s">
        <v>83</v>
      </c>
    </row>
    <row r="305" spans="1:21" x14ac:dyDescent="0.25">
      <c r="A305" t="b">
        <v>0</v>
      </c>
      <c r="B305" t="s">
        <v>83</v>
      </c>
      <c r="C305" t="s">
        <v>2202</v>
      </c>
      <c r="D305" t="s">
        <v>1237</v>
      </c>
      <c r="F305">
        <v>1</v>
      </c>
      <c r="G305">
        <v>1</v>
      </c>
      <c r="H305">
        <v>2</v>
      </c>
      <c r="I305" t="s">
        <v>72</v>
      </c>
      <c r="J305" t="s">
        <v>2203</v>
      </c>
      <c r="K305">
        <v>0</v>
      </c>
      <c r="L305" s="1">
        <v>93549450666</v>
      </c>
      <c r="M305" t="s">
        <v>83</v>
      </c>
      <c r="N305" t="s">
        <v>83</v>
      </c>
      <c r="O305" t="s">
        <v>83</v>
      </c>
      <c r="P305" t="s">
        <v>83</v>
      </c>
      <c r="R305" s="2">
        <v>90000000</v>
      </c>
      <c r="S305" s="2">
        <v>100000000</v>
      </c>
      <c r="T305" t="s">
        <v>2204</v>
      </c>
      <c r="U305" t="s">
        <v>83</v>
      </c>
    </row>
    <row r="306" spans="1:21" x14ac:dyDescent="0.25">
      <c r="A306" t="b">
        <v>0</v>
      </c>
      <c r="B306" t="s">
        <v>83</v>
      </c>
      <c r="C306" t="s">
        <v>2205</v>
      </c>
      <c r="F306">
        <v>1</v>
      </c>
      <c r="G306">
        <v>2</v>
      </c>
      <c r="H306">
        <v>2</v>
      </c>
      <c r="I306" t="s">
        <v>103</v>
      </c>
      <c r="J306" t="s">
        <v>2206</v>
      </c>
      <c r="K306">
        <v>0</v>
      </c>
      <c r="L306" s="1">
        <v>130571612631</v>
      </c>
      <c r="M306" t="s">
        <v>83</v>
      </c>
      <c r="N306" t="s">
        <v>83</v>
      </c>
      <c r="O306" t="s">
        <v>83</v>
      </c>
      <c r="P306" t="s">
        <v>83</v>
      </c>
      <c r="R306" s="2">
        <v>3300000</v>
      </c>
      <c r="S306" s="2">
        <v>4500000</v>
      </c>
      <c r="T306" t="s">
        <v>2207</v>
      </c>
      <c r="U306" t="s">
        <v>83</v>
      </c>
    </row>
    <row r="307" spans="1:21" x14ac:dyDescent="0.25">
      <c r="A307" t="b">
        <v>0</v>
      </c>
      <c r="B307" t="s">
        <v>83</v>
      </c>
      <c r="C307" t="s">
        <v>2208</v>
      </c>
      <c r="D307" t="s">
        <v>2125</v>
      </c>
      <c r="F307">
        <v>1</v>
      </c>
      <c r="G307">
        <v>1</v>
      </c>
      <c r="H307">
        <v>3</v>
      </c>
      <c r="I307" t="s">
        <v>63</v>
      </c>
      <c r="J307" t="s">
        <v>2209</v>
      </c>
      <c r="K307">
        <v>4</v>
      </c>
      <c r="L307" s="1">
        <v>161492136929</v>
      </c>
      <c r="M307" t="s">
        <v>127</v>
      </c>
      <c r="N307" t="s">
        <v>83</v>
      </c>
      <c r="O307" t="s">
        <v>127</v>
      </c>
      <c r="P307" t="s">
        <v>83</v>
      </c>
      <c r="Q307" t="s">
        <v>2210</v>
      </c>
      <c r="S307" s="2">
        <v>2300000</v>
      </c>
      <c r="T307" t="s">
        <v>2211</v>
      </c>
      <c r="U307" t="s">
        <v>83</v>
      </c>
    </row>
    <row r="308" spans="1:21" x14ac:dyDescent="0.25">
      <c r="A308" t="b">
        <v>0</v>
      </c>
      <c r="B308" t="s">
        <v>83</v>
      </c>
      <c r="C308" t="s">
        <v>2212</v>
      </c>
      <c r="D308" t="s">
        <v>1685</v>
      </c>
      <c r="F308">
        <v>1</v>
      </c>
      <c r="G308">
        <v>1</v>
      </c>
      <c r="H308">
        <v>2</v>
      </c>
      <c r="I308" t="s">
        <v>297</v>
      </c>
      <c r="J308" t="s">
        <v>2213</v>
      </c>
      <c r="K308">
        <v>1</v>
      </c>
      <c r="L308" s="1">
        <v>139267538415</v>
      </c>
      <c r="M308" t="s">
        <v>83</v>
      </c>
      <c r="N308" t="s">
        <v>83</v>
      </c>
      <c r="O308" t="s">
        <v>83</v>
      </c>
      <c r="P308" t="s">
        <v>83</v>
      </c>
      <c r="Q308" t="s">
        <v>1687</v>
      </c>
      <c r="R308" s="2">
        <v>1400000</v>
      </c>
      <c r="S308" s="2">
        <v>1900000</v>
      </c>
      <c r="T308" t="s">
        <v>2214</v>
      </c>
      <c r="U308" t="s">
        <v>83</v>
      </c>
    </row>
    <row r="309" spans="1:21" x14ac:dyDescent="0.25">
      <c r="A309" t="b">
        <v>0</v>
      </c>
      <c r="B309" t="s">
        <v>83</v>
      </c>
      <c r="C309" t="s">
        <v>2215</v>
      </c>
      <c r="D309" t="s">
        <v>2216</v>
      </c>
      <c r="F309">
        <v>1</v>
      </c>
      <c r="G309">
        <v>1</v>
      </c>
      <c r="H309">
        <v>3</v>
      </c>
      <c r="I309" t="s">
        <v>23</v>
      </c>
      <c r="J309" t="s">
        <v>2217</v>
      </c>
      <c r="K309">
        <v>2</v>
      </c>
      <c r="L309" s="1">
        <v>12296888498</v>
      </c>
      <c r="M309" t="s">
        <v>83</v>
      </c>
      <c r="N309" t="s">
        <v>83</v>
      </c>
      <c r="O309" t="s">
        <v>83</v>
      </c>
      <c r="P309" t="s">
        <v>83</v>
      </c>
      <c r="Q309" t="s">
        <v>2218</v>
      </c>
      <c r="R309" s="2">
        <v>220000</v>
      </c>
      <c r="S309" s="2">
        <v>510000</v>
      </c>
      <c r="T309" t="s">
        <v>2219</v>
      </c>
      <c r="U309" t="s">
        <v>83</v>
      </c>
    </row>
    <row r="310" spans="1:21" x14ac:dyDescent="0.25">
      <c r="A310" t="b">
        <v>0</v>
      </c>
      <c r="B310" t="s">
        <v>83</v>
      </c>
      <c r="C310" t="s">
        <v>2220</v>
      </c>
      <c r="D310" t="s">
        <v>1237</v>
      </c>
      <c r="F310">
        <v>1</v>
      </c>
      <c r="G310">
        <v>1</v>
      </c>
      <c r="H310">
        <v>1</v>
      </c>
      <c r="I310" t="s">
        <v>414</v>
      </c>
      <c r="J310" t="s">
        <v>2221</v>
      </c>
      <c r="K310">
        <v>0</v>
      </c>
      <c r="L310" s="1">
        <v>14096080326</v>
      </c>
      <c r="M310" t="s">
        <v>127</v>
      </c>
      <c r="N310" t="s">
        <v>83</v>
      </c>
      <c r="O310" t="s">
        <v>127</v>
      </c>
      <c r="P310" t="s">
        <v>83</v>
      </c>
      <c r="S310" s="2">
        <v>670000</v>
      </c>
      <c r="T310" t="s">
        <v>416</v>
      </c>
      <c r="U310" t="s">
        <v>83</v>
      </c>
    </row>
    <row r="311" spans="1:21" x14ac:dyDescent="0.25">
      <c r="A311" t="b">
        <v>0</v>
      </c>
      <c r="B311" t="s">
        <v>83</v>
      </c>
      <c r="C311" t="s">
        <v>2222</v>
      </c>
      <c r="D311" t="s">
        <v>2223</v>
      </c>
      <c r="F311">
        <v>1</v>
      </c>
      <c r="G311">
        <v>1</v>
      </c>
      <c r="H311">
        <v>4</v>
      </c>
      <c r="I311" t="s">
        <v>23</v>
      </c>
      <c r="J311" t="s">
        <v>2224</v>
      </c>
      <c r="K311">
        <v>3</v>
      </c>
      <c r="L311" s="1">
        <v>141381002776</v>
      </c>
      <c r="M311" t="s">
        <v>83</v>
      </c>
      <c r="N311" t="s">
        <v>83</v>
      </c>
      <c r="O311" t="s">
        <v>83</v>
      </c>
      <c r="P311" t="s">
        <v>83</v>
      </c>
      <c r="Q311" t="s">
        <v>2225</v>
      </c>
      <c r="R311" s="2">
        <v>910000</v>
      </c>
      <c r="S311" s="2">
        <v>1400000</v>
      </c>
      <c r="T311" t="s">
        <v>2226</v>
      </c>
      <c r="U311" t="s">
        <v>83</v>
      </c>
    </row>
    <row r="312" spans="1:21" x14ac:dyDescent="0.25">
      <c r="A312" t="b">
        <v>0</v>
      </c>
      <c r="B312" t="s">
        <v>83</v>
      </c>
      <c r="C312" t="s">
        <v>2227</v>
      </c>
      <c r="D312" t="s">
        <v>2228</v>
      </c>
      <c r="F312">
        <v>1</v>
      </c>
      <c r="G312">
        <v>1</v>
      </c>
      <c r="H312">
        <v>8</v>
      </c>
      <c r="I312" t="s">
        <v>23</v>
      </c>
      <c r="J312" t="s">
        <v>2229</v>
      </c>
      <c r="K312">
        <v>4</v>
      </c>
      <c r="L312" s="1">
        <v>181309458218</v>
      </c>
      <c r="M312" t="s">
        <v>127</v>
      </c>
      <c r="N312" t="s">
        <v>83</v>
      </c>
      <c r="O312" t="s">
        <v>127</v>
      </c>
      <c r="P312" t="s">
        <v>83</v>
      </c>
      <c r="Q312" t="s">
        <v>2230</v>
      </c>
      <c r="S312" s="2">
        <v>6500000</v>
      </c>
      <c r="T312" t="s">
        <v>2231</v>
      </c>
      <c r="U312" t="s">
        <v>83</v>
      </c>
    </row>
    <row r="313" spans="1:21" x14ac:dyDescent="0.25">
      <c r="A313" t="b">
        <v>0</v>
      </c>
      <c r="B313" t="s">
        <v>83</v>
      </c>
      <c r="C313" t="s">
        <v>2232</v>
      </c>
      <c r="D313" t="s">
        <v>2233</v>
      </c>
      <c r="F313">
        <v>1</v>
      </c>
      <c r="G313">
        <v>1</v>
      </c>
      <c r="H313">
        <v>2</v>
      </c>
      <c r="I313" t="s">
        <v>246</v>
      </c>
      <c r="J313" t="s">
        <v>2234</v>
      </c>
      <c r="K313">
        <v>3</v>
      </c>
      <c r="L313" s="1">
        <v>140182126116</v>
      </c>
      <c r="M313" t="s">
        <v>83</v>
      </c>
      <c r="N313" t="s">
        <v>83</v>
      </c>
      <c r="O313" t="s">
        <v>83</v>
      </c>
      <c r="P313" t="s">
        <v>83</v>
      </c>
      <c r="Q313" t="s">
        <v>2235</v>
      </c>
      <c r="R313" s="2">
        <v>1500000</v>
      </c>
      <c r="S313" s="2">
        <v>1600000</v>
      </c>
      <c r="T313" t="s">
        <v>2236</v>
      </c>
      <c r="U313" t="s">
        <v>83</v>
      </c>
    </row>
    <row r="314" spans="1:21" x14ac:dyDescent="0.25">
      <c r="A314" t="b">
        <v>0</v>
      </c>
      <c r="B314" t="s">
        <v>83</v>
      </c>
      <c r="C314" t="s">
        <v>2237</v>
      </c>
      <c r="D314" t="s">
        <v>1227</v>
      </c>
      <c r="F314">
        <v>1</v>
      </c>
      <c r="G314">
        <v>1</v>
      </c>
      <c r="H314">
        <v>1</v>
      </c>
      <c r="I314" t="s">
        <v>158</v>
      </c>
      <c r="J314" t="s">
        <v>2238</v>
      </c>
      <c r="K314">
        <v>1</v>
      </c>
      <c r="L314" s="1">
        <v>117865279837</v>
      </c>
      <c r="M314" t="s">
        <v>83</v>
      </c>
      <c r="N314" t="s">
        <v>127</v>
      </c>
      <c r="O314" t="s">
        <v>83</v>
      </c>
      <c r="P314" t="s">
        <v>127</v>
      </c>
      <c r="Q314" t="s">
        <v>1229</v>
      </c>
      <c r="R314" s="2">
        <v>520000</v>
      </c>
      <c r="T314" t="s">
        <v>2239</v>
      </c>
      <c r="U314" t="s">
        <v>83</v>
      </c>
    </row>
    <row r="315" spans="1:21" x14ac:dyDescent="0.25">
      <c r="A315" t="b">
        <v>0</v>
      </c>
      <c r="B315" t="s">
        <v>83</v>
      </c>
      <c r="C315" t="s">
        <v>2240</v>
      </c>
      <c r="D315" t="s">
        <v>1985</v>
      </c>
      <c r="F315">
        <v>1</v>
      </c>
      <c r="G315">
        <v>1</v>
      </c>
      <c r="H315">
        <v>1</v>
      </c>
      <c r="I315" t="s">
        <v>366</v>
      </c>
      <c r="J315" t="s">
        <v>2241</v>
      </c>
      <c r="K315">
        <v>2</v>
      </c>
      <c r="L315" s="1">
        <v>116064223399</v>
      </c>
      <c r="M315" t="s">
        <v>83</v>
      </c>
      <c r="N315" t="s">
        <v>127</v>
      </c>
      <c r="O315" t="s">
        <v>83</v>
      </c>
      <c r="P315" t="s">
        <v>127</v>
      </c>
      <c r="Q315" t="s">
        <v>1987</v>
      </c>
      <c r="R315" s="2">
        <v>2000000</v>
      </c>
      <c r="T315" t="s">
        <v>2242</v>
      </c>
      <c r="U315" t="s">
        <v>83</v>
      </c>
    </row>
    <row r="316" spans="1:21" x14ac:dyDescent="0.25">
      <c r="A316" t="b">
        <v>0</v>
      </c>
      <c r="B316" t="s">
        <v>83</v>
      </c>
      <c r="C316" t="s">
        <v>2243</v>
      </c>
      <c r="D316" t="s">
        <v>2244</v>
      </c>
      <c r="F316">
        <v>1</v>
      </c>
      <c r="G316">
        <v>1</v>
      </c>
      <c r="H316">
        <v>1</v>
      </c>
      <c r="I316" t="s">
        <v>183</v>
      </c>
      <c r="J316" t="s">
        <v>2245</v>
      </c>
      <c r="K316">
        <v>2</v>
      </c>
      <c r="L316" s="1">
        <v>146377939585</v>
      </c>
      <c r="M316" t="s">
        <v>83</v>
      </c>
      <c r="N316" t="s">
        <v>127</v>
      </c>
      <c r="O316" t="s">
        <v>83</v>
      </c>
      <c r="P316" t="s">
        <v>127</v>
      </c>
      <c r="Q316" t="s">
        <v>1864</v>
      </c>
      <c r="R316" s="2">
        <v>1700000</v>
      </c>
      <c r="T316" t="s">
        <v>2246</v>
      </c>
      <c r="U316" t="s">
        <v>83</v>
      </c>
    </row>
    <row r="317" spans="1:21" x14ac:dyDescent="0.25">
      <c r="A317" t="b">
        <v>0</v>
      </c>
      <c r="B317" t="s">
        <v>83</v>
      </c>
      <c r="C317" t="s">
        <v>2247</v>
      </c>
      <c r="D317" t="s">
        <v>1291</v>
      </c>
      <c r="F317">
        <v>1</v>
      </c>
      <c r="G317">
        <v>2</v>
      </c>
      <c r="H317">
        <v>1</v>
      </c>
      <c r="I317" t="s">
        <v>289</v>
      </c>
      <c r="J317" t="s">
        <v>2248</v>
      </c>
      <c r="K317">
        <v>1</v>
      </c>
      <c r="L317" s="1">
        <v>12976759934</v>
      </c>
      <c r="M317" t="s">
        <v>83</v>
      </c>
      <c r="N317" t="s">
        <v>127</v>
      </c>
      <c r="O317" t="s">
        <v>83</v>
      </c>
      <c r="P317" t="s">
        <v>127</v>
      </c>
      <c r="Q317" t="s">
        <v>1293</v>
      </c>
      <c r="R317" s="2">
        <v>1700000</v>
      </c>
      <c r="T317" t="s">
        <v>2249</v>
      </c>
      <c r="U317" t="s">
        <v>83</v>
      </c>
    </row>
    <row r="318" spans="1:21" x14ac:dyDescent="0.25">
      <c r="A318" t="b">
        <v>0</v>
      </c>
      <c r="B318" t="s">
        <v>83</v>
      </c>
      <c r="C318" t="s">
        <v>2250</v>
      </c>
      <c r="D318" t="s">
        <v>1365</v>
      </c>
      <c r="F318">
        <v>1</v>
      </c>
      <c r="G318">
        <v>12</v>
      </c>
      <c r="H318">
        <v>2</v>
      </c>
      <c r="I318" t="s">
        <v>348</v>
      </c>
      <c r="J318" t="s">
        <v>2251</v>
      </c>
      <c r="K318">
        <v>1</v>
      </c>
      <c r="L318" s="1">
        <v>111456398341</v>
      </c>
      <c r="M318" t="s">
        <v>127</v>
      </c>
      <c r="N318" t="s">
        <v>83</v>
      </c>
      <c r="O318" t="s">
        <v>127</v>
      </c>
      <c r="P318" t="s">
        <v>83</v>
      </c>
      <c r="Q318" t="s">
        <v>1367</v>
      </c>
      <c r="S318" s="2">
        <v>2600000</v>
      </c>
      <c r="T318" t="s">
        <v>2252</v>
      </c>
      <c r="U318" t="s">
        <v>83</v>
      </c>
    </row>
    <row r="319" spans="1:21" x14ac:dyDescent="0.25">
      <c r="A319" t="b">
        <v>0</v>
      </c>
      <c r="B319" t="s">
        <v>83</v>
      </c>
      <c r="C319" t="s">
        <v>2253</v>
      </c>
      <c r="D319" t="s">
        <v>2254</v>
      </c>
      <c r="F319">
        <v>1</v>
      </c>
      <c r="G319">
        <v>1</v>
      </c>
      <c r="H319">
        <v>2</v>
      </c>
      <c r="I319" t="s">
        <v>23</v>
      </c>
      <c r="J319" t="s">
        <v>2255</v>
      </c>
      <c r="K319">
        <v>4</v>
      </c>
      <c r="L319" s="1">
        <v>165297340487</v>
      </c>
      <c r="M319" t="s">
        <v>127</v>
      </c>
      <c r="N319" t="s">
        <v>83</v>
      </c>
      <c r="O319" t="s">
        <v>127</v>
      </c>
      <c r="P319" t="s">
        <v>83</v>
      </c>
      <c r="Q319" t="s">
        <v>2256</v>
      </c>
      <c r="S319" s="2">
        <v>320000</v>
      </c>
      <c r="T319" t="s">
        <v>2257</v>
      </c>
      <c r="U319" t="s">
        <v>83</v>
      </c>
    </row>
    <row r="320" spans="1:21" x14ac:dyDescent="0.25">
      <c r="A320" t="b">
        <v>0</v>
      </c>
      <c r="B320" t="s">
        <v>83</v>
      </c>
      <c r="C320" t="s">
        <v>2258</v>
      </c>
      <c r="F320">
        <v>1</v>
      </c>
      <c r="G320">
        <v>3</v>
      </c>
      <c r="H320">
        <v>2</v>
      </c>
      <c r="I320" t="s">
        <v>103</v>
      </c>
      <c r="J320" t="s">
        <v>2259</v>
      </c>
      <c r="K320">
        <v>0</v>
      </c>
      <c r="L320" s="1">
        <v>151184278325</v>
      </c>
      <c r="M320" t="s">
        <v>83</v>
      </c>
      <c r="N320" t="s">
        <v>83</v>
      </c>
      <c r="O320" t="s">
        <v>83</v>
      </c>
      <c r="P320" t="s">
        <v>83</v>
      </c>
      <c r="R320" s="2">
        <v>3200000</v>
      </c>
      <c r="S320" s="2">
        <v>3200000</v>
      </c>
      <c r="T320" t="s">
        <v>2260</v>
      </c>
      <c r="U320" t="s">
        <v>83</v>
      </c>
    </row>
    <row r="321" spans="1:21" x14ac:dyDescent="0.25">
      <c r="A321" t="b">
        <v>0</v>
      </c>
      <c r="B321" t="s">
        <v>83</v>
      </c>
      <c r="C321" t="s">
        <v>2261</v>
      </c>
      <c r="D321" t="s">
        <v>1666</v>
      </c>
      <c r="F321">
        <v>1</v>
      </c>
      <c r="G321">
        <v>1</v>
      </c>
      <c r="H321">
        <v>2</v>
      </c>
      <c r="I321" t="s">
        <v>302</v>
      </c>
      <c r="J321" t="s">
        <v>2262</v>
      </c>
      <c r="K321">
        <v>1</v>
      </c>
      <c r="L321" s="1">
        <v>163684418075</v>
      </c>
      <c r="M321" t="s">
        <v>83</v>
      </c>
      <c r="N321" t="s">
        <v>83</v>
      </c>
      <c r="O321" t="s">
        <v>83</v>
      </c>
      <c r="P321" t="s">
        <v>83</v>
      </c>
      <c r="Q321" t="s">
        <v>1668</v>
      </c>
      <c r="R321" s="2">
        <v>520000</v>
      </c>
      <c r="S321" s="2">
        <v>1500000</v>
      </c>
      <c r="T321" t="s">
        <v>2263</v>
      </c>
      <c r="U321" t="s">
        <v>83</v>
      </c>
    </row>
    <row r="322" spans="1:21" x14ac:dyDescent="0.25">
      <c r="A322" t="b">
        <v>0</v>
      </c>
      <c r="B322" t="s">
        <v>83</v>
      </c>
      <c r="C322" t="s">
        <v>1654</v>
      </c>
      <c r="D322" t="s">
        <v>2264</v>
      </c>
      <c r="E322" t="s">
        <v>1656</v>
      </c>
      <c r="F322">
        <v>2</v>
      </c>
      <c r="G322">
        <v>3</v>
      </c>
      <c r="H322">
        <v>1</v>
      </c>
      <c r="I322" t="s">
        <v>1657</v>
      </c>
      <c r="J322" t="s">
        <v>1658</v>
      </c>
      <c r="K322">
        <v>2</v>
      </c>
      <c r="L322" s="1">
        <v>98554251987</v>
      </c>
      <c r="M322" t="s">
        <v>83</v>
      </c>
      <c r="N322" t="s">
        <v>127</v>
      </c>
      <c r="O322" t="s">
        <v>83</v>
      </c>
      <c r="P322" t="s">
        <v>127</v>
      </c>
      <c r="Q322" t="s">
        <v>1659</v>
      </c>
      <c r="R322" s="2">
        <v>190000</v>
      </c>
      <c r="T322" t="s">
        <v>1898</v>
      </c>
      <c r="U322" t="s">
        <v>83</v>
      </c>
    </row>
    <row r="323" spans="1:21" x14ac:dyDescent="0.25">
      <c r="A323" t="b">
        <v>0</v>
      </c>
      <c r="B323" t="s">
        <v>83</v>
      </c>
      <c r="C323" t="s">
        <v>2265</v>
      </c>
      <c r="D323" t="s">
        <v>2095</v>
      </c>
      <c r="F323">
        <v>1</v>
      </c>
      <c r="G323">
        <v>1</v>
      </c>
      <c r="H323">
        <v>2</v>
      </c>
      <c r="I323" t="s">
        <v>23</v>
      </c>
      <c r="J323" t="s">
        <v>2266</v>
      </c>
      <c r="K323">
        <v>2</v>
      </c>
      <c r="L323" s="1">
        <v>148385189254</v>
      </c>
      <c r="M323" t="s">
        <v>83</v>
      </c>
      <c r="N323" t="s">
        <v>83</v>
      </c>
      <c r="O323" t="s">
        <v>83</v>
      </c>
      <c r="P323" t="s">
        <v>83</v>
      </c>
      <c r="Q323" t="s">
        <v>2267</v>
      </c>
      <c r="S323" s="2">
        <v>1600000</v>
      </c>
      <c r="T323">
        <v>30</v>
      </c>
      <c r="U323" t="s">
        <v>83</v>
      </c>
    </row>
    <row r="324" spans="1:21" x14ac:dyDescent="0.25">
      <c r="A324" t="b">
        <v>0</v>
      </c>
      <c r="B324" t="s">
        <v>83</v>
      </c>
      <c r="C324" t="s">
        <v>2268</v>
      </c>
      <c r="D324" t="s">
        <v>1723</v>
      </c>
      <c r="F324">
        <v>1</v>
      </c>
      <c r="G324">
        <v>1</v>
      </c>
      <c r="H324">
        <v>1</v>
      </c>
      <c r="I324" t="s">
        <v>137</v>
      </c>
      <c r="J324" t="s">
        <v>2269</v>
      </c>
      <c r="K324">
        <v>1</v>
      </c>
      <c r="L324" s="1">
        <v>93545812142</v>
      </c>
      <c r="M324" t="s">
        <v>83</v>
      </c>
      <c r="N324" t="s">
        <v>127</v>
      </c>
      <c r="O324" t="s">
        <v>83</v>
      </c>
      <c r="P324" t="s">
        <v>127</v>
      </c>
      <c r="Q324" t="s">
        <v>1725</v>
      </c>
      <c r="R324" s="2">
        <v>2700000</v>
      </c>
      <c r="T324" t="s">
        <v>2270</v>
      </c>
      <c r="U324" t="s">
        <v>83</v>
      </c>
    </row>
    <row r="325" spans="1:21" x14ac:dyDescent="0.25">
      <c r="A325" t="b">
        <v>0</v>
      </c>
      <c r="B325" t="s">
        <v>83</v>
      </c>
      <c r="C325" t="s">
        <v>2271</v>
      </c>
      <c r="D325" t="s">
        <v>1237</v>
      </c>
      <c r="F325">
        <v>2</v>
      </c>
      <c r="G325">
        <v>2</v>
      </c>
      <c r="H325">
        <v>1</v>
      </c>
      <c r="I325" t="s">
        <v>2272</v>
      </c>
      <c r="J325" t="s">
        <v>2273</v>
      </c>
      <c r="K325">
        <v>0</v>
      </c>
      <c r="L325" s="1">
        <v>106150507132</v>
      </c>
      <c r="M325" t="s">
        <v>83</v>
      </c>
      <c r="N325" t="s">
        <v>127</v>
      </c>
      <c r="O325" t="s">
        <v>83</v>
      </c>
      <c r="P325" t="s">
        <v>127</v>
      </c>
      <c r="R325" s="2">
        <v>1400000</v>
      </c>
      <c r="T325" t="s">
        <v>2274</v>
      </c>
      <c r="U325" t="s">
        <v>83</v>
      </c>
    </row>
    <row r="326" spans="1:21" x14ac:dyDescent="0.25">
      <c r="A326" t="b">
        <v>0</v>
      </c>
      <c r="B326" t="s">
        <v>83</v>
      </c>
      <c r="C326" t="s">
        <v>1578</v>
      </c>
      <c r="D326" t="s">
        <v>2275</v>
      </c>
      <c r="E326" t="s">
        <v>2276</v>
      </c>
      <c r="F326">
        <v>1</v>
      </c>
      <c r="G326">
        <v>2</v>
      </c>
      <c r="H326">
        <v>1</v>
      </c>
      <c r="I326" t="s">
        <v>31</v>
      </c>
      <c r="J326" t="s">
        <v>1580</v>
      </c>
      <c r="K326">
        <v>3</v>
      </c>
      <c r="L326" s="1">
        <v>134473825995</v>
      </c>
      <c r="M326" t="s">
        <v>127</v>
      </c>
      <c r="N326" t="s">
        <v>83</v>
      </c>
      <c r="O326" t="s">
        <v>127</v>
      </c>
      <c r="P326" t="s">
        <v>83</v>
      </c>
      <c r="Q326" t="s">
        <v>2277</v>
      </c>
      <c r="S326" s="2">
        <v>310000</v>
      </c>
      <c r="T326" t="s">
        <v>2278</v>
      </c>
      <c r="U326" t="s">
        <v>83</v>
      </c>
    </row>
    <row r="327" spans="1:21" x14ac:dyDescent="0.25">
      <c r="A327" t="b">
        <v>0</v>
      </c>
      <c r="B327" t="s">
        <v>83</v>
      </c>
      <c r="C327" t="s">
        <v>2279</v>
      </c>
      <c r="D327" t="s">
        <v>1237</v>
      </c>
      <c r="F327">
        <v>1</v>
      </c>
      <c r="G327">
        <v>1</v>
      </c>
      <c r="H327">
        <v>2</v>
      </c>
      <c r="I327" t="s">
        <v>327</v>
      </c>
      <c r="J327" t="s">
        <v>2280</v>
      </c>
      <c r="K327">
        <v>0</v>
      </c>
      <c r="L327" s="1">
        <v>124863312523</v>
      </c>
      <c r="M327" t="s">
        <v>83</v>
      </c>
      <c r="N327" t="s">
        <v>83</v>
      </c>
      <c r="O327" t="s">
        <v>83</v>
      </c>
      <c r="P327" t="s">
        <v>83</v>
      </c>
      <c r="S327" s="2">
        <v>640000</v>
      </c>
      <c r="T327" t="s">
        <v>2281</v>
      </c>
      <c r="U327" t="s">
        <v>83</v>
      </c>
    </row>
    <row r="328" spans="1:21" x14ac:dyDescent="0.25">
      <c r="A328" t="b">
        <v>0</v>
      </c>
      <c r="B328" t="s">
        <v>83</v>
      </c>
      <c r="C328" t="s">
        <v>2282</v>
      </c>
      <c r="D328" t="s">
        <v>1383</v>
      </c>
      <c r="F328">
        <v>1</v>
      </c>
      <c r="G328">
        <v>1</v>
      </c>
      <c r="H328">
        <v>2</v>
      </c>
      <c r="I328" t="s">
        <v>137</v>
      </c>
      <c r="J328" t="s">
        <v>2283</v>
      </c>
      <c r="K328">
        <v>0</v>
      </c>
      <c r="L328" s="1">
        <v>105857415421</v>
      </c>
      <c r="M328" t="s">
        <v>83</v>
      </c>
      <c r="N328" t="s">
        <v>83</v>
      </c>
      <c r="O328" t="s">
        <v>83</v>
      </c>
      <c r="P328" t="s">
        <v>83</v>
      </c>
      <c r="Q328" t="s">
        <v>1246</v>
      </c>
      <c r="S328" s="2">
        <v>350000</v>
      </c>
      <c r="T328" t="s">
        <v>2284</v>
      </c>
      <c r="U328" t="s">
        <v>83</v>
      </c>
    </row>
    <row r="329" spans="1:21" x14ac:dyDescent="0.25">
      <c r="A329" t="b">
        <v>0</v>
      </c>
      <c r="B329" t="s">
        <v>83</v>
      </c>
      <c r="C329" t="s">
        <v>2285</v>
      </c>
      <c r="D329" t="s">
        <v>2286</v>
      </c>
      <c r="F329">
        <v>1</v>
      </c>
      <c r="G329">
        <v>1</v>
      </c>
      <c r="H329">
        <v>1</v>
      </c>
      <c r="I329" t="s">
        <v>259</v>
      </c>
      <c r="J329" t="s">
        <v>2287</v>
      </c>
      <c r="K329">
        <v>2</v>
      </c>
      <c r="L329" s="1">
        <v>111959053278</v>
      </c>
      <c r="M329" t="s">
        <v>127</v>
      </c>
      <c r="N329" t="s">
        <v>83</v>
      </c>
      <c r="O329" t="s">
        <v>127</v>
      </c>
      <c r="P329" t="s">
        <v>83</v>
      </c>
      <c r="Q329" t="s">
        <v>2288</v>
      </c>
      <c r="S329" s="2">
        <v>960000</v>
      </c>
      <c r="T329" t="s">
        <v>2289</v>
      </c>
      <c r="U329" t="s">
        <v>83</v>
      </c>
    </row>
    <row r="330" spans="1:21" x14ac:dyDescent="0.25">
      <c r="A330" t="b">
        <v>0</v>
      </c>
      <c r="B330" t="s">
        <v>83</v>
      </c>
      <c r="C330" t="s">
        <v>2290</v>
      </c>
      <c r="D330" t="s">
        <v>1237</v>
      </c>
      <c r="F330">
        <v>1</v>
      </c>
      <c r="G330">
        <v>2</v>
      </c>
      <c r="H330">
        <v>1</v>
      </c>
      <c r="I330" t="s">
        <v>81</v>
      </c>
      <c r="J330" t="s">
        <v>2291</v>
      </c>
      <c r="K330">
        <v>0</v>
      </c>
      <c r="L330" s="1">
        <v>113563708854</v>
      </c>
      <c r="M330" t="s">
        <v>83</v>
      </c>
      <c r="N330" t="s">
        <v>127</v>
      </c>
      <c r="O330" t="s">
        <v>83</v>
      </c>
      <c r="P330" t="s">
        <v>127</v>
      </c>
      <c r="R330" s="2">
        <v>3900000</v>
      </c>
      <c r="T330" t="s">
        <v>2292</v>
      </c>
      <c r="U330" t="s">
        <v>83</v>
      </c>
    </row>
    <row r="331" spans="1:21" x14ac:dyDescent="0.25">
      <c r="A331" t="b">
        <v>0</v>
      </c>
      <c r="B331" t="s">
        <v>83</v>
      </c>
      <c r="C331" t="s">
        <v>2293</v>
      </c>
      <c r="D331" t="s">
        <v>1723</v>
      </c>
      <c r="F331">
        <v>1</v>
      </c>
      <c r="G331">
        <v>1</v>
      </c>
      <c r="H331">
        <v>1</v>
      </c>
      <c r="I331" t="s">
        <v>23</v>
      </c>
      <c r="J331" t="s">
        <v>2294</v>
      </c>
      <c r="K331">
        <v>1</v>
      </c>
      <c r="L331" s="1">
        <v>81844068053</v>
      </c>
      <c r="M331" t="s">
        <v>83</v>
      </c>
      <c r="N331" t="s">
        <v>127</v>
      </c>
      <c r="O331" t="s">
        <v>83</v>
      </c>
      <c r="P331" t="s">
        <v>127</v>
      </c>
      <c r="Q331" t="s">
        <v>1725</v>
      </c>
      <c r="T331" t="s">
        <v>2295</v>
      </c>
      <c r="U331" t="s">
        <v>83</v>
      </c>
    </row>
    <row r="332" spans="1:21" x14ac:dyDescent="0.25">
      <c r="A332" t="b">
        <v>0</v>
      </c>
      <c r="B332" t="s">
        <v>83</v>
      </c>
      <c r="C332" t="s">
        <v>2296</v>
      </c>
      <c r="D332" t="s">
        <v>1237</v>
      </c>
      <c r="F332">
        <v>1</v>
      </c>
      <c r="G332">
        <v>1</v>
      </c>
      <c r="H332">
        <v>1</v>
      </c>
      <c r="I332" t="s">
        <v>59</v>
      </c>
      <c r="J332" t="s">
        <v>2297</v>
      </c>
      <c r="K332">
        <v>1</v>
      </c>
      <c r="L332" s="1">
        <v>108862110411</v>
      </c>
      <c r="M332" t="s">
        <v>83</v>
      </c>
      <c r="N332" t="s">
        <v>127</v>
      </c>
      <c r="O332" t="s">
        <v>83</v>
      </c>
      <c r="P332" t="s">
        <v>127</v>
      </c>
      <c r="R332" s="2">
        <v>13000000</v>
      </c>
      <c r="T332" t="s">
        <v>2298</v>
      </c>
      <c r="U332" t="s">
        <v>83</v>
      </c>
    </row>
    <row r="333" spans="1:21" x14ac:dyDescent="0.25">
      <c r="A333" t="b">
        <v>0</v>
      </c>
      <c r="B333" t="s">
        <v>83</v>
      </c>
      <c r="C333" t="s">
        <v>2299</v>
      </c>
      <c r="D333" t="s">
        <v>2125</v>
      </c>
      <c r="F333">
        <v>1</v>
      </c>
      <c r="G333">
        <v>1</v>
      </c>
      <c r="H333">
        <v>5</v>
      </c>
      <c r="I333" t="s">
        <v>23</v>
      </c>
      <c r="J333" t="s">
        <v>2300</v>
      </c>
      <c r="K333">
        <v>3</v>
      </c>
      <c r="L333" s="1">
        <v>156792064106</v>
      </c>
      <c r="M333" t="s">
        <v>83</v>
      </c>
      <c r="N333" t="s">
        <v>83</v>
      </c>
      <c r="O333" t="s">
        <v>83</v>
      </c>
      <c r="P333" t="s">
        <v>83</v>
      </c>
      <c r="Q333" t="s">
        <v>2301</v>
      </c>
      <c r="S333" s="2">
        <v>260000</v>
      </c>
      <c r="T333" t="s">
        <v>2302</v>
      </c>
      <c r="U333" t="s">
        <v>83</v>
      </c>
    </row>
    <row r="334" spans="1:21" x14ac:dyDescent="0.25">
      <c r="A334" t="b">
        <v>0</v>
      </c>
      <c r="B334" t="s">
        <v>83</v>
      </c>
      <c r="C334" t="s">
        <v>2303</v>
      </c>
      <c r="D334" t="s">
        <v>2304</v>
      </c>
      <c r="F334">
        <v>1</v>
      </c>
      <c r="G334">
        <v>1</v>
      </c>
      <c r="H334">
        <v>1</v>
      </c>
      <c r="I334" t="s">
        <v>56</v>
      </c>
      <c r="J334" t="s">
        <v>2305</v>
      </c>
      <c r="K334">
        <v>1</v>
      </c>
      <c r="L334" s="1">
        <v>107660987053</v>
      </c>
      <c r="M334" t="s">
        <v>83</v>
      </c>
      <c r="N334" t="s">
        <v>127</v>
      </c>
      <c r="O334" t="s">
        <v>83</v>
      </c>
      <c r="P334" t="s">
        <v>127</v>
      </c>
      <c r="Q334" t="s">
        <v>2306</v>
      </c>
      <c r="R334" s="2">
        <v>1400000</v>
      </c>
      <c r="T334" t="s">
        <v>2307</v>
      </c>
      <c r="U334" t="s">
        <v>83</v>
      </c>
    </row>
    <row r="335" spans="1:21" x14ac:dyDescent="0.25">
      <c r="A335" t="b">
        <v>0</v>
      </c>
      <c r="B335" t="s">
        <v>83</v>
      </c>
      <c r="C335" t="s">
        <v>2308</v>
      </c>
      <c r="D335" t="s">
        <v>1324</v>
      </c>
      <c r="F335">
        <v>1</v>
      </c>
      <c r="G335">
        <v>1</v>
      </c>
      <c r="H335">
        <v>1</v>
      </c>
      <c r="I335" t="s">
        <v>168</v>
      </c>
      <c r="J335" t="s">
        <v>2309</v>
      </c>
      <c r="K335">
        <v>1</v>
      </c>
      <c r="L335" s="1">
        <v>14256545892</v>
      </c>
      <c r="M335" t="s">
        <v>83</v>
      </c>
      <c r="N335" t="s">
        <v>127</v>
      </c>
      <c r="O335" t="s">
        <v>83</v>
      </c>
      <c r="P335" t="s">
        <v>127</v>
      </c>
      <c r="Q335" t="s">
        <v>1326</v>
      </c>
      <c r="T335" t="s">
        <v>2310</v>
      </c>
      <c r="U335" t="s">
        <v>83</v>
      </c>
    </row>
    <row r="336" spans="1:21" x14ac:dyDescent="0.25">
      <c r="A336" t="b">
        <v>0</v>
      </c>
      <c r="B336" t="s">
        <v>83</v>
      </c>
      <c r="C336" t="s">
        <v>2311</v>
      </c>
      <c r="D336" t="s">
        <v>1237</v>
      </c>
      <c r="F336">
        <v>1</v>
      </c>
      <c r="G336">
        <v>1</v>
      </c>
      <c r="H336">
        <v>2</v>
      </c>
      <c r="I336" t="s">
        <v>215</v>
      </c>
      <c r="J336" t="s">
        <v>2312</v>
      </c>
      <c r="K336">
        <v>0</v>
      </c>
      <c r="L336" s="1">
        <v>108157890496</v>
      </c>
      <c r="M336" t="s">
        <v>83</v>
      </c>
      <c r="N336" t="s">
        <v>83</v>
      </c>
      <c r="O336" t="s">
        <v>83</v>
      </c>
      <c r="P336" t="s">
        <v>83</v>
      </c>
      <c r="R336" s="2">
        <v>960000</v>
      </c>
      <c r="S336" s="2">
        <v>1200000</v>
      </c>
      <c r="T336" t="s">
        <v>2313</v>
      </c>
      <c r="U336" t="s">
        <v>83</v>
      </c>
    </row>
    <row r="337" spans="1:21" x14ac:dyDescent="0.25">
      <c r="A337" t="b">
        <v>0</v>
      </c>
      <c r="B337" t="s">
        <v>83</v>
      </c>
      <c r="C337" t="s">
        <v>2314</v>
      </c>
      <c r="D337" t="s">
        <v>1365</v>
      </c>
      <c r="F337">
        <v>1</v>
      </c>
      <c r="G337">
        <v>1</v>
      </c>
      <c r="H337">
        <v>1</v>
      </c>
      <c r="I337" t="s">
        <v>101</v>
      </c>
      <c r="J337" t="s">
        <v>2315</v>
      </c>
      <c r="K337">
        <v>1</v>
      </c>
      <c r="L337" s="1">
        <v>120162518668</v>
      </c>
      <c r="M337" t="s">
        <v>83</v>
      </c>
      <c r="N337" t="s">
        <v>127</v>
      </c>
      <c r="O337" t="s">
        <v>83</v>
      </c>
      <c r="P337" t="s">
        <v>127</v>
      </c>
      <c r="Q337" t="s">
        <v>1367</v>
      </c>
      <c r="R337" s="2">
        <v>5100000</v>
      </c>
      <c r="T337" t="s">
        <v>2316</v>
      </c>
      <c r="U337" t="s">
        <v>83</v>
      </c>
    </row>
    <row r="338" spans="1:21" x14ac:dyDescent="0.25">
      <c r="A338" t="b">
        <v>0</v>
      </c>
      <c r="B338" t="s">
        <v>83</v>
      </c>
      <c r="C338" t="s">
        <v>2317</v>
      </c>
      <c r="D338" t="s">
        <v>1237</v>
      </c>
      <c r="F338">
        <v>1</v>
      </c>
      <c r="G338">
        <v>1</v>
      </c>
      <c r="H338">
        <v>1</v>
      </c>
      <c r="I338" t="s">
        <v>426</v>
      </c>
      <c r="J338" t="s">
        <v>2318</v>
      </c>
      <c r="K338">
        <v>3</v>
      </c>
      <c r="L338" s="1">
        <v>158178020002</v>
      </c>
      <c r="M338" t="s">
        <v>83</v>
      </c>
      <c r="N338" t="s">
        <v>127</v>
      </c>
      <c r="O338" t="s">
        <v>83</v>
      </c>
      <c r="P338" t="s">
        <v>127</v>
      </c>
      <c r="T338" t="s">
        <v>428</v>
      </c>
      <c r="U338" t="s">
        <v>83</v>
      </c>
    </row>
    <row r="339" spans="1:21" x14ac:dyDescent="0.25">
      <c r="A339" t="b">
        <v>0</v>
      </c>
      <c r="B339" t="s">
        <v>83</v>
      </c>
      <c r="C339" t="s">
        <v>2319</v>
      </c>
      <c r="D339" t="s">
        <v>1666</v>
      </c>
      <c r="F339">
        <v>0</v>
      </c>
      <c r="G339">
        <v>1</v>
      </c>
      <c r="H339">
        <v>1</v>
      </c>
      <c r="J339" t="s">
        <v>2320</v>
      </c>
      <c r="K339">
        <v>0</v>
      </c>
      <c r="L339" s="1">
        <v>81844068053</v>
      </c>
      <c r="M339" t="s">
        <v>83</v>
      </c>
      <c r="N339" t="s">
        <v>127</v>
      </c>
      <c r="O339" t="s">
        <v>83</v>
      </c>
      <c r="P339" t="s">
        <v>127</v>
      </c>
      <c r="Q339" t="s">
        <v>1668</v>
      </c>
      <c r="T339" t="s">
        <v>430</v>
      </c>
      <c r="U339" t="s">
        <v>83</v>
      </c>
    </row>
    <row r="340" spans="1:21" x14ac:dyDescent="0.25">
      <c r="A340" t="b">
        <v>0</v>
      </c>
      <c r="B340" t="s">
        <v>83</v>
      </c>
      <c r="C340" t="s">
        <v>2321</v>
      </c>
      <c r="D340" t="s">
        <v>1291</v>
      </c>
      <c r="F340">
        <v>1</v>
      </c>
      <c r="G340">
        <v>1</v>
      </c>
      <c r="H340">
        <v>1</v>
      </c>
      <c r="I340" t="s">
        <v>148</v>
      </c>
      <c r="J340" t="s">
        <v>2322</v>
      </c>
      <c r="K340">
        <v>1</v>
      </c>
      <c r="L340" s="1">
        <v>12616535266</v>
      </c>
      <c r="M340" t="s">
        <v>127</v>
      </c>
      <c r="N340" t="s">
        <v>83</v>
      </c>
      <c r="O340" t="s">
        <v>127</v>
      </c>
      <c r="P340" t="s">
        <v>83</v>
      </c>
      <c r="Q340" t="s">
        <v>1293</v>
      </c>
      <c r="T340" t="s">
        <v>2323</v>
      </c>
      <c r="U340" t="s">
        <v>83</v>
      </c>
    </row>
    <row r="341" spans="1:21" x14ac:dyDescent="0.25">
      <c r="A341" t="b">
        <v>0</v>
      </c>
      <c r="B341" t="s">
        <v>83</v>
      </c>
      <c r="C341" t="s">
        <v>2324</v>
      </c>
      <c r="D341" t="s">
        <v>1237</v>
      </c>
      <c r="F341">
        <v>1</v>
      </c>
      <c r="G341">
        <v>1</v>
      </c>
      <c r="H341">
        <v>1</v>
      </c>
      <c r="I341" t="s">
        <v>107</v>
      </c>
      <c r="J341" t="s">
        <v>2325</v>
      </c>
      <c r="K341">
        <v>0</v>
      </c>
      <c r="L341" s="1">
        <v>93842140125</v>
      </c>
      <c r="M341" t="s">
        <v>83</v>
      </c>
      <c r="N341" t="s">
        <v>127</v>
      </c>
      <c r="O341" t="s">
        <v>83</v>
      </c>
      <c r="P341" t="s">
        <v>127</v>
      </c>
      <c r="R341" s="2">
        <v>2600000</v>
      </c>
      <c r="T341" t="s">
        <v>2326</v>
      </c>
      <c r="U341" t="s">
        <v>83</v>
      </c>
    </row>
    <row r="342" spans="1:21" x14ac:dyDescent="0.25">
      <c r="A342" t="b">
        <v>0</v>
      </c>
      <c r="B342" t="s">
        <v>83</v>
      </c>
      <c r="C342" t="s">
        <v>2327</v>
      </c>
      <c r="D342" t="s">
        <v>1237</v>
      </c>
      <c r="F342">
        <v>1</v>
      </c>
      <c r="G342">
        <v>1</v>
      </c>
      <c r="H342">
        <v>2</v>
      </c>
      <c r="I342" t="s">
        <v>353</v>
      </c>
      <c r="J342" t="s">
        <v>2328</v>
      </c>
      <c r="K342">
        <v>0</v>
      </c>
      <c r="L342" s="1">
        <v>112649121209</v>
      </c>
      <c r="M342" t="s">
        <v>83</v>
      </c>
      <c r="N342" t="s">
        <v>83</v>
      </c>
      <c r="O342" t="s">
        <v>83</v>
      </c>
      <c r="P342" t="s">
        <v>83</v>
      </c>
      <c r="R342" s="2">
        <v>3300000</v>
      </c>
      <c r="S342" s="2">
        <v>3300000</v>
      </c>
      <c r="T342" t="s">
        <v>2329</v>
      </c>
      <c r="U342" t="s">
        <v>83</v>
      </c>
    </row>
    <row r="343" spans="1:21" x14ac:dyDescent="0.25">
      <c r="A343" t="b">
        <v>0</v>
      </c>
      <c r="B343" t="s">
        <v>83</v>
      </c>
      <c r="C343" t="s">
        <v>2330</v>
      </c>
      <c r="D343" t="s">
        <v>2331</v>
      </c>
      <c r="F343">
        <v>1</v>
      </c>
      <c r="G343">
        <v>1</v>
      </c>
      <c r="H343">
        <v>1</v>
      </c>
      <c r="I343" t="s">
        <v>23</v>
      </c>
      <c r="J343" t="s">
        <v>2332</v>
      </c>
      <c r="K343">
        <v>1</v>
      </c>
      <c r="L343" s="1">
        <v>90250942877</v>
      </c>
      <c r="M343" t="s">
        <v>83</v>
      </c>
      <c r="N343" t="s">
        <v>127</v>
      </c>
      <c r="O343" t="s">
        <v>83</v>
      </c>
      <c r="P343" t="s">
        <v>127</v>
      </c>
      <c r="Q343" t="s">
        <v>2333</v>
      </c>
      <c r="R343" s="2">
        <v>1200000</v>
      </c>
      <c r="T343" t="s">
        <v>2334</v>
      </c>
      <c r="U343" t="s">
        <v>83</v>
      </c>
    </row>
    <row r="344" spans="1:21" x14ac:dyDescent="0.25">
      <c r="A344" t="b">
        <v>0</v>
      </c>
      <c r="B344" t="s">
        <v>83</v>
      </c>
      <c r="C344" t="s">
        <v>2335</v>
      </c>
      <c r="D344" t="s">
        <v>1237</v>
      </c>
      <c r="F344">
        <v>1</v>
      </c>
      <c r="G344">
        <v>1</v>
      </c>
      <c r="H344">
        <v>1</v>
      </c>
      <c r="I344" t="s">
        <v>217</v>
      </c>
      <c r="J344" t="s">
        <v>2336</v>
      </c>
      <c r="K344">
        <v>0</v>
      </c>
      <c r="L344" s="1">
        <v>10275683403</v>
      </c>
      <c r="M344" t="s">
        <v>83</v>
      </c>
      <c r="N344" t="s">
        <v>127</v>
      </c>
      <c r="O344" t="s">
        <v>83</v>
      </c>
      <c r="P344" t="s">
        <v>127</v>
      </c>
      <c r="R344" s="2">
        <v>1600000</v>
      </c>
      <c r="T344" t="s">
        <v>2337</v>
      </c>
      <c r="U344" t="s">
        <v>83</v>
      </c>
    </row>
    <row r="345" spans="1:21" x14ac:dyDescent="0.25">
      <c r="A345" t="b">
        <v>0</v>
      </c>
      <c r="B345" t="s">
        <v>83</v>
      </c>
      <c r="C345" t="s">
        <v>2338</v>
      </c>
      <c r="D345" t="s">
        <v>1685</v>
      </c>
      <c r="F345">
        <v>1</v>
      </c>
      <c r="G345">
        <v>1</v>
      </c>
      <c r="H345">
        <v>1</v>
      </c>
      <c r="I345" t="s">
        <v>125</v>
      </c>
      <c r="J345" t="s">
        <v>2339</v>
      </c>
      <c r="K345">
        <v>1</v>
      </c>
      <c r="L345" s="1">
        <v>135471137581</v>
      </c>
      <c r="M345" t="s">
        <v>127</v>
      </c>
      <c r="N345" t="s">
        <v>83</v>
      </c>
      <c r="O345" t="s">
        <v>127</v>
      </c>
      <c r="P345" t="s">
        <v>83</v>
      </c>
      <c r="Q345" t="s">
        <v>1687</v>
      </c>
      <c r="S345" s="2">
        <v>320000</v>
      </c>
      <c r="T345" t="s">
        <v>2340</v>
      </c>
      <c r="U345" t="s">
        <v>83</v>
      </c>
    </row>
    <row r="346" spans="1:21" x14ac:dyDescent="0.25">
      <c r="A346" t="b">
        <v>0</v>
      </c>
      <c r="B346" t="s">
        <v>83</v>
      </c>
      <c r="C346" t="s">
        <v>2341</v>
      </c>
      <c r="D346" t="s">
        <v>2342</v>
      </c>
      <c r="F346">
        <v>1</v>
      </c>
      <c r="G346">
        <v>1</v>
      </c>
      <c r="H346">
        <v>1</v>
      </c>
      <c r="I346" t="s">
        <v>23</v>
      </c>
      <c r="J346" t="s">
        <v>2343</v>
      </c>
      <c r="K346">
        <v>3</v>
      </c>
      <c r="L346" s="1">
        <v>13877943777</v>
      </c>
      <c r="M346" t="s">
        <v>83</v>
      </c>
      <c r="N346" t="s">
        <v>127</v>
      </c>
      <c r="O346" t="s">
        <v>83</v>
      </c>
      <c r="P346" t="s">
        <v>127</v>
      </c>
      <c r="Q346" t="s">
        <v>2344</v>
      </c>
      <c r="R346" s="2">
        <v>1200000</v>
      </c>
      <c r="T346" t="s">
        <v>2345</v>
      </c>
      <c r="U346" t="s">
        <v>83</v>
      </c>
    </row>
    <row r="347" spans="1:21" x14ac:dyDescent="0.25">
      <c r="A347" t="b">
        <v>0</v>
      </c>
      <c r="B347" t="s">
        <v>83</v>
      </c>
      <c r="C347" t="s">
        <v>2346</v>
      </c>
      <c r="D347" t="s">
        <v>2347</v>
      </c>
      <c r="F347">
        <v>1</v>
      </c>
      <c r="G347">
        <v>1</v>
      </c>
      <c r="H347">
        <v>1</v>
      </c>
      <c r="I347" t="s">
        <v>424</v>
      </c>
      <c r="J347" t="s">
        <v>2348</v>
      </c>
      <c r="K347">
        <v>2</v>
      </c>
      <c r="L347" s="1">
        <v>22062706485</v>
      </c>
      <c r="M347" t="s">
        <v>83</v>
      </c>
      <c r="N347" t="s">
        <v>127</v>
      </c>
      <c r="O347" t="s">
        <v>83</v>
      </c>
      <c r="P347" t="s">
        <v>127</v>
      </c>
      <c r="Q347" t="s">
        <v>2349</v>
      </c>
      <c r="R347" s="2">
        <v>260000</v>
      </c>
      <c r="T347" t="s">
        <v>2350</v>
      </c>
      <c r="U347" t="s">
        <v>83</v>
      </c>
    </row>
    <row r="348" spans="1:21" x14ac:dyDescent="0.25">
      <c r="A348" t="b">
        <v>0</v>
      </c>
      <c r="B348" t="s">
        <v>83</v>
      </c>
      <c r="C348" t="s">
        <v>1741</v>
      </c>
      <c r="D348" t="s">
        <v>1244</v>
      </c>
      <c r="F348">
        <v>1</v>
      </c>
      <c r="G348">
        <v>1</v>
      </c>
      <c r="H348">
        <v>1</v>
      </c>
      <c r="I348" t="s">
        <v>34</v>
      </c>
      <c r="J348" t="s">
        <v>1742</v>
      </c>
      <c r="K348">
        <v>1</v>
      </c>
      <c r="L348" s="1">
        <v>120158075531</v>
      </c>
      <c r="M348" t="s">
        <v>127</v>
      </c>
      <c r="N348" t="s">
        <v>83</v>
      </c>
      <c r="O348" t="s">
        <v>127</v>
      </c>
      <c r="P348" t="s">
        <v>83</v>
      </c>
      <c r="Q348" t="s">
        <v>1246</v>
      </c>
      <c r="S348" s="2">
        <v>110000</v>
      </c>
      <c r="T348" t="s">
        <v>2350</v>
      </c>
      <c r="U348" t="s">
        <v>83</v>
      </c>
    </row>
    <row r="349" spans="1:21" x14ac:dyDescent="0.25">
      <c r="A349" t="b">
        <v>0</v>
      </c>
      <c r="B349" t="s">
        <v>83</v>
      </c>
      <c r="C349" t="s">
        <v>2351</v>
      </c>
      <c r="D349" t="s">
        <v>2352</v>
      </c>
      <c r="F349">
        <v>1</v>
      </c>
      <c r="G349">
        <v>1</v>
      </c>
      <c r="H349">
        <v>2</v>
      </c>
      <c r="I349" t="s">
        <v>23</v>
      </c>
      <c r="J349" t="s">
        <v>2353</v>
      </c>
      <c r="K349">
        <v>3</v>
      </c>
      <c r="L349" s="1">
        <v>127474669861</v>
      </c>
      <c r="M349" t="s">
        <v>83</v>
      </c>
      <c r="N349" t="s">
        <v>127</v>
      </c>
      <c r="O349" t="s">
        <v>83</v>
      </c>
      <c r="P349" t="s">
        <v>127</v>
      </c>
      <c r="Q349" t="s">
        <v>2354</v>
      </c>
      <c r="R349" s="2">
        <v>1600000</v>
      </c>
      <c r="T349" t="s">
        <v>2355</v>
      </c>
      <c r="U349" t="s">
        <v>83</v>
      </c>
    </row>
    <row r="350" spans="1:21" x14ac:dyDescent="0.25">
      <c r="A350" t="b">
        <v>0</v>
      </c>
      <c r="B350" t="s">
        <v>83</v>
      </c>
      <c r="C350" t="s">
        <v>2356</v>
      </c>
      <c r="D350" t="s">
        <v>1237</v>
      </c>
      <c r="F350">
        <v>1</v>
      </c>
      <c r="G350">
        <v>1</v>
      </c>
      <c r="H350">
        <v>2</v>
      </c>
      <c r="I350" t="s">
        <v>372</v>
      </c>
      <c r="J350" t="s">
        <v>2357</v>
      </c>
      <c r="K350">
        <v>0</v>
      </c>
      <c r="L350" s="1">
        <v>82142642716</v>
      </c>
      <c r="M350" t="s">
        <v>83</v>
      </c>
      <c r="N350" t="s">
        <v>83</v>
      </c>
      <c r="O350" t="s">
        <v>83</v>
      </c>
      <c r="P350" t="s">
        <v>83</v>
      </c>
      <c r="R350" s="2">
        <v>2700000</v>
      </c>
      <c r="S350" s="2">
        <v>1800000</v>
      </c>
      <c r="T350" t="s">
        <v>2355</v>
      </c>
      <c r="U350" t="s">
        <v>83</v>
      </c>
    </row>
    <row r="351" spans="1:21" x14ac:dyDescent="0.25">
      <c r="A351" t="b">
        <v>0</v>
      </c>
      <c r="B351" t="s">
        <v>83</v>
      </c>
      <c r="C351" t="s">
        <v>1526</v>
      </c>
      <c r="D351" t="s">
        <v>2358</v>
      </c>
      <c r="F351">
        <v>1</v>
      </c>
      <c r="G351">
        <v>2</v>
      </c>
      <c r="H351">
        <v>1</v>
      </c>
      <c r="I351" t="s">
        <v>31</v>
      </c>
      <c r="J351" t="s">
        <v>1527</v>
      </c>
      <c r="K351">
        <v>0</v>
      </c>
      <c r="L351" s="1">
        <v>138177978943</v>
      </c>
      <c r="M351" t="s">
        <v>83</v>
      </c>
      <c r="N351" t="s">
        <v>127</v>
      </c>
      <c r="O351" t="s">
        <v>83</v>
      </c>
      <c r="P351" t="s">
        <v>127</v>
      </c>
      <c r="Q351" t="s">
        <v>1293</v>
      </c>
      <c r="R351" s="2">
        <v>340000</v>
      </c>
      <c r="T351" t="s">
        <v>2359</v>
      </c>
      <c r="U351" t="s">
        <v>83</v>
      </c>
    </row>
    <row r="352" spans="1:21" x14ac:dyDescent="0.25">
      <c r="A352" t="b">
        <v>0</v>
      </c>
      <c r="B352" t="s">
        <v>83</v>
      </c>
      <c r="C352" t="s">
        <v>2360</v>
      </c>
      <c r="D352" t="s">
        <v>1237</v>
      </c>
      <c r="F352">
        <v>1</v>
      </c>
      <c r="G352">
        <v>1</v>
      </c>
      <c r="H352">
        <v>2</v>
      </c>
      <c r="I352" t="s">
        <v>286</v>
      </c>
      <c r="J352" t="s">
        <v>2361</v>
      </c>
      <c r="K352">
        <v>0</v>
      </c>
      <c r="L352" s="1">
        <v>122762289494</v>
      </c>
      <c r="M352" t="s">
        <v>83</v>
      </c>
      <c r="N352" t="s">
        <v>83</v>
      </c>
      <c r="O352" t="s">
        <v>83</v>
      </c>
      <c r="P352" t="s">
        <v>83</v>
      </c>
      <c r="R352" s="2">
        <v>1100000</v>
      </c>
      <c r="S352" s="2">
        <v>1400000</v>
      </c>
      <c r="T352" t="s">
        <v>2362</v>
      </c>
      <c r="U352" t="s">
        <v>83</v>
      </c>
    </row>
    <row r="353" spans="1:21" x14ac:dyDescent="0.25">
      <c r="A353" t="b">
        <v>0</v>
      </c>
      <c r="B353" t="s">
        <v>83</v>
      </c>
      <c r="C353" t="s">
        <v>2363</v>
      </c>
      <c r="D353" t="s">
        <v>1237</v>
      </c>
      <c r="F353">
        <v>1</v>
      </c>
      <c r="G353">
        <v>1</v>
      </c>
      <c r="H353">
        <v>1</v>
      </c>
      <c r="I353" t="s">
        <v>435</v>
      </c>
      <c r="J353" t="s">
        <v>2364</v>
      </c>
      <c r="K353">
        <v>0</v>
      </c>
      <c r="L353" s="1">
        <v>69138858518</v>
      </c>
      <c r="M353" t="s">
        <v>83</v>
      </c>
      <c r="N353" t="s">
        <v>127</v>
      </c>
      <c r="O353" t="s">
        <v>83</v>
      </c>
      <c r="P353" t="s">
        <v>127</v>
      </c>
      <c r="R353" s="2">
        <v>4300000</v>
      </c>
      <c r="T353" t="s">
        <v>434</v>
      </c>
      <c r="U353" t="s">
        <v>83</v>
      </c>
    </row>
    <row r="354" spans="1:21" x14ac:dyDescent="0.25">
      <c r="A354" t="b">
        <v>0</v>
      </c>
      <c r="B354" t="s">
        <v>83</v>
      </c>
      <c r="C354" t="s">
        <v>2365</v>
      </c>
      <c r="D354" t="s">
        <v>1237</v>
      </c>
      <c r="F354">
        <v>0</v>
      </c>
      <c r="G354">
        <v>1</v>
      </c>
      <c r="H354">
        <v>1</v>
      </c>
      <c r="J354" t="s">
        <v>2366</v>
      </c>
      <c r="K354">
        <v>0</v>
      </c>
      <c r="L354" s="1">
        <v>69138858518</v>
      </c>
      <c r="M354" t="s">
        <v>83</v>
      </c>
      <c r="N354" t="s">
        <v>127</v>
      </c>
      <c r="O354" t="s">
        <v>83</v>
      </c>
      <c r="P354" t="s">
        <v>127</v>
      </c>
      <c r="R354" s="2">
        <v>4300000</v>
      </c>
      <c r="T354" t="s">
        <v>434</v>
      </c>
      <c r="U354" t="s">
        <v>83</v>
      </c>
    </row>
    <row r="355" spans="1:21" x14ac:dyDescent="0.25">
      <c r="A355" t="b">
        <v>0</v>
      </c>
      <c r="B355" t="s">
        <v>83</v>
      </c>
      <c r="C355" t="s">
        <v>2367</v>
      </c>
      <c r="D355" t="s">
        <v>1365</v>
      </c>
      <c r="F355">
        <v>1</v>
      </c>
      <c r="G355">
        <v>1</v>
      </c>
      <c r="H355">
        <v>1</v>
      </c>
      <c r="I355" t="s">
        <v>204</v>
      </c>
      <c r="J355" t="s">
        <v>2368</v>
      </c>
      <c r="K355">
        <v>1</v>
      </c>
      <c r="L355" s="1">
        <v>112053816255</v>
      </c>
      <c r="M355" t="s">
        <v>83</v>
      </c>
      <c r="N355" t="s">
        <v>127</v>
      </c>
      <c r="O355" t="s">
        <v>83</v>
      </c>
      <c r="P355" t="s">
        <v>127</v>
      </c>
      <c r="Q355" t="s">
        <v>1367</v>
      </c>
      <c r="T355" t="s">
        <v>2369</v>
      </c>
      <c r="U355" t="s">
        <v>83</v>
      </c>
    </row>
    <row r="356" spans="1:21" x14ac:dyDescent="0.25">
      <c r="A356" t="b">
        <v>0</v>
      </c>
      <c r="B356" t="s">
        <v>83</v>
      </c>
      <c r="C356" t="s">
        <v>2370</v>
      </c>
      <c r="D356" t="s">
        <v>1806</v>
      </c>
      <c r="F356">
        <v>1</v>
      </c>
      <c r="G356">
        <v>1</v>
      </c>
      <c r="H356">
        <v>1</v>
      </c>
      <c r="I356" t="s">
        <v>439</v>
      </c>
      <c r="J356" t="s">
        <v>2371</v>
      </c>
      <c r="K356">
        <v>2</v>
      </c>
      <c r="L356" s="1">
        <v>143275430347</v>
      </c>
      <c r="M356" t="s">
        <v>127</v>
      </c>
      <c r="N356" t="s">
        <v>83</v>
      </c>
      <c r="O356" t="s">
        <v>127</v>
      </c>
      <c r="P356" t="s">
        <v>83</v>
      </c>
      <c r="Q356" t="s">
        <v>1808</v>
      </c>
      <c r="S356" s="2">
        <v>74000</v>
      </c>
      <c r="T356" t="s">
        <v>441</v>
      </c>
      <c r="U356" t="s">
        <v>83</v>
      </c>
    </row>
    <row r="357" spans="1:21" x14ac:dyDescent="0.25">
      <c r="A357" t="b">
        <v>0</v>
      </c>
      <c r="B357" t="s">
        <v>83</v>
      </c>
      <c r="C357" t="s">
        <v>2372</v>
      </c>
      <c r="D357" t="s">
        <v>2373</v>
      </c>
      <c r="F357">
        <v>1</v>
      </c>
      <c r="G357">
        <v>1</v>
      </c>
      <c r="H357">
        <v>11</v>
      </c>
      <c r="I357" t="s">
        <v>97</v>
      </c>
      <c r="J357" t="s">
        <v>2374</v>
      </c>
      <c r="K357">
        <v>4</v>
      </c>
      <c r="L357" s="1">
        <v>144785189282</v>
      </c>
      <c r="M357" t="s">
        <v>83</v>
      </c>
      <c r="N357" t="s">
        <v>83</v>
      </c>
      <c r="O357" t="s">
        <v>83</v>
      </c>
      <c r="P357" t="s">
        <v>83</v>
      </c>
      <c r="Q357" t="s">
        <v>2375</v>
      </c>
      <c r="R357" s="2">
        <v>690000</v>
      </c>
      <c r="S357" s="2">
        <v>860000</v>
      </c>
      <c r="T357" t="s">
        <v>2376</v>
      </c>
      <c r="U357" t="s">
        <v>83</v>
      </c>
    </row>
    <row r="358" spans="1:21" x14ac:dyDescent="0.25">
      <c r="A358" t="b">
        <v>0</v>
      </c>
      <c r="B358" t="s">
        <v>83</v>
      </c>
      <c r="C358" t="s">
        <v>2377</v>
      </c>
      <c r="D358" t="s">
        <v>1227</v>
      </c>
      <c r="F358">
        <v>1</v>
      </c>
      <c r="G358">
        <v>1</v>
      </c>
      <c r="H358">
        <v>2</v>
      </c>
      <c r="I358" t="s">
        <v>444</v>
      </c>
      <c r="J358" t="s">
        <v>2378</v>
      </c>
      <c r="K358">
        <v>1</v>
      </c>
      <c r="L358" s="1">
        <v>94753089246</v>
      </c>
      <c r="M358" t="s">
        <v>83</v>
      </c>
      <c r="N358" t="s">
        <v>83</v>
      </c>
      <c r="O358" t="s">
        <v>83</v>
      </c>
      <c r="P358" t="s">
        <v>83</v>
      </c>
      <c r="Q358" t="s">
        <v>1229</v>
      </c>
      <c r="R358" s="2">
        <v>410000</v>
      </c>
      <c r="S358" s="2">
        <v>880000</v>
      </c>
      <c r="T358" t="s">
        <v>443</v>
      </c>
      <c r="U358" t="s">
        <v>83</v>
      </c>
    </row>
    <row r="359" spans="1:21" x14ac:dyDescent="0.25">
      <c r="A359" t="b">
        <v>0</v>
      </c>
      <c r="B359" t="s">
        <v>83</v>
      </c>
      <c r="C359" t="s">
        <v>2379</v>
      </c>
      <c r="D359" t="s">
        <v>1227</v>
      </c>
      <c r="F359">
        <v>0</v>
      </c>
      <c r="G359">
        <v>1</v>
      </c>
      <c r="H359">
        <v>2</v>
      </c>
      <c r="J359" t="s">
        <v>2380</v>
      </c>
      <c r="K359">
        <v>1</v>
      </c>
      <c r="L359" s="1">
        <v>94753089246</v>
      </c>
      <c r="M359" t="s">
        <v>83</v>
      </c>
      <c r="N359" t="s">
        <v>83</v>
      </c>
      <c r="O359" t="s">
        <v>83</v>
      </c>
      <c r="P359" t="s">
        <v>83</v>
      </c>
      <c r="Q359" t="s">
        <v>1229</v>
      </c>
      <c r="R359" s="2">
        <v>410000</v>
      </c>
      <c r="S359" s="2">
        <v>880000</v>
      </c>
      <c r="T359" t="s">
        <v>443</v>
      </c>
      <c r="U359" t="s">
        <v>83</v>
      </c>
    </row>
    <row r="360" spans="1:21" x14ac:dyDescent="0.25">
      <c r="A360" t="b">
        <v>0</v>
      </c>
      <c r="B360" t="s">
        <v>83</v>
      </c>
      <c r="C360" t="s">
        <v>2381</v>
      </c>
      <c r="D360" t="s">
        <v>1237</v>
      </c>
      <c r="F360">
        <v>1</v>
      </c>
      <c r="G360">
        <v>1</v>
      </c>
      <c r="H360">
        <v>1</v>
      </c>
      <c r="I360" t="s">
        <v>448</v>
      </c>
      <c r="J360" t="s">
        <v>2382</v>
      </c>
      <c r="K360">
        <v>0</v>
      </c>
      <c r="L360" s="1">
        <v>112253268301</v>
      </c>
      <c r="M360" t="s">
        <v>83</v>
      </c>
      <c r="N360" t="s">
        <v>127</v>
      </c>
      <c r="O360" t="s">
        <v>83</v>
      </c>
      <c r="P360" t="s">
        <v>127</v>
      </c>
      <c r="R360" s="2">
        <v>1400000</v>
      </c>
      <c r="T360" t="s">
        <v>451</v>
      </c>
      <c r="U360" t="s">
        <v>83</v>
      </c>
    </row>
    <row r="361" spans="1:21" x14ac:dyDescent="0.25">
      <c r="A361" t="b">
        <v>0</v>
      </c>
      <c r="B361" t="s">
        <v>83</v>
      </c>
      <c r="C361" t="s">
        <v>2383</v>
      </c>
      <c r="D361" t="s">
        <v>1946</v>
      </c>
      <c r="F361">
        <v>1</v>
      </c>
      <c r="G361">
        <v>1</v>
      </c>
      <c r="H361">
        <v>3</v>
      </c>
      <c r="I361" t="s">
        <v>23</v>
      </c>
      <c r="J361" t="s">
        <v>2384</v>
      </c>
      <c r="K361">
        <v>3</v>
      </c>
      <c r="L361" s="1">
        <v>13837994631</v>
      </c>
      <c r="M361" t="s">
        <v>83</v>
      </c>
      <c r="N361" t="s">
        <v>127</v>
      </c>
      <c r="O361" t="s">
        <v>83</v>
      </c>
      <c r="P361" t="s">
        <v>127</v>
      </c>
      <c r="Q361" t="s">
        <v>2385</v>
      </c>
      <c r="R361" s="2">
        <v>1800000</v>
      </c>
      <c r="T361" t="s">
        <v>2386</v>
      </c>
      <c r="U361" t="s">
        <v>83</v>
      </c>
    </row>
    <row r="362" spans="1:21" x14ac:dyDescent="0.25">
      <c r="A362" t="b">
        <v>0</v>
      </c>
      <c r="B362" t="s">
        <v>83</v>
      </c>
      <c r="C362" t="s">
        <v>2387</v>
      </c>
      <c r="D362" t="s">
        <v>1237</v>
      </c>
      <c r="F362">
        <v>1</v>
      </c>
      <c r="G362">
        <v>1</v>
      </c>
      <c r="H362">
        <v>1</v>
      </c>
      <c r="I362" t="s">
        <v>59</v>
      </c>
      <c r="J362" t="s">
        <v>2388</v>
      </c>
      <c r="K362">
        <v>0</v>
      </c>
      <c r="L362" s="1">
        <v>89443157205</v>
      </c>
      <c r="M362" t="s">
        <v>127</v>
      </c>
      <c r="N362" t="s">
        <v>83</v>
      </c>
      <c r="O362" t="s">
        <v>127</v>
      </c>
      <c r="P362" t="s">
        <v>83</v>
      </c>
      <c r="S362" s="2">
        <v>69000000</v>
      </c>
      <c r="T362" t="s">
        <v>2389</v>
      </c>
      <c r="U362" t="s">
        <v>83</v>
      </c>
    </row>
    <row r="363" spans="1:21" x14ac:dyDescent="0.25">
      <c r="A363" t="b">
        <v>0</v>
      </c>
      <c r="B363" t="s">
        <v>83</v>
      </c>
      <c r="C363" t="s">
        <v>2390</v>
      </c>
      <c r="F363">
        <v>1</v>
      </c>
      <c r="G363">
        <v>4</v>
      </c>
      <c r="H363">
        <v>2</v>
      </c>
      <c r="I363" t="s">
        <v>103</v>
      </c>
      <c r="J363" t="s">
        <v>2391</v>
      </c>
      <c r="K363">
        <v>0</v>
      </c>
      <c r="L363" s="1">
        <v>92749344381</v>
      </c>
      <c r="M363" t="s">
        <v>83</v>
      </c>
      <c r="N363" t="s">
        <v>127</v>
      </c>
      <c r="O363" t="s">
        <v>83</v>
      </c>
      <c r="P363" t="s">
        <v>127</v>
      </c>
      <c r="R363" s="2">
        <v>3000000</v>
      </c>
      <c r="T363" t="s">
        <v>2392</v>
      </c>
      <c r="U363" t="s">
        <v>83</v>
      </c>
    </row>
    <row r="364" spans="1:21" x14ac:dyDescent="0.25">
      <c r="A364" t="b">
        <v>0</v>
      </c>
      <c r="B364" t="s">
        <v>83</v>
      </c>
      <c r="C364" t="s">
        <v>2393</v>
      </c>
      <c r="D364" t="s">
        <v>1383</v>
      </c>
      <c r="F364">
        <v>1</v>
      </c>
      <c r="G364">
        <v>1</v>
      </c>
      <c r="H364">
        <v>2</v>
      </c>
      <c r="I364" t="s">
        <v>131</v>
      </c>
      <c r="J364" t="s">
        <v>2394</v>
      </c>
      <c r="K364">
        <v>1</v>
      </c>
      <c r="L364" s="1">
        <v>14517124979</v>
      </c>
      <c r="M364" t="s">
        <v>83</v>
      </c>
      <c r="N364" t="s">
        <v>83</v>
      </c>
      <c r="O364" t="s">
        <v>83</v>
      </c>
      <c r="P364" t="s">
        <v>83</v>
      </c>
      <c r="Q364" t="s">
        <v>1246</v>
      </c>
      <c r="R364" s="2">
        <v>350000</v>
      </c>
      <c r="S364" s="2">
        <v>480000</v>
      </c>
      <c r="T364" t="s">
        <v>242</v>
      </c>
      <c r="U364" t="s">
        <v>83</v>
      </c>
    </row>
    <row r="365" spans="1:21" x14ac:dyDescent="0.25">
      <c r="A365" t="b">
        <v>0</v>
      </c>
      <c r="B365" t="s">
        <v>83</v>
      </c>
      <c r="C365" t="s">
        <v>1356</v>
      </c>
      <c r="D365" t="s">
        <v>2395</v>
      </c>
      <c r="E365" t="s">
        <v>2396</v>
      </c>
      <c r="F365">
        <v>1</v>
      </c>
      <c r="G365">
        <v>2</v>
      </c>
      <c r="H365">
        <v>1</v>
      </c>
      <c r="I365" t="s">
        <v>31</v>
      </c>
      <c r="J365" t="s">
        <v>1358</v>
      </c>
      <c r="K365">
        <v>4</v>
      </c>
      <c r="L365" s="1">
        <v>15578496016</v>
      </c>
      <c r="M365" t="s">
        <v>127</v>
      </c>
      <c r="N365" t="s">
        <v>83</v>
      </c>
      <c r="O365" t="s">
        <v>127</v>
      </c>
      <c r="P365" t="s">
        <v>83</v>
      </c>
      <c r="Q365" t="s">
        <v>2397</v>
      </c>
      <c r="S365" s="2">
        <v>370000</v>
      </c>
      <c r="T365" t="s">
        <v>2398</v>
      </c>
      <c r="U365" t="s">
        <v>83</v>
      </c>
    </row>
    <row r="366" spans="1:21" x14ac:dyDescent="0.25">
      <c r="A366" t="b">
        <v>0</v>
      </c>
      <c r="B366" t="s">
        <v>83</v>
      </c>
      <c r="C366" t="s">
        <v>2399</v>
      </c>
      <c r="D366" t="s">
        <v>1237</v>
      </c>
      <c r="F366">
        <v>1</v>
      </c>
      <c r="G366">
        <v>1</v>
      </c>
      <c r="H366">
        <v>1</v>
      </c>
      <c r="I366" t="s">
        <v>165</v>
      </c>
      <c r="J366" t="s">
        <v>2400</v>
      </c>
      <c r="K366">
        <v>0</v>
      </c>
      <c r="L366" s="1">
        <v>144072300279</v>
      </c>
      <c r="M366" t="s">
        <v>83</v>
      </c>
      <c r="N366" t="s">
        <v>127</v>
      </c>
      <c r="O366" t="s">
        <v>83</v>
      </c>
      <c r="P366" t="s">
        <v>127</v>
      </c>
      <c r="R366" s="2">
        <v>600000</v>
      </c>
      <c r="T366" t="s">
        <v>2401</v>
      </c>
      <c r="U366" t="s">
        <v>83</v>
      </c>
    </row>
    <row r="367" spans="1:21" x14ac:dyDescent="0.25">
      <c r="A367" t="b">
        <v>0</v>
      </c>
      <c r="B367" t="s">
        <v>83</v>
      </c>
      <c r="C367" t="s">
        <v>2402</v>
      </c>
      <c r="D367" t="s">
        <v>1723</v>
      </c>
      <c r="F367">
        <v>1</v>
      </c>
      <c r="G367">
        <v>2</v>
      </c>
      <c r="H367">
        <v>2</v>
      </c>
      <c r="I367" t="s">
        <v>79</v>
      </c>
      <c r="J367" t="s">
        <v>2403</v>
      </c>
      <c r="K367">
        <v>1</v>
      </c>
      <c r="L367" s="1">
        <v>86545264216</v>
      </c>
      <c r="M367" t="s">
        <v>83</v>
      </c>
      <c r="N367" t="s">
        <v>83</v>
      </c>
      <c r="O367" t="s">
        <v>83</v>
      </c>
      <c r="P367" t="s">
        <v>83</v>
      </c>
      <c r="Q367" t="s">
        <v>1725</v>
      </c>
      <c r="R367" s="2">
        <v>5500000</v>
      </c>
      <c r="S367" s="2">
        <v>6300000</v>
      </c>
      <c r="T367" t="s">
        <v>2404</v>
      </c>
      <c r="U367" t="s">
        <v>83</v>
      </c>
    </row>
    <row r="368" spans="1:21" x14ac:dyDescent="0.25">
      <c r="A368" t="b">
        <v>0</v>
      </c>
      <c r="B368" t="s">
        <v>83</v>
      </c>
      <c r="C368" t="s">
        <v>2405</v>
      </c>
      <c r="D368" t="s">
        <v>2406</v>
      </c>
      <c r="F368">
        <v>1</v>
      </c>
      <c r="G368">
        <v>1</v>
      </c>
      <c r="H368">
        <v>3</v>
      </c>
      <c r="I368" t="s">
        <v>23</v>
      </c>
      <c r="J368" t="s">
        <v>2407</v>
      </c>
      <c r="K368">
        <v>5</v>
      </c>
      <c r="L368" s="1">
        <v>20772631036</v>
      </c>
      <c r="M368" t="s">
        <v>83</v>
      </c>
      <c r="N368" t="s">
        <v>127</v>
      </c>
      <c r="O368" t="s">
        <v>83</v>
      </c>
      <c r="P368" t="s">
        <v>127</v>
      </c>
      <c r="Q368" t="s">
        <v>1599</v>
      </c>
      <c r="R368" s="2">
        <v>810000</v>
      </c>
      <c r="T368" t="s">
        <v>2408</v>
      </c>
      <c r="U368" t="s">
        <v>83</v>
      </c>
    </row>
    <row r="369" spans="1:21" x14ac:dyDescent="0.25">
      <c r="A369" t="b">
        <v>0</v>
      </c>
      <c r="B369" t="s">
        <v>83</v>
      </c>
      <c r="C369" t="s">
        <v>2409</v>
      </c>
      <c r="D369" t="s">
        <v>1237</v>
      </c>
      <c r="F369">
        <v>1</v>
      </c>
      <c r="G369">
        <v>1</v>
      </c>
      <c r="H369">
        <v>2</v>
      </c>
      <c r="I369" t="s">
        <v>357</v>
      </c>
      <c r="J369" t="s">
        <v>2410</v>
      </c>
      <c r="K369">
        <v>0</v>
      </c>
      <c r="L369" s="1">
        <v>151372814768</v>
      </c>
      <c r="M369" t="s">
        <v>83</v>
      </c>
      <c r="N369" t="s">
        <v>83</v>
      </c>
      <c r="O369" t="s">
        <v>83</v>
      </c>
      <c r="P369" t="s">
        <v>83</v>
      </c>
      <c r="R369" s="2">
        <v>510000</v>
      </c>
      <c r="S369" s="2">
        <v>1000000</v>
      </c>
      <c r="T369" t="s">
        <v>2411</v>
      </c>
      <c r="U369" t="s">
        <v>83</v>
      </c>
    </row>
    <row r="370" spans="1:21" x14ac:dyDescent="0.25">
      <c r="A370" t="b">
        <v>0</v>
      </c>
      <c r="B370" t="s">
        <v>83</v>
      </c>
      <c r="C370" t="s">
        <v>2412</v>
      </c>
      <c r="D370" t="s">
        <v>1237</v>
      </c>
      <c r="F370">
        <v>1</v>
      </c>
      <c r="G370">
        <v>1</v>
      </c>
      <c r="H370">
        <v>1</v>
      </c>
      <c r="I370" t="s">
        <v>34</v>
      </c>
      <c r="J370" t="s">
        <v>2413</v>
      </c>
      <c r="K370">
        <v>1</v>
      </c>
      <c r="L370" s="1">
        <v>129259780231</v>
      </c>
      <c r="M370" t="s">
        <v>83</v>
      </c>
      <c r="N370" t="s">
        <v>127</v>
      </c>
      <c r="O370" t="s">
        <v>83</v>
      </c>
      <c r="P370" t="s">
        <v>127</v>
      </c>
      <c r="R370" s="2">
        <v>2400000</v>
      </c>
      <c r="T370" t="s">
        <v>2414</v>
      </c>
      <c r="U370" t="s">
        <v>83</v>
      </c>
    </row>
    <row r="371" spans="1:21" x14ac:dyDescent="0.25">
      <c r="A371" t="b">
        <v>0</v>
      </c>
      <c r="B371" t="s">
        <v>83</v>
      </c>
      <c r="C371" t="s">
        <v>2415</v>
      </c>
      <c r="D371" t="s">
        <v>1365</v>
      </c>
      <c r="F371">
        <v>1</v>
      </c>
      <c r="G371">
        <v>1</v>
      </c>
      <c r="H371">
        <v>1</v>
      </c>
      <c r="I371" t="s">
        <v>264</v>
      </c>
      <c r="J371" t="s">
        <v>2416</v>
      </c>
      <c r="K371">
        <v>1</v>
      </c>
      <c r="L371" s="1">
        <v>123167934746</v>
      </c>
      <c r="M371" t="s">
        <v>83</v>
      </c>
      <c r="N371" t="s">
        <v>127</v>
      </c>
      <c r="O371" t="s">
        <v>83</v>
      </c>
      <c r="P371" t="s">
        <v>127</v>
      </c>
      <c r="Q371" t="s">
        <v>1367</v>
      </c>
      <c r="R371" s="2">
        <v>3900000</v>
      </c>
      <c r="T371" t="s">
        <v>2417</v>
      </c>
      <c r="U371" t="s">
        <v>83</v>
      </c>
    </row>
    <row r="372" spans="1:21" x14ac:dyDescent="0.25">
      <c r="A372" t="b">
        <v>0</v>
      </c>
      <c r="B372" t="s">
        <v>83</v>
      </c>
      <c r="C372" t="s">
        <v>1866</v>
      </c>
      <c r="D372" t="s">
        <v>1237</v>
      </c>
      <c r="F372">
        <v>1</v>
      </c>
      <c r="G372">
        <v>1</v>
      </c>
      <c r="H372">
        <v>1</v>
      </c>
      <c r="I372" t="s">
        <v>59</v>
      </c>
      <c r="J372" t="s">
        <v>1867</v>
      </c>
      <c r="K372">
        <v>0</v>
      </c>
      <c r="L372" s="1">
        <v>111455274973</v>
      </c>
      <c r="M372" t="s">
        <v>83</v>
      </c>
      <c r="N372" t="s">
        <v>127</v>
      </c>
      <c r="O372" t="s">
        <v>83</v>
      </c>
      <c r="P372" t="s">
        <v>127</v>
      </c>
      <c r="R372" s="2">
        <v>300000000</v>
      </c>
      <c r="T372" t="s">
        <v>2418</v>
      </c>
      <c r="U372" t="s">
        <v>83</v>
      </c>
    </row>
    <row r="373" spans="1:21" x14ac:dyDescent="0.25">
      <c r="A373" t="b">
        <v>0</v>
      </c>
      <c r="B373" t="s">
        <v>83</v>
      </c>
      <c r="C373" t="s">
        <v>2419</v>
      </c>
      <c r="D373" t="s">
        <v>1237</v>
      </c>
      <c r="F373">
        <v>1</v>
      </c>
      <c r="G373">
        <v>1</v>
      </c>
      <c r="H373">
        <v>1</v>
      </c>
      <c r="I373" t="s">
        <v>122</v>
      </c>
      <c r="J373" t="s">
        <v>2420</v>
      </c>
      <c r="K373">
        <v>1</v>
      </c>
      <c r="L373" s="1">
        <v>193591550726</v>
      </c>
      <c r="M373" t="s">
        <v>83</v>
      </c>
      <c r="N373" t="s">
        <v>127</v>
      </c>
      <c r="O373" t="s">
        <v>83</v>
      </c>
      <c r="P373" t="s">
        <v>127</v>
      </c>
      <c r="R373" s="2">
        <v>230000</v>
      </c>
      <c r="T373" t="s">
        <v>2421</v>
      </c>
      <c r="U373" t="s">
        <v>83</v>
      </c>
    </row>
    <row r="374" spans="1:21" x14ac:dyDescent="0.25">
      <c r="A374" t="b">
        <v>0</v>
      </c>
      <c r="B374" t="s">
        <v>83</v>
      </c>
      <c r="C374" t="s">
        <v>2422</v>
      </c>
      <c r="D374" t="s">
        <v>2423</v>
      </c>
      <c r="F374">
        <v>1</v>
      </c>
      <c r="G374">
        <v>1</v>
      </c>
      <c r="H374">
        <v>1</v>
      </c>
      <c r="I374" t="s">
        <v>23</v>
      </c>
      <c r="J374" t="s">
        <v>2424</v>
      </c>
      <c r="K374">
        <v>1</v>
      </c>
      <c r="L374" s="1">
        <v>10756146223</v>
      </c>
      <c r="M374" t="s">
        <v>83</v>
      </c>
      <c r="N374" t="s">
        <v>127</v>
      </c>
      <c r="O374" t="s">
        <v>83</v>
      </c>
      <c r="P374" t="s">
        <v>127</v>
      </c>
      <c r="Q374" t="s">
        <v>2425</v>
      </c>
      <c r="R374" s="2">
        <v>2000000</v>
      </c>
      <c r="T374" t="s">
        <v>2426</v>
      </c>
      <c r="U374" t="s">
        <v>83</v>
      </c>
    </row>
    <row r="375" spans="1:21" x14ac:dyDescent="0.25">
      <c r="A375" t="b">
        <v>0</v>
      </c>
      <c r="B375" t="s">
        <v>83</v>
      </c>
      <c r="C375" t="s">
        <v>2427</v>
      </c>
      <c r="D375" t="s">
        <v>1383</v>
      </c>
      <c r="F375">
        <v>1</v>
      </c>
      <c r="G375">
        <v>1</v>
      </c>
      <c r="H375">
        <v>2</v>
      </c>
      <c r="I375" t="s">
        <v>351</v>
      </c>
      <c r="J375" t="s">
        <v>2428</v>
      </c>
      <c r="K375">
        <v>1</v>
      </c>
      <c r="L375" s="1">
        <v>116262149825</v>
      </c>
      <c r="M375" t="s">
        <v>83</v>
      </c>
      <c r="N375" t="s">
        <v>83</v>
      </c>
      <c r="O375" t="s">
        <v>83</v>
      </c>
      <c r="P375" t="s">
        <v>83</v>
      </c>
      <c r="Q375" t="s">
        <v>1246</v>
      </c>
      <c r="R375" s="2">
        <v>1800000</v>
      </c>
      <c r="S375" s="2">
        <v>2700000</v>
      </c>
      <c r="T375" t="s">
        <v>2429</v>
      </c>
      <c r="U375" t="s">
        <v>83</v>
      </c>
    </row>
    <row r="376" spans="1:21" x14ac:dyDescent="0.25">
      <c r="A376" t="b">
        <v>0</v>
      </c>
      <c r="B376" t="s">
        <v>83</v>
      </c>
      <c r="C376" t="s">
        <v>2430</v>
      </c>
      <c r="F376">
        <v>1</v>
      </c>
      <c r="G376">
        <v>4</v>
      </c>
      <c r="H376">
        <v>2</v>
      </c>
      <c r="I376" t="s">
        <v>61</v>
      </c>
      <c r="J376" t="s">
        <v>2431</v>
      </c>
      <c r="K376">
        <v>0</v>
      </c>
      <c r="L376" s="1">
        <v>127953782765</v>
      </c>
      <c r="M376" t="s">
        <v>83</v>
      </c>
      <c r="N376" t="s">
        <v>83</v>
      </c>
      <c r="O376" t="s">
        <v>83</v>
      </c>
      <c r="P376" t="s">
        <v>83</v>
      </c>
      <c r="R376" s="2">
        <v>1300000</v>
      </c>
      <c r="S376" s="2">
        <v>2200000</v>
      </c>
      <c r="T376" t="s">
        <v>2432</v>
      </c>
      <c r="U376" t="s">
        <v>83</v>
      </c>
    </row>
    <row r="377" spans="1:21" x14ac:dyDescent="0.25">
      <c r="A377" t="b">
        <v>0</v>
      </c>
      <c r="B377" t="s">
        <v>83</v>
      </c>
      <c r="C377" t="s">
        <v>2433</v>
      </c>
      <c r="D377" t="s">
        <v>1921</v>
      </c>
      <c r="F377">
        <v>1</v>
      </c>
      <c r="G377">
        <v>1</v>
      </c>
      <c r="H377">
        <v>2</v>
      </c>
      <c r="I377" t="s">
        <v>207</v>
      </c>
      <c r="J377" t="s">
        <v>2434</v>
      </c>
      <c r="K377">
        <v>1</v>
      </c>
      <c r="L377" s="1">
        <v>138275390933</v>
      </c>
      <c r="M377" t="s">
        <v>83</v>
      </c>
      <c r="N377" t="s">
        <v>83</v>
      </c>
      <c r="O377" t="s">
        <v>83</v>
      </c>
      <c r="P377" t="s">
        <v>83</v>
      </c>
      <c r="Q377" t="s">
        <v>1923</v>
      </c>
      <c r="R377" s="2">
        <v>540000</v>
      </c>
      <c r="S377" s="2">
        <v>630000</v>
      </c>
      <c r="T377" t="s">
        <v>2435</v>
      </c>
      <c r="U377" t="s">
        <v>83</v>
      </c>
    </row>
    <row r="378" spans="1:21" x14ac:dyDescent="0.25">
      <c r="A378" t="b">
        <v>0</v>
      </c>
      <c r="B378" t="s">
        <v>83</v>
      </c>
      <c r="C378" t="s">
        <v>2436</v>
      </c>
      <c r="D378" t="s">
        <v>1324</v>
      </c>
      <c r="F378">
        <v>1</v>
      </c>
      <c r="G378">
        <v>1</v>
      </c>
      <c r="H378">
        <v>1</v>
      </c>
      <c r="I378" t="s">
        <v>452</v>
      </c>
      <c r="J378" t="s">
        <v>2437</v>
      </c>
      <c r="K378">
        <v>1</v>
      </c>
      <c r="L378" s="1">
        <v>121164189934</v>
      </c>
      <c r="M378" t="s">
        <v>127</v>
      </c>
      <c r="N378" t="s">
        <v>83</v>
      </c>
      <c r="O378" t="s">
        <v>127</v>
      </c>
      <c r="P378" t="s">
        <v>83</v>
      </c>
      <c r="Q378" t="s">
        <v>1326</v>
      </c>
      <c r="S378" s="2">
        <v>790000</v>
      </c>
      <c r="T378" t="s">
        <v>454</v>
      </c>
      <c r="U378" t="s">
        <v>83</v>
      </c>
    </row>
    <row r="379" spans="1:21" x14ac:dyDescent="0.25">
      <c r="A379" t="b">
        <v>0</v>
      </c>
      <c r="B379" t="s">
        <v>83</v>
      </c>
      <c r="C379" t="s">
        <v>2438</v>
      </c>
      <c r="D379" t="s">
        <v>1237</v>
      </c>
      <c r="F379">
        <v>1</v>
      </c>
      <c r="G379">
        <v>1</v>
      </c>
      <c r="H379">
        <v>1</v>
      </c>
      <c r="I379" t="s">
        <v>455</v>
      </c>
      <c r="J379" t="s">
        <v>2439</v>
      </c>
      <c r="K379">
        <v>0</v>
      </c>
      <c r="L379" s="1">
        <v>112055341847</v>
      </c>
      <c r="M379" t="s">
        <v>83</v>
      </c>
      <c r="N379" t="s">
        <v>127</v>
      </c>
      <c r="O379" t="s">
        <v>83</v>
      </c>
      <c r="P379" t="s">
        <v>127</v>
      </c>
      <c r="R379" s="2">
        <v>1500000</v>
      </c>
      <c r="T379" t="s">
        <v>457</v>
      </c>
      <c r="U379" t="s">
        <v>83</v>
      </c>
    </row>
    <row r="380" spans="1:21" x14ac:dyDescent="0.25">
      <c r="A380" t="b">
        <v>0</v>
      </c>
      <c r="B380" t="s">
        <v>83</v>
      </c>
      <c r="C380" t="s">
        <v>2440</v>
      </c>
      <c r="D380" t="s">
        <v>1237</v>
      </c>
      <c r="F380">
        <v>1</v>
      </c>
      <c r="G380">
        <v>1</v>
      </c>
      <c r="H380">
        <v>2</v>
      </c>
      <c r="I380" t="s">
        <v>368</v>
      </c>
      <c r="J380" t="s">
        <v>2441</v>
      </c>
      <c r="K380">
        <v>0</v>
      </c>
      <c r="L380" s="1">
        <v>135967638698</v>
      </c>
      <c r="M380" t="s">
        <v>83</v>
      </c>
      <c r="N380" t="s">
        <v>83</v>
      </c>
      <c r="O380" t="s">
        <v>83</v>
      </c>
      <c r="P380" t="s">
        <v>83</v>
      </c>
      <c r="R380" s="2">
        <v>860000</v>
      </c>
      <c r="S380" s="2">
        <v>1000000</v>
      </c>
      <c r="T380" t="s">
        <v>2442</v>
      </c>
      <c r="U380" t="s">
        <v>83</v>
      </c>
    </row>
    <row r="381" spans="1:21" x14ac:dyDescent="0.25">
      <c r="A381" t="b">
        <v>0</v>
      </c>
      <c r="B381" t="s">
        <v>83</v>
      </c>
      <c r="C381" t="s">
        <v>2443</v>
      </c>
      <c r="D381" t="s">
        <v>2444</v>
      </c>
      <c r="F381">
        <v>1</v>
      </c>
      <c r="G381">
        <v>1</v>
      </c>
      <c r="H381">
        <v>1</v>
      </c>
      <c r="I381" t="s">
        <v>63</v>
      </c>
      <c r="J381" t="s">
        <v>2445</v>
      </c>
      <c r="K381">
        <v>1</v>
      </c>
      <c r="L381" s="1">
        <v>141578929202</v>
      </c>
      <c r="M381" t="s">
        <v>127</v>
      </c>
      <c r="N381" t="s">
        <v>83</v>
      </c>
      <c r="O381" t="s">
        <v>127</v>
      </c>
      <c r="P381" t="s">
        <v>83</v>
      </c>
      <c r="Q381" t="s">
        <v>2446</v>
      </c>
      <c r="S381" s="2">
        <v>67000</v>
      </c>
      <c r="T381" t="s">
        <v>2447</v>
      </c>
      <c r="U381" t="s">
        <v>83</v>
      </c>
    </row>
    <row r="382" spans="1:21" x14ac:dyDescent="0.25">
      <c r="A382" t="b">
        <v>0</v>
      </c>
      <c r="B382" t="s">
        <v>83</v>
      </c>
      <c r="C382" t="s">
        <v>2448</v>
      </c>
      <c r="D382" t="s">
        <v>1237</v>
      </c>
      <c r="F382">
        <v>1</v>
      </c>
      <c r="G382">
        <v>1</v>
      </c>
      <c r="H382">
        <v>1</v>
      </c>
      <c r="I382" t="s">
        <v>34</v>
      </c>
      <c r="J382" t="s">
        <v>2449</v>
      </c>
      <c r="K382">
        <v>0</v>
      </c>
      <c r="L382" s="1">
        <v>10214697484</v>
      </c>
      <c r="M382" t="s">
        <v>83</v>
      </c>
      <c r="N382" t="s">
        <v>127</v>
      </c>
      <c r="O382" t="s">
        <v>83</v>
      </c>
      <c r="P382" t="s">
        <v>127</v>
      </c>
      <c r="R382" s="2">
        <v>5400000</v>
      </c>
      <c r="T382" t="s">
        <v>2450</v>
      </c>
      <c r="U382" t="s">
        <v>83</v>
      </c>
    </row>
    <row r="383" spans="1:21" x14ac:dyDescent="0.25">
      <c r="A383" t="b">
        <v>0</v>
      </c>
      <c r="B383" t="s">
        <v>83</v>
      </c>
      <c r="C383" t="s">
        <v>2451</v>
      </c>
      <c r="D383" t="s">
        <v>1237</v>
      </c>
      <c r="F383">
        <v>1</v>
      </c>
      <c r="G383">
        <v>1</v>
      </c>
      <c r="H383">
        <v>1</v>
      </c>
      <c r="I383" t="s">
        <v>458</v>
      </c>
      <c r="J383" t="s">
        <v>2452</v>
      </c>
      <c r="K383">
        <v>0</v>
      </c>
      <c r="L383" s="1">
        <v>113658471859</v>
      </c>
      <c r="M383" t="s">
        <v>83</v>
      </c>
      <c r="N383" t="s">
        <v>127</v>
      </c>
      <c r="O383" t="s">
        <v>83</v>
      </c>
      <c r="P383" t="s">
        <v>127</v>
      </c>
      <c r="R383" s="2">
        <v>61000</v>
      </c>
      <c r="T383" t="s">
        <v>461</v>
      </c>
      <c r="U383" t="s">
        <v>83</v>
      </c>
    </row>
    <row r="384" spans="1:21" x14ac:dyDescent="0.25">
      <c r="A384" t="b">
        <v>0</v>
      </c>
      <c r="B384" t="s">
        <v>83</v>
      </c>
      <c r="C384" t="s">
        <v>2453</v>
      </c>
      <c r="D384" t="s">
        <v>1383</v>
      </c>
      <c r="F384">
        <v>1</v>
      </c>
      <c r="G384">
        <v>1</v>
      </c>
      <c r="H384">
        <v>1</v>
      </c>
      <c r="I384" t="s">
        <v>348</v>
      </c>
      <c r="J384" t="s">
        <v>2454</v>
      </c>
      <c r="K384">
        <v>1</v>
      </c>
      <c r="L384" s="1">
        <v>120562731188</v>
      </c>
      <c r="M384" t="s">
        <v>83</v>
      </c>
      <c r="N384" t="s">
        <v>127</v>
      </c>
      <c r="O384" t="s">
        <v>83</v>
      </c>
      <c r="P384" t="s">
        <v>127</v>
      </c>
      <c r="Q384" t="s">
        <v>1246</v>
      </c>
      <c r="R384" s="2">
        <v>550000</v>
      </c>
      <c r="T384" t="s">
        <v>2455</v>
      </c>
      <c r="U384" t="s">
        <v>83</v>
      </c>
    </row>
    <row r="385" spans="1:21" x14ac:dyDescent="0.25">
      <c r="A385" t="b">
        <v>0</v>
      </c>
      <c r="B385" t="s">
        <v>83</v>
      </c>
      <c r="C385" t="s">
        <v>2456</v>
      </c>
      <c r="D385" t="s">
        <v>1365</v>
      </c>
      <c r="F385">
        <v>1</v>
      </c>
      <c r="G385">
        <v>1</v>
      </c>
      <c r="H385">
        <v>2</v>
      </c>
      <c r="I385" t="s">
        <v>63</v>
      </c>
      <c r="J385" t="s">
        <v>2457</v>
      </c>
      <c r="K385">
        <v>1</v>
      </c>
      <c r="L385" s="1">
        <v>93549450694</v>
      </c>
      <c r="M385" t="s">
        <v>83</v>
      </c>
      <c r="N385" t="s">
        <v>83</v>
      </c>
      <c r="O385" t="s">
        <v>83</v>
      </c>
      <c r="P385" t="s">
        <v>83</v>
      </c>
      <c r="Q385" t="s">
        <v>1367</v>
      </c>
      <c r="R385" s="2">
        <v>3900000</v>
      </c>
      <c r="S385" s="2">
        <v>6800000</v>
      </c>
      <c r="T385" t="s">
        <v>2458</v>
      </c>
      <c r="U385" t="s">
        <v>83</v>
      </c>
    </row>
    <row r="386" spans="1:21" x14ac:dyDescent="0.25">
      <c r="A386" t="b">
        <v>0</v>
      </c>
      <c r="B386" t="s">
        <v>83</v>
      </c>
      <c r="C386" t="s">
        <v>2459</v>
      </c>
      <c r="D386" t="s">
        <v>1291</v>
      </c>
      <c r="F386">
        <v>1</v>
      </c>
      <c r="G386">
        <v>1</v>
      </c>
      <c r="H386">
        <v>1</v>
      </c>
      <c r="I386" t="s">
        <v>233</v>
      </c>
      <c r="J386" t="s">
        <v>2460</v>
      </c>
      <c r="K386">
        <v>0</v>
      </c>
      <c r="L386" s="1">
        <v>113963200342</v>
      </c>
      <c r="M386" t="s">
        <v>83</v>
      </c>
      <c r="N386" t="s">
        <v>127</v>
      </c>
      <c r="O386" t="s">
        <v>83</v>
      </c>
      <c r="P386" t="s">
        <v>127</v>
      </c>
      <c r="Q386" t="s">
        <v>1293</v>
      </c>
      <c r="R386" s="2">
        <v>660000</v>
      </c>
      <c r="T386" t="s">
        <v>2461</v>
      </c>
      <c r="U386" t="s">
        <v>83</v>
      </c>
    </row>
    <row r="387" spans="1:21" x14ac:dyDescent="0.25">
      <c r="A387" t="b">
        <v>0</v>
      </c>
      <c r="B387" t="s">
        <v>83</v>
      </c>
      <c r="C387" t="s">
        <v>2462</v>
      </c>
      <c r="D387" t="s">
        <v>1237</v>
      </c>
      <c r="F387">
        <v>1</v>
      </c>
      <c r="G387">
        <v>1</v>
      </c>
      <c r="H387">
        <v>1</v>
      </c>
      <c r="I387" t="s">
        <v>462</v>
      </c>
      <c r="J387" t="s">
        <v>2463</v>
      </c>
      <c r="K387">
        <v>0</v>
      </c>
      <c r="L387" s="1">
        <v>130667499001</v>
      </c>
      <c r="M387" t="s">
        <v>83</v>
      </c>
      <c r="N387" t="s">
        <v>127</v>
      </c>
      <c r="O387" t="s">
        <v>83</v>
      </c>
      <c r="P387" t="s">
        <v>127</v>
      </c>
      <c r="T387" t="s">
        <v>465</v>
      </c>
      <c r="U387" t="s">
        <v>83</v>
      </c>
    </row>
    <row r="388" spans="1:21" x14ac:dyDescent="0.25">
      <c r="A388" t="b">
        <v>0</v>
      </c>
      <c r="B388" t="s">
        <v>83</v>
      </c>
      <c r="C388" t="s">
        <v>2464</v>
      </c>
      <c r="D388" t="s">
        <v>1237</v>
      </c>
      <c r="F388">
        <v>1</v>
      </c>
      <c r="G388">
        <v>1</v>
      </c>
      <c r="H388">
        <v>1</v>
      </c>
      <c r="I388" t="s">
        <v>466</v>
      </c>
      <c r="J388" t="s">
        <v>2465</v>
      </c>
      <c r="K388">
        <v>0</v>
      </c>
      <c r="L388" s="1">
        <v>140670629013</v>
      </c>
      <c r="M388" t="s">
        <v>127</v>
      </c>
      <c r="N388" t="s">
        <v>83</v>
      </c>
      <c r="O388" t="s">
        <v>127</v>
      </c>
      <c r="P388" t="s">
        <v>83</v>
      </c>
      <c r="S388" s="2">
        <v>480000</v>
      </c>
      <c r="T388" t="s">
        <v>468</v>
      </c>
      <c r="U388" t="s">
        <v>83</v>
      </c>
    </row>
    <row r="389" spans="1:21" x14ac:dyDescent="0.25">
      <c r="A389" t="b">
        <v>0</v>
      </c>
      <c r="B389" t="s">
        <v>83</v>
      </c>
      <c r="C389" t="s">
        <v>2466</v>
      </c>
      <c r="D389" t="s">
        <v>1237</v>
      </c>
      <c r="F389">
        <v>1</v>
      </c>
      <c r="G389">
        <v>1</v>
      </c>
      <c r="H389">
        <v>1</v>
      </c>
      <c r="I389" t="s">
        <v>471</v>
      </c>
      <c r="J389" t="s">
        <v>2467</v>
      </c>
      <c r="K389">
        <v>1</v>
      </c>
      <c r="L389" s="1">
        <v>107660987071</v>
      </c>
      <c r="M389" t="s">
        <v>83</v>
      </c>
      <c r="N389" t="s">
        <v>127</v>
      </c>
      <c r="O389" t="s">
        <v>83</v>
      </c>
      <c r="P389" t="s">
        <v>127</v>
      </c>
      <c r="R389" s="2">
        <v>820000</v>
      </c>
      <c r="T389" t="s">
        <v>476</v>
      </c>
      <c r="U389" t="s">
        <v>83</v>
      </c>
    </row>
    <row r="390" spans="1:21" x14ac:dyDescent="0.25">
      <c r="A390" t="b">
        <v>0</v>
      </c>
      <c r="B390" t="s">
        <v>83</v>
      </c>
      <c r="C390" t="s">
        <v>2468</v>
      </c>
      <c r="D390" t="s">
        <v>2469</v>
      </c>
      <c r="F390">
        <v>1</v>
      </c>
      <c r="G390">
        <v>1</v>
      </c>
      <c r="H390">
        <v>2</v>
      </c>
      <c r="I390" t="s">
        <v>158</v>
      </c>
      <c r="J390" t="s">
        <v>2470</v>
      </c>
      <c r="K390">
        <v>2</v>
      </c>
      <c r="L390" s="1">
        <v>143670159915</v>
      </c>
      <c r="M390" t="s">
        <v>83</v>
      </c>
      <c r="N390" t="s">
        <v>83</v>
      </c>
      <c r="O390" t="s">
        <v>83</v>
      </c>
      <c r="P390" t="s">
        <v>83</v>
      </c>
      <c r="Q390" t="s">
        <v>2471</v>
      </c>
      <c r="S390" s="2">
        <v>240000</v>
      </c>
      <c r="T390" t="s">
        <v>2472</v>
      </c>
      <c r="U390" t="s">
        <v>83</v>
      </c>
    </row>
    <row r="391" spans="1:21" x14ac:dyDescent="0.25">
      <c r="A391" t="b">
        <v>0</v>
      </c>
      <c r="B391" t="s">
        <v>83</v>
      </c>
      <c r="C391" t="s">
        <v>2473</v>
      </c>
      <c r="D391" t="s">
        <v>1237</v>
      </c>
      <c r="F391">
        <v>1</v>
      </c>
      <c r="G391">
        <v>1</v>
      </c>
      <c r="H391">
        <v>1</v>
      </c>
      <c r="I391" t="s">
        <v>34</v>
      </c>
      <c r="J391" t="s">
        <v>2474</v>
      </c>
      <c r="K391">
        <v>0</v>
      </c>
      <c r="L391" s="1">
        <v>104952620064</v>
      </c>
      <c r="M391" t="s">
        <v>83</v>
      </c>
      <c r="N391" t="s">
        <v>127</v>
      </c>
      <c r="O391" t="s">
        <v>83</v>
      </c>
      <c r="P391" t="s">
        <v>127</v>
      </c>
      <c r="R391" s="2">
        <v>600000</v>
      </c>
      <c r="T391" t="s">
        <v>2475</v>
      </c>
      <c r="U391" t="s">
        <v>83</v>
      </c>
    </row>
    <row r="392" spans="1:21" x14ac:dyDescent="0.25">
      <c r="A392" t="b">
        <v>0</v>
      </c>
      <c r="B392" t="s">
        <v>83</v>
      </c>
      <c r="C392" t="s">
        <v>2476</v>
      </c>
      <c r="D392" t="s">
        <v>1237</v>
      </c>
      <c r="F392">
        <v>1</v>
      </c>
      <c r="G392">
        <v>2</v>
      </c>
      <c r="H392">
        <v>1</v>
      </c>
      <c r="I392" t="s">
        <v>320</v>
      </c>
      <c r="J392" t="s">
        <v>2477</v>
      </c>
      <c r="K392">
        <v>0</v>
      </c>
      <c r="L392" s="1">
        <v>150068527979</v>
      </c>
      <c r="M392" t="s">
        <v>127</v>
      </c>
      <c r="N392" t="s">
        <v>83</v>
      </c>
      <c r="O392" t="s">
        <v>127</v>
      </c>
      <c r="P392" t="s">
        <v>83</v>
      </c>
      <c r="S392" s="2">
        <v>420000</v>
      </c>
      <c r="T392" t="s">
        <v>2478</v>
      </c>
      <c r="U392" t="s">
        <v>83</v>
      </c>
    </row>
    <row r="393" spans="1:21" x14ac:dyDescent="0.25">
      <c r="A393" t="b">
        <v>0</v>
      </c>
      <c r="B393" t="s">
        <v>83</v>
      </c>
      <c r="C393" t="s">
        <v>2479</v>
      </c>
      <c r="D393" t="s">
        <v>2480</v>
      </c>
      <c r="F393">
        <v>1</v>
      </c>
      <c r="G393">
        <v>1</v>
      </c>
      <c r="H393">
        <v>1</v>
      </c>
      <c r="I393" t="s">
        <v>469</v>
      </c>
      <c r="J393" t="s">
        <v>2481</v>
      </c>
      <c r="K393">
        <v>5</v>
      </c>
      <c r="L393" s="1">
        <v>272868113139</v>
      </c>
      <c r="M393" t="s">
        <v>83</v>
      </c>
      <c r="N393" t="s">
        <v>127</v>
      </c>
      <c r="O393" t="s">
        <v>83</v>
      </c>
      <c r="P393" t="s">
        <v>127</v>
      </c>
      <c r="Q393" t="s">
        <v>1599</v>
      </c>
      <c r="T393" t="s">
        <v>2482</v>
      </c>
      <c r="U393" t="s">
        <v>83</v>
      </c>
    </row>
    <row r="394" spans="1:21" x14ac:dyDescent="0.25">
      <c r="A394" t="b">
        <v>0</v>
      </c>
      <c r="B394" t="s">
        <v>83</v>
      </c>
      <c r="C394" t="s">
        <v>2483</v>
      </c>
      <c r="F394">
        <v>1</v>
      </c>
      <c r="G394">
        <v>1</v>
      </c>
      <c r="H394">
        <v>1</v>
      </c>
      <c r="I394" t="s">
        <v>346</v>
      </c>
      <c r="J394" t="s">
        <v>2484</v>
      </c>
      <c r="K394">
        <v>0</v>
      </c>
      <c r="L394" s="1">
        <v>100247516792</v>
      </c>
      <c r="M394" t="s">
        <v>83</v>
      </c>
      <c r="N394" t="s">
        <v>127</v>
      </c>
      <c r="O394" t="s">
        <v>83</v>
      </c>
      <c r="P394" t="s">
        <v>127</v>
      </c>
      <c r="R394" s="2">
        <v>2300000</v>
      </c>
      <c r="T394" t="s">
        <v>2485</v>
      </c>
      <c r="U394" t="s">
        <v>83</v>
      </c>
    </row>
    <row r="395" spans="1:21" x14ac:dyDescent="0.25">
      <c r="A395" t="b">
        <v>0</v>
      </c>
      <c r="B395" t="s">
        <v>83</v>
      </c>
      <c r="C395" t="s">
        <v>2387</v>
      </c>
      <c r="F395">
        <v>1</v>
      </c>
      <c r="G395">
        <v>1</v>
      </c>
      <c r="H395">
        <v>2</v>
      </c>
      <c r="I395" t="s">
        <v>59</v>
      </c>
      <c r="J395" t="s">
        <v>2388</v>
      </c>
      <c r="K395">
        <v>0</v>
      </c>
      <c r="L395" s="1">
        <v>77539445805</v>
      </c>
      <c r="M395" t="s">
        <v>83</v>
      </c>
      <c r="N395" t="s">
        <v>127</v>
      </c>
      <c r="O395" t="s">
        <v>83</v>
      </c>
      <c r="P395" t="s">
        <v>127</v>
      </c>
      <c r="R395" s="2">
        <v>2900000</v>
      </c>
      <c r="T395" t="s">
        <v>2486</v>
      </c>
      <c r="U395" t="s">
        <v>83</v>
      </c>
    </row>
    <row r="396" spans="1:21" x14ac:dyDescent="0.25">
      <c r="A396" t="b">
        <v>0</v>
      </c>
      <c r="B396" t="s">
        <v>83</v>
      </c>
      <c r="C396" t="s">
        <v>2487</v>
      </c>
      <c r="D396" t="s">
        <v>1723</v>
      </c>
      <c r="F396">
        <v>1</v>
      </c>
      <c r="G396">
        <v>1</v>
      </c>
      <c r="H396">
        <v>1</v>
      </c>
      <c r="I396" t="s">
        <v>99</v>
      </c>
      <c r="J396" t="s">
        <v>2488</v>
      </c>
      <c r="K396">
        <v>1</v>
      </c>
      <c r="L396" s="1">
        <v>84945772756</v>
      </c>
      <c r="M396" t="s">
        <v>83</v>
      </c>
      <c r="N396" t="s">
        <v>127</v>
      </c>
      <c r="O396" t="s">
        <v>83</v>
      </c>
      <c r="P396" t="s">
        <v>127</v>
      </c>
      <c r="Q396" t="s">
        <v>1725</v>
      </c>
      <c r="R396" s="2">
        <v>2300000</v>
      </c>
      <c r="T396" t="s">
        <v>2489</v>
      </c>
      <c r="U396" t="s">
        <v>83</v>
      </c>
    </row>
    <row r="397" spans="1:21" x14ac:dyDescent="0.25">
      <c r="A397" t="b">
        <v>0</v>
      </c>
      <c r="B397" t="s">
        <v>83</v>
      </c>
      <c r="C397" t="s">
        <v>2490</v>
      </c>
      <c r="D397" t="s">
        <v>1476</v>
      </c>
      <c r="F397">
        <v>1</v>
      </c>
      <c r="G397">
        <v>1</v>
      </c>
      <c r="H397">
        <v>1</v>
      </c>
      <c r="I397" t="s">
        <v>477</v>
      </c>
      <c r="J397" t="s">
        <v>2491</v>
      </c>
      <c r="K397">
        <v>1</v>
      </c>
      <c r="L397" s="1">
        <v>123964018476</v>
      </c>
      <c r="M397" t="s">
        <v>83</v>
      </c>
      <c r="N397" t="s">
        <v>127</v>
      </c>
      <c r="O397" t="s">
        <v>83</v>
      </c>
      <c r="P397" t="s">
        <v>127</v>
      </c>
      <c r="Q397" t="s">
        <v>1478</v>
      </c>
      <c r="R397" s="2">
        <v>5600000</v>
      </c>
      <c r="T397" t="s">
        <v>478</v>
      </c>
      <c r="U397" t="s">
        <v>83</v>
      </c>
    </row>
    <row r="398" spans="1:21" x14ac:dyDescent="0.25">
      <c r="A398" t="b">
        <v>0</v>
      </c>
      <c r="B398" t="s">
        <v>83</v>
      </c>
      <c r="C398" t="s">
        <v>2492</v>
      </c>
      <c r="D398" t="s">
        <v>2493</v>
      </c>
      <c r="F398">
        <v>1</v>
      </c>
      <c r="G398">
        <v>1</v>
      </c>
      <c r="H398">
        <v>1</v>
      </c>
      <c r="I398" t="s">
        <v>366</v>
      </c>
      <c r="J398" t="s">
        <v>2494</v>
      </c>
      <c r="K398">
        <v>2</v>
      </c>
      <c r="L398" s="1">
        <v>113557421376</v>
      </c>
      <c r="M398" t="s">
        <v>127</v>
      </c>
      <c r="N398" t="s">
        <v>83</v>
      </c>
      <c r="O398" t="s">
        <v>127</v>
      </c>
      <c r="P398" t="s">
        <v>83</v>
      </c>
      <c r="Q398" t="s">
        <v>2495</v>
      </c>
      <c r="S398" s="2">
        <v>1700000</v>
      </c>
      <c r="T398" t="s">
        <v>2496</v>
      </c>
      <c r="U398" t="s">
        <v>83</v>
      </c>
    </row>
    <row r="399" spans="1:21" x14ac:dyDescent="0.25">
      <c r="A399" t="b">
        <v>0</v>
      </c>
      <c r="B399" t="s">
        <v>83</v>
      </c>
      <c r="C399" t="s">
        <v>2497</v>
      </c>
      <c r="D399" t="s">
        <v>2498</v>
      </c>
      <c r="F399">
        <v>1</v>
      </c>
      <c r="G399">
        <v>1</v>
      </c>
      <c r="H399">
        <v>1</v>
      </c>
      <c r="I399" t="s">
        <v>97</v>
      </c>
      <c r="J399" t="s">
        <v>2499</v>
      </c>
      <c r="K399">
        <v>3</v>
      </c>
      <c r="L399" s="1">
        <v>116268303645</v>
      </c>
      <c r="M399" t="s">
        <v>83</v>
      </c>
      <c r="N399" t="s">
        <v>127</v>
      </c>
      <c r="O399" t="s">
        <v>83</v>
      </c>
      <c r="P399" t="s">
        <v>127</v>
      </c>
      <c r="Q399" t="s">
        <v>2500</v>
      </c>
      <c r="R399" s="2">
        <v>1400000</v>
      </c>
      <c r="T399" t="s">
        <v>2501</v>
      </c>
      <c r="U399" t="s">
        <v>83</v>
      </c>
    </row>
    <row r="400" spans="1:21" x14ac:dyDescent="0.25">
      <c r="A400" t="b">
        <v>0</v>
      </c>
      <c r="B400" t="s">
        <v>83</v>
      </c>
      <c r="C400" t="s">
        <v>2502</v>
      </c>
      <c r="D400" t="s">
        <v>1237</v>
      </c>
      <c r="F400">
        <v>1</v>
      </c>
      <c r="G400">
        <v>1</v>
      </c>
      <c r="H400">
        <v>1</v>
      </c>
      <c r="I400" t="s">
        <v>284</v>
      </c>
      <c r="J400" t="s">
        <v>2503</v>
      </c>
      <c r="K400">
        <v>0</v>
      </c>
      <c r="L400" s="1">
        <v>109453776841</v>
      </c>
      <c r="M400" t="s">
        <v>83</v>
      </c>
      <c r="N400" t="s">
        <v>127</v>
      </c>
      <c r="O400" t="s">
        <v>83</v>
      </c>
      <c r="P400" t="s">
        <v>127</v>
      </c>
      <c r="R400" s="2">
        <v>2800000</v>
      </c>
      <c r="T400" t="s">
        <v>2504</v>
      </c>
      <c r="U400" t="s">
        <v>83</v>
      </c>
    </row>
    <row r="401" spans="1:21" x14ac:dyDescent="0.25">
      <c r="A401" t="b">
        <v>0</v>
      </c>
      <c r="B401" t="s">
        <v>83</v>
      </c>
      <c r="C401" t="s">
        <v>2505</v>
      </c>
      <c r="F401">
        <v>1</v>
      </c>
      <c r="G401">
        <v>1</v>
      </c>
      <c r="H401">
        <v>1</v>
      </c>
      <c r="I401" t="s">
        <v>479</v>
      </c>
      <c r="J401" t="s">
        <v>2506</v>
      </c>
      <c r="K401">
        <v>0</v>
      </c>
      <c r="L401" s="1">
        <v>81841552788</v>
      </c>
      <c r="M401" t="s">
        <v>83</v>
      </c>
      <c r="N401" t="s">
        <v>127</v>
      </c>
      <c r="O401" t="s">
        <v>83</v>
      </c>
      <c r="P401" t="s">
        <v>127</v>
      </c>
      <c r="R401" s="2">
        <v>9800000</v>
      </c>
      <c r="T401" t="s">
        <v>481</v>
      </c>
      <c r="U401" t="s">
        <v>83</v>
      </c>
    </row>
    <row r="402" spans="1:21" x14ac:dyDescent="0.25">
      <c r="A402" t="b">
        <v>0</v>
      </c>
      <c r="B402" t="s">
        <v>83</v>
      </c>
      <c r="C402" t="s">
        <v>2507</v>
      </c>
      <c r="D402" t="s">
        <v>1237</v>
      </c>
      <c r="F402">
        <v>1</v>
      </c>
      <c r="G402">
        <v>1</v>
      </c>
      <c r="H402">
        <v>1</v>
      </c>
      <c r="I402" t="s">
        <v>34</v>
      </c>
      <c r="J402" t="s">
        <v>2508</v>
      </c>
      <c r="K402">
        <v>0</v>
      </c>
      <c r="L402" s="1">
        <v>11776099302</v>
      </c>
      <c r="M402" t="s">
        <v>83</v>
      </c>
      <c r="N402" t="s">
        <v>127</v>
      </c>
      <c r="O402" t="s">
        <v>83</v>
      </c>
      <c r="P402" t="s">
        <v>127</v>
      </c>
      <c r="T402" t="s">
        <v>2509</v>
      </c>
      <c r="U402" t="s">
        <v>83</v>
      </c>
    </row>
    <row r="403" spans="1:21" x14ac:dyDescent="0.25">
      <c r="A403" t="b">
        <v>0</v>
      </c>
      <c r="B403" t="s">
        <v>83</v>
      </c>
      <c r="C403" t="s">
        <v>2510</v>
      </c>
      <c r="D403" t="s">
        <v>2511</v>
      </c>
      <c r="E403" t="s">
        <v>1881</v>
      </c>
      <c r="F403">
        <v>1</v>
      </c>
      <c r="G403">
        <v>1</v>
      </c>
      <c r="H403">
        <v>1</v>
      </c>
      <c r="I403" t="s">
        <v>56</v>
      </c>
      <c r="J403" t="s">
        <v>2512</v>
      </c>
      <c r="K403">
        <v>1</v>
      </c>
      <c r="L403" s="1">
        <v>96254179155</v>
      </c>
      <c r="M403" t="s">
        <v>127</v>
      </c>
      <c r="N403" t="s">
        <v>83</v>
      </c>
      <c r="O403" t="s">
        <v>127</v>
      </c>
      <c r="P403" t="s">
        <v>83</v>
      </c>
      <c r="Q403" t="s">
        <v>2513</v>
      </c>
      <c r="S403" s="2">
        <v>590000</v>
      </c>
      <c r="T403" t="s">
        <v>2514</v>
      </c>
      <c r="U403" t="s">
        <v>83</v>
      </c>
    </row>
    <row r="404" spans="1:21" x14ac:dyDescent="0.25">
      <c r="A404" t="b">
        <v>0</v>
      </c>
      <c r="B404" t="s">
        <v>83</v>
      </c>
      <c r="C404" t="s">
        <v>2515</v>
      </c>
      <c r="D404" t="s">
        <v>1237</v>
      </c>
      <c r="F404">
        <v>1</v>
      </c>
      <c r="G404">
        <v>1</v>
      </c>
      <c r="H404">
        <v>1</v>
      </c>
      <c r="I404" t="s">
        <v>482</v>
      </c>
      <c r="J404" t="s">
        <v>2516</v>
      </c>
      <c r="K404">
        <v>0</v>
      </c>
      <c r="L404" s="1">
        <v>84747846274</v>
      </c>
      <c r="M404" t="s">
        <v>83</v>
      </c>
      <c r="N404" t="s">
        <v>127</v>
      </c>
      <c r="O404" t="s">
        <v>83</v>
      </c>
      <c r="P404" t="s">
        <v>127</v>
      </c>
      <c r="R404" s="2">
        <v>1100000</v>
      </c>
      <c r="T404" t="s">
        <v>484</v>
      </c>
      <c r="U404" t="s">
        <v>83</v>
      </c>
    </row>
    <row r="405" spans="1:21" x14ac:dyDescent="0.25">
      <c r="A405" t="b">
        <v>0</v>
      </c>
      <c r="B405" t="s">
        <v>83</v>
      </c>
      <c r="C405" t="s">
        <v>2517</v>
      </c>
      <c r="D405" t="s">
        <v>1995</v>
      </c>
      <c r="F405">
        <v>1</v>
      </c>
      <c r="G405">
        <v>1</v>
      </c>
      <c r="H405">
        <v>2</v>
      </c>
      <c r="I405" t="s">
        <v>63</v>
      </c>
      <c r="J405" t="s">
        <v>2518</v>
      </c>
      <c r="K405">
        <v>2</v>
      </c>
      <c r="L405" s="1">
        <v>141776855656</v>
      </c>
      <c r="M405" t="s">
        <v>83</v>
      </c>
      <c r="N405" t="s">
        <v>83</v>
      </c>
      <c r="O405" t="s">
        <v>83</v>
      </c>
      <c r="P405" t="s">
        <v>83</v>
      </c>
      <c r="Q405" t="s">
        <v>1997</v>
      </c>
      <c r="R405" s="2">
        <v>210000</v>
      </c>
      <c r="S405" s="2">
        <v>760000</v>
      </c>
      <c r="T405" t="s">
        <v>2519</v>
      </c>
      <c r="U405" t="s">
        <v>83</v>
      </c>
    </row>
    <row r="406" spans="1:21" x14ac:dyDescent="0.25">
      <c r="A406" t="b">
        <v>0</v>
      </c>
      <c r="B406" t="s">
        <v>83</v>
      </c>
      <c r="C406" t="s">
        <v>2520</v>
      </c>
      <c r="D406" t="s">
        <v>1958</v>
      </c>
      <c r="F406">
        <v>1</v>
      </c>
      <c r="G406">
        <v>1</v>
      </c>
      <c r="H406">
        <v>1</v>
      </c>
      <c r="I406" t="s">
        <v>69</v>
      </c>
      <c r="J406" t="s">
        <v>2521</v>
      </c>
      <c r="K406">
        <v>2</v>
      </c>
      <c r="L406" s="1">
        <v>129066884257</v>
      </c>
      <c r="M406" t="s">
        <v>127</v>
      </c>
      <c r="N406" t="s">
        <v>83</v>
      </c>
      <c r="O406" t="s">
        <v>127</v>
      </c>
      <c r="P406" t="s">
        <v>83</v>
      </c>
      <c r="Q406" t="s">
        <v>1960</v>
      </c>
      <c r="S406" s="2">
        <v>2300000</v>
      </c>
      <c r="T406" t="s">
        <v>2522</v>
      </c>
      <c r="U406" t="s">
        <v>83</v>
      </c>
    </row>
    <row r="407" spans="1:21" x14ac:dyDescent="0.25">
      <c r="A407" t="b">
        <v>0</v>
      </c>
      <c r="B407" t="s">
        <v>83</v>
      </c>
      <c r="C407" t="s">
        <v>1654</v>
      </c>
      <c r="D407" t="s">
        <v>2523</v>
      </c>
      <c r="E407" t="s">
        <v>2524</v>
      </c>
      <c r="F407">
        <v>2</v>
      </c>
      <c r="G407">
        <v>3</v>
      </c>
      <c r="H407">
        <v>1</v>
      </c>
      <c r="I407" t="s">
        <v>1657</v>
      </c>
      <c r="J407" t="s">
        <v>1658</v>
      </c>
      <c r="K407">
        <v>2</v>
      </c>
      <c r="L407" s="1">
        <v>106256906887</v>
      </c>
      <c r="M407" t="s">
        <v>83</v>
      </c>
      <c r="N407" t="s">
        <v>127</v>
      </c>
      <c r="O407" t="s">
        <v>83</v>
      </c>
      <c r="P407" t="s">
        <v>127</v>
      </c>
      <c r="Q407" t="s">
        <v>2525</v>
      </c>
      <c r="R407" s="2">
        <v>2500000</v>
      </c>
      <c r="T407" t="s">
        <v>2526</v>
      </c>
      <c r="U407" t="s">
        <v>83</v>
      </c>
    </row>
    <row r="408" spans="1:21" x14ac:dyDescent="0.25">
      <c r="A408" t="b">
        <v>0</v>
      </c>
      <c r="B408" t="s">
        <v>83</v>
      </c>
      <c r="C408" t="s">
        <v>2527</v>
      </c>
      <c r="D408" t="s">
        <v>1237</v>
      </c>
      <c r="F408">
        <v>1</v>
      </c>
      <c r="G408">
        <v>1</v>
      </c>
      <c r="H408">
        <v>1</v>
      </c>
      <c r="I408" t="s">
        <v>486</v>
      </c>
      <c r="J408" t="s">
        <v>2528</v>
      </c>
      <c r="K408">
        <v>2</v>
      </c>
      <c r="L408" s="1">
        <v>108261053945</v>
      </c>
      <c r="M408" t="s">
        <v>83</v>
      </c>
      <c r="N408" t="s">
        <v>127</v>
      </c>
      <c r="O408" t="s">
        <v>83</v>
      </c>
      <c r="P408" t="s">
        <v>127</v>
      </c>
      <c r="R408" s="2">
        <v>4200000</v>
      </c>
      <c r="T408" t="s">
        <v>489</v>
      </c>
      <c r="U408" t="s">
        <v>83</v>
      </c>
    </row>
    <row r="409" spans="1:21" x14ac:dyDescent="0.25">
      <c r="A409" t="b">
        <v>0</v>
      </c>
      <c r="B409" t="s">
        <v>83</v>
      </c>
      <c r="C409" t="s">
        <v>2529</v>
      </c>
      <c r="D409" t="s">
        <v>1237</v>
      </c>
      <c r="F409">
        <v>1</v>
      </c>
      <c r="G409">
        <v>1</v>
      </c>
      <c r="H409">
        <v>1</v>
      </c>
      <c r="I409" t="s">
        <v>490</v>
      </c>
      <c r="J409" t="s">
        <v>2530</v>
      </c>
      <c r="K409">
        <v>0</v>
      </c>
      <c r="L409" s="1">
        <v>117053268301</v>
      </c>
      <c r="M409" t="s">
        <v>83</v>
      </c>
      <c r="N409" t="s">
        <v>127</v>
      </c>
      <c r="O409" t="s">
        <v>83</v>
      </c>
      <c r="P409" t="s">
        <v>127</v>
      </c>
      <c r="R409" s="2">
        <v>820000</v>
      </c>
      <c r="T409" t="s">
        <v>492</v>
      </c>
      <c r="U409" t="s">
        <v>83</v>
      </c>
    </row>
    <row r="410" spans="1:21" x14ac:dyDescent="0.25">
      <c r="A410" t="b">
        <v>0</v>
      </c>
      <c r="B410" t="s">
        <v>83</v>
      </c>
      <c r="C410" t="s">
        <v>2531</v>
      </c>
      <c r="D410" t="s">
        <v>2532</v>
      </c>
      <c r="F410">
        <v>1</v>
      </c>
      <c r="G410">
        <v>1</v>
      </c>
      <c r="H410">
        <v>1</v>
      </c>
      <c r="I410" t="s">
        <v>23</v>
      </c>
      <c r="J410" t="s">
        <v>2533</v>
      </c>
      <c r="K410">
        <v>2</v>
      </c>
      <c r="L410" s="1">
        <v>108663060673</v>
      </c>
      <c r="M410" t="s">
        <v>83</v>
      </c>
      <c r="N410" t="s">
        <v>127</v>
      </c>
      <c r="O410" t="s">
        <v>83</v>
      </c>
      <c r="P410" t="s">
        <v>127</v>
      </c>
      <c r="Q410" t="s">
        <v>2534</v>
      </c>
      <c r="R410" s="2">
        <v>1300000</v>
      </c>
      <c r="T410" t="s">
        <v>494</v>
      </c>
      <c r="U410" t="s">
        <v>83</v>
      </c>
    </row>
    <row r="411" spans="1:21" x14ac:dyDescent="0.25">
      <c r="A411" t="b">
        <v>0</v>
      </c>
      <c r="B411" t="s">
        <v>83</v>
      </c>
      <c r="C411" t="s">
        <v>2535</v>
      </c>
      <c r="D411" t="s">
        <v>1365</v>
      </c>
      <c r="F411">
        <v>1</v>
      </c>
      <c r="G411">
        <v>1</v>
      </c>
      <c r="H411">
        <v>1</v>
      </c>
      <c r="I411" t="s">
        <v>493</v>
      </c>
      <c r="J411" t="s">
        <v>2536</v>
      </c>
      <c r="K411">
        <v>1</v>
      </c>
      <c r="L411" s="1">
        <v>105454285409</v>
      </c>
      <c r="M411" t="s">
        <v>83</v>
      </c>
      <c r="N411" t="s">
        <v>127</v>
      </c>
      <c r="O411" t="s">
        <v>83</v>
      </c>
      <c r="P411" t="s">
        <v>127</v>
      </c>
      <c r="Q411" t="s">
        <v>1367</v>
      </c>
      <c r="T411" t="s">
        <v>494</v>
      </c>
      <c r="U411" t="s">
        <v>83</v>
      </c>
    </row>
    <row r="412" spans="1:21" x14ac:dyDescent="0.25">
      <c r="A412" t="b">
        <v>0</v>
      </c>
      <c r="B412" t="s">
        <v>83</v>
      </c>
      <c r="C412" t="s">
        <v>2537</v>
      </c>
      <c r="D412" t="s">
        <v>2538</v>
      </c>
      <c r="F412">
        <v>1</v>
      </c>
      <c r="G412">
        <v>1</v>
      </c>
      <c r="H412">
        <v>2</v>
      </c>
      <c r="I412" t="s">
        <v>23</v>
      </c>
      <c r="J412" t="s">
        <v>2539</v>
      </c>
      <c r="K412">
        <v>2</v>
      </c>
      <c r="L412" s="1">
        <v>118065721531</v>
      </c>
      <c r="M412" t="s">
        <v>83</v>
      </c>
      <c r="N412" t="s">
        <v>83</v>
      </c>
      <c r="O412" t="s">
        <v>83</v>
      </c>
      <c r="P412" t="s">
        <v>83</v>
      </c>
      <c r="Q412" t="s">
        <v>2540</v>
      </c>
      <c r="R412" s="2">
        <v>2100000</v>
      </c>
      <c r="S412" s="2">
        <v>2700000</v>
      </c>
      <c r="T412" t="s">
        <v>494</v>
      </c>
      <c r="U412" t="s">
        <v>83</v>
      </c>
    </row>
    <row r="413" spans="1:21" x14ac:dyDescent="0.25">
      <c r="A413" t="b">
        <v>0</v>
      </c>
      <c r="B413" t="s">
        <v>83</v>
      </c>
      <c r="C413" t="s">
        <v>2541</v>
      </c>
      <c r="D413" t="s">
        <v>1237</v>
      </c>
      <c r="F413">
        <v>1</v>
      </c>
      <c r="G413">
        <v>1</v>
      </c>
      <c r="H413">
        <v>1</v>
      </c>
      <c r="I413" t="s">
        <v>306</v>
      </c>
      <c r="J413" t="s">
        <v>2542</v>
      </c>
      <c r="K413">
        <v>0</v>
      </c>
      <c r="L413" s="1">
        <v>107852759761</v>
      </c>
      <c r="M413" t="s">
        <v>127</v>
      </c>
      <c r="N413" t="s">
        <v>83</v>
      </c>
      <c r="O413" t="s">
        <v>127</v>
      </c>
      <c r="P413" t="s">
        <v>83</v>
      </c>
      <c r="S413" s="2">
        <v>2000000</v>
      </c>
      <c r="T413" t="s">
        <v>2543</v>
      </c>
      <c r="U413" t="s">
        <v>83</v>
      </c>
    </row>
    <row r="414" spans="1:21" x14ac:dyDescent="0.25">
      <c r="A414" t="b">
        <v>0</v>
      </c>
      <c r="B414" t="s">
        <v>83</v>
      </c>
      <c r="C414" t="s">
        <v>2544</v>
      </c>
      <c r="D414" t="s">
        <v>2331</v>
      </c>
      <c r="F414">
        <v>1</v>
      </c>
      <c r="G414">
        <v>1</v>
      </c>
      <c r="H414">
        <v>1</v>
      </c>
      <c r="I414" t="s">
        <v>495</v>
      </c>
      <c r="J414" t="s">
        <v>2545</v>
      </c>
      <c r="K414">
        <v>1</v>
      </c>
      <c r="L414" s="1">
        <v>93251999343</v>
      </c>
      <c r="M414" t="s">
        <v>83</v>
      </c>
      <c r="N414" t="s">
        <v>127</v>
      </c>
      <c r="O414" t="s">
        <v>83</v>
      </c>
      <c r="P414" t="s">
        <v>127</v>
      </c>
      <c r="Q414" t="s">
        <v>2546</v>
      </c>
      <c r="R414" s="2">
        <v>7100000</v>
      </c>
      <c r="T414" t="s">
        <v>496</v>
      </c>
      <c r="U414" t="s">
        <v>83</v>
      </c>
    </row>
    <row r="415" spans="1:21" x14ac:dyDescent="0.25">
      <c r="A415" t="b">
        <v>0</v>
      </c>
      <c r="B415" t="s">
        <v>83</v>
      </c>
      <c r="C415" t="s">
        <v>2547</v>
      </c>
      <c r="D415" t="s">
        <v>1237</v>
      </c>
      <c r="F415">
        <v>1</v>
      </c>
      <c r="G415">
        <v>1</v>
      </c>
      <c r="H415">
        <v>1</v>
      </c>
      <c r="I415" t="s">
        <v>497</v>
      </c>
      <c r="J415" t="s">
        <v>2548</v>
      </c>
      <c r="K415">
        <v>0</v>
      </c>
      <c r="L415" s="1">
        <v>130870589627</v>
      </c>
      <c r="M415" t="s">
        <v>127</v>
      </c>
      <c r="N415" t="s">
        <v>83</v>
      </c>
      <c r="O415" t="s">
        <v>127</v>
      </c>
      <c r="P415" t="s">
        <v>83</v>
      </c>
      <c r="S415" s="2">
        <v>10000000</v>
      </c>
      <c r="T415" t="s">
        <v>499</v>
      </c>
      <c r="U415" t="s">
        <v>83</v>
      </c>
    </row>
    <row r="416" spans="1:21" x14ac:dyDescent="0.25">
      <c r="A416" t="b">
        <v>0</v>
      </c>
      <c r="B416" t="s">
        <v>83</v>
      </c>
      <c r="C416" t="s">
        <v>2549</v>
      </c>
      <c r="D416" t="s">
        <v>1237</v>
      </c>
      <c r="F416">
        <v>1</v>
      </c>
      <c r="G416">
        <v>1</v>
      </c>
      <c r="H416">
        <v>2</v>
      </c>
      <c r="I416" t="s">
        <v>131</v>
      </c>
      <c r="J416" t="s">
        <v>2550</v>
      </c>
      <c r="K416">
        <v>0</v>
      </c>
      <c r="L416" s="1">
        <v>131467017949</v>
      </c>
      <c r="M416" t="s">
        <v>83</v>
      </c>
      <c r="N416" t="s">
        <v>83</v>
      </c>
      <c r="O416" t="s">
        <v>83</v>
      </c>
      <c r="P416" t="s">
        <v>83</v>
      </c>
      <c r="R416" s="2">
        <v>250000</v>
      </c>
      <c r="S416" s="2">
        <v>380000</v>
      </c>
      <c r="T416" t="s">
        <v>2551</v>
      </c>
      <c r="U416" t="s">
        <v>83</v>
      </c>
    </row>
    <row r="417" spans="1:21" x14ac:dyDescent="0.25">
      <c r="A417" t="b">
        <v>0</v>
      </c>
      <c r="B417" t="s">
        <v>83</v>
      </c>
      <c r="C417" t="s">
        <v>2552</v>
      </c>
      <c r="D417" t="s">
        <v>1383</v>
      </c>
      <c r="F417">
        <v>1</v>
      </c>
      <c r="G417">
        <v>1</v>
      </c>
      <c r="H417">
        <v>1</v>
      </c>
      <c r="I417" t="s">
        <v>137</v>
      </c>
      <c r="J417" t="s">
        <v>2553</v>
      </c>
      <c r="K417">
        <v>1</v>
      </c>
      <c r="L417" s="1">
        <v>117459634613</v>
      </c>
      <c r="M417" t="s">
        <v>83</v>
      </c>
      <c r="N417" t="s">
        <v>127</v>
      </c>
      <c r="O417" t="s">
        <v>83</v>
      </c>
      <c r="P417" t="s">
        <v>127</v>
      </c>
      <c r="Q417" t="s">
        <v>1246</v>
      </c>
      <c r="R417" s="2">
        <v>650000</v>
      </c>
      <c r="T417" t="s">
        <v>2554</v>
      </c>
      <c r="U417" t="s">
        <v>83</v>
      </c>
    </row>
    <row r="418" spans="1:21" x14ac:dyDescent="0.25">
      <c r="A418" t="b">
        <v>0</v>
      </c>
      <c r="B418" t="s">
        <v>83</v>
      </c>
      <c r="C418" t="s">
        <v>2555</v>
      </c>
      <c r="D418" t="s">
        <v>1237</v>
      </c>
      <c r="F418">
        <v>1</v>
      </c>
      <c r="G418">
        <v>2</v>
      </c>
      <c r="H418">
        <v>1</v>
      </c>
      <c r="I418" t="s">
        <v>66</v>
      </c>
      <c r="J418" t="s">
        <v>2556</v>
      </c>
      <c r="K418">
        <v>0</v>
      </c>
      <c r="L418" s="1">
        <v>107651597035</v>
      </c>
      <c r="M418" t="s">
        <v>83</v>
      </c>
      <c r="N418" t="s">
        <v>127</v>
      </c>
      <c r="O418" t="s">
        <v>83</v>
      </c>
      <c r="P418" t="s">
        <v>127</v>
      </c>
      <c r="R418" s="2">
        <v>1800000</v>
      </c>
      <c r="T418" t="s">
        <v>2557</v>
      </c>
      <c r="U418" t="s">
        <v>83</v>
      </c>
    </row>
    <row r="419" spans="1:21" x14ac:dyDescent="0.25">
      <c r="A419" t="b">
        <v>0</v>
      </c>
      <c r="B419" t="s">
        <v>83</v>
      </c>
      <c r="C419" t="s">
        <v>2558</v>
      </c>
      <c r="D419" t="s">
        <v>1237</v>
      </c>
      <c r="F419">
        <v>1</v>
      </c>
      <c r="G419">
        <v>1</v>
      </c>
      <c r="H419">
        <v>1</v>
      </c>
      <c r="I419" t="s">
        <v>356</v>
      </c>
      <c r="J419" t="s">
        <v>2559</v>
      </c>
      <c r="K419">
        <v>0</v>
      </c>
      <c r="L419" s="1">
        <v>1241638545</v>
      </c>
      <c r="M419" t="s">
        <v>83</v>
      </c>
      <c r="N419" t="s">
        <v>127</v>
      </c>
      <c r="O419" t="s">
        <v>83</v>
      </c>
      <c r="P419" t="s">
        <v>127</v>
      </c>
      <c r="R419" s="2">
        <v>1500000</v>
      </c>
      <c r="T419" t="s">
        <v>2560</v>
      </c>
      <c r="U419" t="s">
        <v>83</v>
      </c>
    </row>
    <row r="420" spans="1:21" x14ac:dyDescent="0.25">
      <c r="A420" t="b">
        <v>0</v>
      </c>
      <c r="B420" t="s">
        <v>83</v>
      </c>
      <c r="C420" t="s">
        <v>2561</v>
      </c>
      <c r="D420" t="s">
        <v>1237</v>
      </c>
      <c r="F420">
        <v>1</v>
      </c>
      <c r="G420">
        <v>1</v>
      </c>
      <c r="H420">
        <v>2</v>
      </c>
      <c r="I420" t="s">
        <v>34</v>
      </c>
      <c r="J420" t="s">
        <v>2562</v>
      </c>
      <c r="K420">
        <v>0</v>
      </c>
      <c r="L420" s="1">
        <v>8793955209</v>
      </c>
      <c r="M420" t="s">
        <v>83</v>
      </c>
      <c r="N420" t="s">
        <v>83</v>
      </c>
      <c r="O420" t="s">
        <v>83</v>
      </c>
      <c r="P420" t="s">
        <v>83</v>
      </c>
      <c r="R420" s="2">
        <v>10000000</v>
      </c>
      <c r="S420" s="2">
        <v>11000000</v>
      </c>
      <c r="T420" t="s">
        <v>2563</v>
      </c>
      <c r="U420" t="s">
        <v>83</v>
      </c>
    </row>
    <row r="421" spans="1:21" x14ac:dyDescent="0.25">
      <c r="A421" t="b">
        <v>0</v>
      </c>
      <c r="B421" t="s">
        <v>83</v>
      </c>
      <c r="C421" t="s">
        <v>2564</v>
      </c>
      <c r="D421" t="s">
        <v>1237</v>
      </c>
      <c r="F421">
        <v>1</v>
      </c>
      <c r="G421">
        <v>1</v>
      </c>
      <c r="H421">
        <v>1</v>
      </c>
      <c r="I421" t="s">
        <v>190</v>
      </c>
      <c r="J421" t="s">
        <v>2565</v>
      </c>
      <c r="K421">
        <v>0</v>
      </c>
      <c r="L421" s="1">
        <v>159480712621</v>
      </c>
      <c r="M421" t="s">
        <v>127</v>
      </c>
      <c r="N421" t="s">
        <v>83</v>
      </c>
      <c r="O421" t="s">
        <v>127</v>
      </c>
      <c r="P421" t="s">
        <v>83</v>
      </c>
      <c r="S421" s="2">
        <v>370000</v>
      </c>
      <c r="T421" t="s">
        <v>2566</v>
      </c>
      <c r="U421" t="s">
        <v>83</v>
      </c>
    </row>
    <row r="422" spans="1:21" x14ac:dyDescent="0.25">
      <c r="A422" t="b">
        <v>0</v>
      </c>
      <c r="B422" t="s">
        <v>83</v>
      </c>
      <c r="C422" t="s">
        <v>2567</v>
      </c>
      <c r="D422" t="s">
        <v>2568</v>
      </c>
      <c r="F422">
        <v>1</v>
      </c>
      <c r="G422">
        <v>1</v>
      </c>
      <c r="H422">
        <v>3</v>
      </c>
      <c r="I422" t="s">
        <v>63</v>
      </c>
      <c r="J422" t="s">
        <v>2569</v>
      </c>
      <c r="K422">
        <v>2</v>
      </c>
      <c r="L422" s="1">
        <v>117663714859</v>
      </c>
      <c r="M422" t="s">
        <v>83</v>
      </c>
      <c r="N422" t="s">
        <v>83</v>
      </c>
      <c r="O422" t="s">
        <v>83</v>
      </c>
      <c r="P422" t="s">
        <v>83</v>
      </c>
      <c r="Q422" t="s">
        <v>1960</v>
      </c>
      <c r="R422" s="2">
        <v>6900000</v>
      </c>
      <c r="S422" s="2">
        <v>8400000</v>
      </c>
      <c r="T422" t="s">
        <v>2570</v>
      </c>
      <c r="U422" t="s">
        <v>83</v>
      </c>
    </row>
    <row r="423" spans="1:21" x14ac:dyDescent="0.25">
      <c r="A423" t="b">
        <v>0</v>
      </c>
      <c r="B423" t="s">
        <v>83</v>
      </c>
      <c r="C423" t="s">
        <v>2571</v>
      </c>
      <c r="D423" t="s">
        <v>2572</v>
      </c>
      <c r="F423">
        <v>1</v>
      </c>
      <c r="G423">
        <v>1</v>
      </c>
      <c r="H423">
        <v>1</v>
      </c>
      <c r="I423" t="s">
        <v>93</v>
      </c>
      <c r="J423" t="s">
        <v>2573</v>
      </c>
      <c r="K423">
        <v>2</v>
      </c>
      <c r="L423" s="1">
        <v>136273759081</v>
      </c>
      <c r="M423" t="s">
        <v>127</v>
      </c>
      <c r="N423" t="s">
        <v>83</v>
      </c>
      <c r="O423" t="s">
        <v>127</v>
      </c>
      <c r="P423" t="s">
        <v>83</v>
      </c>
      <c r="Q423" t="s">
        <v>2574</v>
      </c>
      <c r="S423" s="2">
        <v>1400000</v>
      </c>
      <c r="T423" t="s">
        <v>2575</v>
      </c>
      <c r="U423" t="s">
        <v>83</v>
      </c>
    </row>
    <row r="424" spans="1:21" x14ac:dyDescent="0.25">
      <c r="A424" t="b">
        <v>0</v>
      </c>
      <c r="B424" t="s">
        <v>83</v>
      </c>
      <c r="C424" t="s">
        <v>2576</v>
      </c>
      <c r="D424" t="s">
        <v>1237</v>
      </c>
      <c r="F424">
        <v>1</v>
      </c>
      <c r="G424">
        <v>1</v>
      </c>
      <c r="H424">
        <v>1</v>
      </c>
      <c r="I424" t="s">
        <v>267</v>
      </c>
      <c r="J424" t="s">
        <v>2577</v>
      </c>
      <c r="K424">
        <v>1</v>
      </c>
      <c r="L424" s="1">
        <v>11195653801</v>
      </c>
      <c r="M424" t="s">
        <v>83</v>
      </c>
      <c r="N424" t="s">
        <v>127</v>
      </c>
      <c r="O424" t="s">
        <v>83</v>
      </c>
      <c r="P424" t="s">
        <v>127</v>
      </c>
      <c r="R424" s="2">
        <v>12000000</v>
      </c>
      <c r="T424" t="s">
        <v>502</v>
      </c>
      <c r="U424" t="s">
        <v>83</v>
      </c>
    </row>
    <row r="425" spans="1:21" x14ac:dyDescent="0.25">
      <c r="A425" t="b">
        <v>0</v>
      </c>
      <c r="B425" t="s">
        <v>83</v>
      </c>
      <c r="C425" t="s">
        <v>2578</v>
      </c>
      <c r="D425" t="s">
        <v>1723</v>
      </c>
      <c r="F425">
        <v>1</v>
      </c>
      <c r="G425">
        <v>1</v>
      </c>
      <c r="H425">
        <v>1</v>
      </c>
      <c r="I425" t="s">
        <v>500</v>
      </c>
      <c r="J425" t="s">
        <v>2579</v>
      </c>
      <c r="K425">
        <v>1</v>
      </c>
      <c r="L425" s="1">
        <v>138674882393</v>
      </c>
      <c r="M425" t="s">
        <v>127</v>
      </c>
      <c r="N425" t="s">
        <v>83</v>
      </c>
      <c r="O425" t="s">
        <v>127</v>
      </c>
      <c r="P425" t="s">
        <v>83</v>
      </c>
      <c r="Q425" t="s">
        <v>1725</v>
      </c>
      <c r="S425" s="2">
        <v>370000</v>
      </c>
      <c r="T425" t="s">
        <v>502</v>
      </c>
      <c r="U425" t="s">
        <v>83</v>
      </c>
    </row>
    <row r="426" spans="1:21" x14ac:dyDescent="0.25">
      <c r="A426" t="b">
        <v>0</v>
      </c>
      <c r="B426" t="s">
        <v>83</v>
      </c>
      <c r="C426" t="s">
        <v>2580</v>
      </c>
      <c r="D426" t="s">
        <v>1685</v>
      </c>
      <c r="F426">
        <v>1</v>
      </c>
      <c r="G426">
        <v>3</v>
      </c>
      <c r="H426">
        <v>2</v>
      </c>
      <c r="I426" t="s">
        <v>134</v>
      </c>
      <c r="J426" t="s">
        <v>2581</v>
      </c>
      <c r="K426">
        <v>1</v>
      </c>
      <c r="L426" s="1">
        <v>109154799898</v>
      </c>
      <c r="M426" t="s">
        <v>83</v>
      </c>
      <c r="N426" t="s">
        <v>83</v>
      </c>
      <c r="O426" t="s">
        <v>83</v>
      </c>
      <c r="P426" t="s">
        <v>83</v>
      </c>
      <c r="Q426" t="s">
        <v>1687</v>
      </c>
      <c r="R426" s="2">
        <v>250000</v>
      </c>
      <c r="S426" s="2">
        <v>4600000</v>
      </c>
      <c r="T426" t="s">
        <v>2582</v>
      </c>
      <c r="U426" t="s">
        <v>83</v>
      </c>
    </row>
    <row r="427" spans="1:21" x14ac:dyDescent="0.25">
      <c r="A427" t="b">
        <v>0</v>
      </c>
      <c r="B427" t="s">
        <v>83</v>
      </c>
      <c r="C427" t="s">
        <v>2583</v>
      </c>
      <c r="D427" t="s">
        <v>1237</v>
      </c>
      <c r="F427">
        <v>1</v>
      </c>
      <c r="G427">
        <v>1</v>
      </c>
      <c r="H427">
        <v>1</v>
      </c>
      <c r="I427" t="s">
        <v>59</v>
      </c>
      <c r="J427" t="s">
        <v>2584</v>
      </c>
      <c r="K427">
        <v>0</v>
      </c>
      <c r="L427" s="1">
        <v>80446141571</v>
      </c>
      <c r="M427" t="s">
        <v>83</v>
      </c>
      <c r="N427" t="s">
        <v>127</v>
      </c>
      <c r="O427" t="s">
        <v>83</v>
      </c>
      <c r="P427" t="s">
        <v>127</v>
      </c>
      <c r="R427" s="2">
        <v>8400000</v>
      </c>
      <c r="T427" t="s">
        <v>2585</v>
      </c>
      <c r="U427" t="s">
        <v>83</v>
      </c>
    </row>
    <row r="428" spans="1:21" x14ac:dyDescent="0.25">
      <c r="A428" t="b">
        <v>0</v>
      </c>
      <c r="B428" t="s">
        <v>83</v>
      </c>
      <c r="C428" t="s">
        <v>2586</v>
      </c>
      <c r="D428" t="s">
        <v>2587</v>
      </c>
      <c r="F428">
        <v>1</v>
      </c>
      <c r="G428">
        <v>1</v>
      </c>
      <c r="H428">
        <v>1</v>
      </c>
      <c r="I428" t="s">
        <v>63</v>
      </c>
      <c r="J428" t="s">
        <v>2588</v>
      </c>
      <c r="K428">
        <v>6</v>
      </c>
      <c r="L428" s="1">
        <v>209530736826</v>
      </c>
      <c r="M428" t="s">
        <v>127</v>
      </c>
      <c r="N428" t="s">
        <v>83</v>
      </c>
      <c r="O428" t="s">
        <v>127</v>
      </c>
      <c r="P428" t="s">
        <v>83</v>
      </c>
      <c r="Q428" t="s">
        <v>1599</v>
      </c>
      <c r="S428" s="2">
        <v>130000000</v>
      </c>
      <c r="T428" t="s">
        <v>2589</v>
      </c>
      <c r="U428" t="s">
        <v>83</v>
      </c>
    </row>
    <row r="429" spans="1:21" x14ac:dyDescent="0.25">
      <c r="A429" t="b">
        <v>0</v>
      </c>
      <c r="B429" t="s">
        <v>83</v>
      </c>
      <c r="C429" t="s">
        <v>2590</v>
      </c>
      <c r="D429" t="s">
        <v>1723</v>
      </c>
      <c r="F429">
        <v>1</v>
      </c>
      <c r="G429">
        <v>2</v>
      </c>
      <c r="H429">
        <v>1</v>
      </c>
      <c r="I429" t="s">
        <v>79</v>
      </c>
      <c r="J429" t="s">
        <v>2591</v>
      </c>
      <c r="K429">
        <v>1</v>
      </c>
      <c r="L429" s="1">
        <v>98448975591</v>
      </c>
      <c r="M429" t="s">
        <v>83</v>
      </c>
      <c r="N429" t="s">
        <v>127</v>
      </c>
      <c r="O429" t="s">
        <v>83</v>
      </c>
      <c r="P429" t="s">
        <v>127</v>
      </c>
      <c r="Q429" t="s">
        <v>1725</v>
      </c>
      <c r="R429" s="2">
        <v>570000</v>
      </c>
      <c r="T429" t="s">
        <v>2592</v>
      </c>
      <c r="U429" t="s">
        <v>83</v>
      </c>
    </row>
    <row r="430" spans="1:21" x14ac:dyDescent="0.25">
      <c r="A430" t="b">
        <v>0</v>
      </c>
      <c r="B430" t="s">
        <v>83</v>
      </c>
      <c r="C430" t="s">
        <v>2593</v>
      </c>
      <c r="D430" t="s">
        <v>1227</v>
      </c>
      <c r="F430">
        <v>1</v>
      </c>
      <c r="G430">
        <v>1</v>
      </c>
      <c r="H430">
        <v>1</v>
      </c>
      <c r="I430" t="s">
        <v>34</v>
      </c>
      <c r="J430" t="s">
        <v>2594</v>
      </c>
      <c r="K430">
        <v>1</v>
      </c>
      <c r="L430" s="1">
        <v>120559092636</v>
      </c>
      <c r="M430" t="s">
        <v>83</v>
      </c>
      <c r="N430" t="s">
        <v>127</v>
      </c>
      <c r="O430" t="s">
        <v>83</v>
      </c>
      <c r="P430" t="s">
        <v>127</v>
      </c>
      <c r="Q430" t="s">
        <v>1229</v>
      </c>
      <c r="R430" s="2">
        <v>1900000</v>
      </c>
      <c r="T430" t="s">
        <v>2595</v>
      </c>
      <c r="U430" t="s">
        <v>83</v>
      </c>
    </row>
    <row r="431" spans="1:21" x14ac:dyDescent="0.25">
      <c r="A431" t="b">
        <v>0</v>
      </c>
      <c r="B431" t="s">
        <v>83</v>
      </c>
      <c r="C431" t="s">
        <v>2596</v>
      </c>
      <c r="D431" t="s">
        <v>1237</v>
      </c>
      <c r="F431">
        <v>1</v>
      </c>
      <c r="G431">
        <v>1</v>
      </c>
      <c r="H431">
        <v>2</v>
      </c>
      <c r="I431" t="s">
        <v>485</v>
      </c>
      <c r="J431" t="s">
        <v>2597</v>
      </c>
      <c r="K431">
        <v>2</v>
      </c>
      <c r="L431" s="1">
        <v>127868007541</v>
      </c>
      <c r="M431" t="s">
        <v>83</v>
      </c>
      <c r="N431" t="s">
        <v>83</v>
      </c>
      <c r="O431" t="s">
        <v>83</v>
      </c>
      <c r="P431" t="s">
        <v>83</v>
      </c>
      <c r="R431" s="2">
        <v>37000000</v>
      </c>
      <c r="S431" s="2">
        <v>53000000</v>
      </c>
      <c r="T431" t="s">
        <v>2598</v>
      </c>
      <c r="U431" t="s">
        <v>83</v>
      </c>
    </row>
    <row r="432" spans="1:21" x14ac:dyDescent="0.25">
      <c r="A432" t="b">
        <v>0</v>
      </c>
      <c r="B432" t="s">
        <v>83</v>
      </c>
      <c r="C432" t="s">
        <v>2599</v>
      </c>
      <c r="D432" t="s">
        <v>2600</v>
      </c>
      <c r="F432">
        <v>1</v>
      </c>
      <c r="G432">
        <v>1</v>
      </c>
      <c r="H432">
        <v>2</v>
      </c>
      <c r="I432" t="s">
        <v>417</v>
      </c>
      <c r="J432" t="s">
        <v>2601</v>
      </c>
      <c r="K432">
        <v>2</v>
      </c>
      <c r="L432" s="1">
        <v>184784965854</v>
      </c>
      <c r="M432" t="s">
        <v>83</v>
      </c>
      <c r="N432" t="s">
        <v>127</v>
      </c>
      <c r="O432" t="s">
        <v>83</v>
      </c>
      <c r="P432" t="s">
        <v>127</v>
      </c>
      <c r="Q432" t="s">
        <v>2602</v>
      </c>
      <c r="R432" s="2">
        <v>1400000</v>
      </c>
      <c r="T432" t="s">
        <v>2603</v>
      </c>
      <c r="U432" t="s">
        <v>83</v>
      </c>
    </row>
    <row r="433" spans="1:21" x14ac:dyDescent="0.25">
      <c r="A433" t="b">
        <v>0</v>
      </c>
      <c r="B433" t="s">
        <v>83</v>
      </c>
      <c r="C433" t="s">
        <v>2604</v>
      </c>
      <c r="D433" t="s">
        <v>1237</v>
      </c>
      <c r="F433">
        <v>1</v>
      </c>
      <c r="G433">
        <v>1</v>
      </c>
      <c r="H433">
        <v>1</v>
      </c>
      <c r="I433" t="s">
        <v>34</v>
      </c>
      <c r="J433" t="s">
        <v>2605</v>
      </c>
      <c r="K433">
        <v>1</v>
      </c>
      <c r="L433" s="1">
        <v>114956471136</v>
      </c>
      <c r="M433" t="s">
        <v>83</v>
      </c>
      <c r="N433" t="s">
        <v>127</v>
      </c>
      <c r="O433" t="s">
        <v>83</v>
      </c>
      <c r="P433" t="s">
        <v>127</v>
      </c>
      <c r="R433" s="2">
        <v>5500000</v>
      </c>
      <c r="T433" t="s">
        <v>2606</v>
      </c>
      <c r="U433" t="s">
        <v>83</v>
      </c>
    </row>
    <row r="434" spans="1:21" x14ac:dyDescent="0.25">
      <c r="A434" t="b">
        <v>0</v>
      </c>
      <c r="B434" t="s">
        <v>83</v>
      </c>
      <c r="C434" t="s">
        <v>2607</v>
      </c>
      <c r="D434" t="s">
        <v>2608</v>
      </c>
      <c r="F434">
        <v>1</v>
      </c>
      <c r="G434">
        <v>1</v>
      </c>
      <c r="H434">
        <v>1</v>
      </c>
      <c r="I434" t="s">
        <v>422</v>
      </c>
      <c r="J434" t="s">
        <v>2609</v>
      </c>
      <c r="K434">
        <v>1</v>
      </c>
      <c r="L434" s="1">
        <v>171983698339</v>
      </c>
      <c r="M434" t="s">
        <v>83</v>
      </c>
      <c r="N434" t="s">
        <v>127</v>
      </c>
      <c r="O434" t="s">
        <v>83</v>
      </c>
      <c r="P434" t="s">
        <v>127</v>
      </c>
      <c r="Q434" t="s">
        <v>2610</v>
      </c>
      <c r="R434" s="2">
        <v>590000</v>
      </c>
      <c r="T434" t="s">
        <v>2611</v>
      </c>
      <c r="U434" t="s">
        <v>83</v>
      </c>
    </row>
    <row r="435" spans="1:21" x14ac:dyDescent="0.25">
      <c r="A435" t="b">
        <v>0</v>
      </c>
      <c r="B435" t="s">
        <v>83</v>
      </c>
      <c r="C435" t="s">
        <v>2612</v>
      </c>
      <c r="D435" t="s">
        <v>1237</v>
      </c>
      <c r="F435">
        <v>1</v>
      </c>
      <c r="G435">
        <v>1</v>
      </c>
      <c r="H435">
        <v>1</v>
      </c>
      <c r="I435" t="s">
        <v>34</v>
      </c>
      <c r="J435" t="s">
        <v>2613</v>
      </c>
      <c r="K435">
        <v>1</v>
      </c>
      <c r="L435" s="1">
        <v>95145303574</v>
      </c>
      <c r="M435" t="s">
        <v>83</v>
      </c>
      <c r="N435" t="s">
        <v>127</v>
      </c>
      <c r="O435" t="s">
        <v>83</v>
      </c>
      <c r="P435" t="s">
        <v>127</v>
      </c>
      <c r="R435" s="2">
        <v>1700000</v>
      </c>
      <c r="T435" t="s">
        <v>2614</v>
      </c>
      <c r="U435" t="s">
        <v>83</v>
      </c>
    </row>
    <row r="436" spans="1:21" x14ac:dyDescent="0.25">
      <c r="A436" t="b">
        <v>0</v>
      </c>
      <c r="B436" t="s">
        <v>83</v>
      </c>
      <c r="C436" t="s">
        <v>2615</v>
      </c>
      <c r="D436" t="s">
        <v>1227</v>
      </c>
      <c r="F436">
        <v>1</v>
      </c>
      <c r="G436">
        <v>1</v>
      </c>
      <c r="H436">
        <v>2</v>
      </c>
      <c r="I436" t="s">
        <v>34</v>
      </c>
      <c r="J436" t="s">
        <v>2616</v>
      </c>
      <c r="K436">
        <v>1</v>
      </c>
      <c r="L436" s="1">
        <v>104952620092</v>
      </c>
      <c r="M436" t="s">
        <v>83</v>
      </c>
      <c r="N436" t="s">
        <v>83</v>
      </c>
      <c r="O436" t="s">
        <v>83</v>
      </c>
      <c r="P436" t="s">
        <v>83</v>
      </c>
      <c r="Q436" t="s">
        <v>1229</v>
      </c>
      <c r="R436" s="2">
        <v>5700000</v>
      </c>
      <c r="S436" s="2">
        <v>6100000</v>
      </c>
      <c r="T436" t="s">
        <v>505</v>
      </c>
      <c r="U436" t="s">
        <v>83</v>
      </c>
    </row>
    <row r="437" spans="1:21" x14ac:dyDescent="0.25">
      <c r="A437" t="b">
        <v>0</v>
      </c>
      <c r="B437" t="s">
        <v>83</v>
      </c>
      <c r="C437" t="s">
        <v>2617</v>
      </c>
      <c r="D437" t="s">
        <v>2618</v>
      </c>
      <c r="F437">
        <v>0</v>
      </c>
      <c r="G437">
        <v>1</v>
      </c>
      <c r="H437">
        <v>1</v>
      </c>
      <c r="J437" t="s">
        <v>2619</v>
      </c>
      <c r="K437">
        <v>1</v>
      </c>
      <c r="L437" s="1">
        <v>10495262012</v>
      </c>
      <c r="M437" t="s">
        <v>127</v>
      </c>
      <c r="N437" t="s">
        <v>83</v>
      </c>
      <c r="O437" t="s">
        <v>127</v>
      </c>
      <c r="P437" t="s">
        <v>83</v>
      </c>
      <c r="Q437" t="s">
        <v>2620</v>
      </c>
      <c r="S437" s="2">
        <v>6100000</v>
      </c>
      <c r="T437" t="s">
        <v>505</v>
      </c>
      <c r="U437" t="s">
        <v>83</v>
      </c>
    </row>
    <row r="438" spans="1:21" x14ac:dyDescent="0.25">
      <c r="A438" t="b">
        <v>0</v>
      </c>
      <c r="B438" t="s">
        <v>83</v>
      </c>
      <c r="C438" t="s">
        <v>2621</v>
      </c>
      <c r="D438" t="s">
        <v>1237</v>
      </c>
      <c r="F438">
        <v>1</v>
      </c>
      <c r="G438">
        <v>1</v>
      </c>
      <c r="H438">
        <v>2</v>
      </c>
      <c r="I438" t="s">
        <v>28</v>
      </c>
      <c r="J438" t="s">
        <v>2622</v>
      </c>
      <c r="K438">
        <v>0</v>
      </c>
      <c r="L438" s="1">
        <v>144761780954</v>
      </c>
      <c r="M438" t="s">
        <v>127</v>
      </c>
      <c r="N438" t="s">
        <v>83</v>
      </c>
      <c r="O438" t="s">
        <v>127</v>
      </c>
      <c r="P438" t="s">
        <v>83</v>
      </c>
      <c r="S438" s="2">
        <v>49000000</v>
      </c>
      <c r="T438" t="s">
        <v>2623</v>
      </c>
      <c r="U438" t="s">
        <v>83</v>
      </c>
    </row>
    <row r="439" spans="1:21" x14ac:dyDescent="0.25">
      <c r="A439" t="b">
        <v>0</v>
      </c>
      <c r="B439" t="s">
        <v>83</v>
      </c>
      <c r="C439" t="s">
        <v>1654</v>
      </c>
      <c r="D439" t="s">
        <v>2624</v>
      </c>
      <c r="E439" t="s">
        <v>2524</v>
      </c>
      <c r="F439">
        <v>2</v>
      </c>
      <c r="G439">
        <v>3</v>
      </c>
      <c r="H439">
        <v>1</v>
      </c>
      <c r="I439" t="s">
        <v>1657</v>
      </c>
      <c r="J439" t="s">
        <v>1658</v>
      </c>
      <c r="K439">
        <v>2</v>
      </c>
      <c r="L439" s="1">
        <v>99955816987</v>
      </c>
      <c r="M439" t="s">
        <v>127</v>
      </c>
      <c r="N439" t="s">
        <v>83</v>
      </c>
      <c r="O439" t="s">
        <v>127</v>
      </c>
      <c r="P439" t="s">
        <v>83</v>
      </c>
      <c r="Q439" t="s">
        <v>1882</v>
      </c>
      <c r="S439" s="2">
        <v>440000</v>
      </c>
      <c r="T439" t="s">
        <v>2625</v>
      </c>
      <c r="U439" t="s">
        <v>83</v>
      </c>
    </row>
    <row r="440" spans="1:21" x14ac:dyDescent="0.25">
      <c r="A440" t="b">
        <v>0</v>
      </c>
      <c r="B440" t="s">
        <v>83</v>
      </c>
      <c r="C440" t="s">
        <v>2626</v>
      </c>
      <c r="D440" t="s">
        <v>1237</v>
      </c>
      <c r="F440">
        <v>2</v>
      </c>
      <c r="G440">
        <v>3</v>
      </c>
      <c r="H440">
        <v>2</v>
      </c>
      <c r="I440" t="s">
        <v>1657</v>
      </c>
      <c r="J440" t="s">
        <v>2627</v>
      </c>
      <c r="K440">
        <v>0</v>
      </c>
      <c r="L440" s="1">
        <v>95053055781</v>
      </c>
      <c r="M440" t="s">
        <v>83</v>
      </c>
      <c r="N440" t="s">
        <v>127</v>
      </c>
      <c r="O440" t="s">
        <v>83</v>
      </c>
      <c r="P440" t="s">
        <v>127</v>
      </c>
      <c r="R440" s="2">
        <v>2400000</v>
      </c>
      <c r="T440" t="s">
        <v>2628</v>
      </c>
      <c r="U440" t="s">
        <v>83</v>
      </c>
    </row>
    <row r="441" spans="1:21" x14ac:dyDescent="0.25">
      <c r="A441" t="b">
        <v>0</v>
      </c>
      <c r="B441" t="s">
        <v>83</v>
      </c>
      <c r="C441" t="s">
        <v>2629</v>
      </c>
      <c r="D441" t="s">
        <v>1237</v>
      </c>
      <c r="F441">
        <v>1</v>
      </c>
      <c r="G441">
        <v>1</v>
      </c>
      <c r="H441">
        <v>1</v>
      </c>
      <c r="I441" t="s">
        <v>417</v>
      </c>
      <c r="J441" t="s">
        <v>2630</v>
      </c>
      <c r="K441">
        <v>0</v>
      </c>
      <c r="L441" s="1">
        <v>184187766528</v>
      </c>
      <c r="M441" t="s">
        <v>127</v>
      </c>
      <c r="N441" t="s">
        <v>83</v>
      </c>
      <c r="O441" t="s">
        <v>127</v>
      </c>
      <c r="P441" t="s">
        <v>83</v>
      </c>
      <c r="T441" t="s">
        <v>2631</v>
      </c>
      <c r="U441" t="s">
        <v>83</v>
      </c>
    </row>
    <row r="442" spans="1:21" x14ac:dyDescent="0.25">
      <c r="A442" t="b">
        <v>0</v>
      </c>
      <c r="B442" t="s">
        <v>83</v>
      </c>
      <c r="C442" t="s">
        <v>2046</v>
      </c>
      <c r="D442" t="s">
        <v>1921</v>
      </c>
      <c r="F442">
        <v>1</v>
      </c>
      <c r="G442">
        <v>1</v>
      </c>
      <c r="H442">
        <v>1</v>
      </c>
      <c r="I442" t="s">
        <v>97</v>
      </c>
      <c r="J442" t="s">
        <v>2047</v>
      </c>
      <c r="K442">
        <v>0</v>
      </c>
      <c r="L442" s="1">
        <v>136571612684</v>
      </c>
      <c r="M442" t="s">
        <v>83</v>
      </c>
      <c r="N442" t="s">
        <v>127</v>
      </c>
      <c r="O442" t="s">
        <v>83</v>
      </c>
      <c r="P442" t="s">
        <v>127</v>
      </c>
      <c r="Q442" t="s">
        <v>1923</v>
      </c>
      <c r="R442" s="2">
        <v>5500000</v>
      </c>
      <c r="T442" t="s">
        <v>2632</v>
      </c>
      <c r="U442" t="s">
        <v>83</v>
      </c>
    </row>
    <row r="443" spans="1:21" x14ac:dyDescent="0.25">
      <c r="A443" t="b">
        <v>0</v>
      </c>
      <c r="B443" t="s">
        <v>83</v>
      </c>
      <c r="C443" t="s">
        <v>2633</v>
      </c>
      <c r="D443" t="s">
        <v>2634</v>
      </c>
      <c r="F443">
        <v>1</v>
      </c>
      <c r="G443">
        <v>1</v>
      </c>
      <c r="H443">
        <v>1</v>
      </c>
      <c r="I443" t="s">
        <v>469</v>
      </c>
      <c r="J443" t="s">
        <v>2635</v>
      </c>
      <c r="K443">
        <v>2</v>
      </c>
      <c r="L443" s="1">
        <v>123072048457</v>
      </c>
      <c r="M443" t="s">
        <v>83</v>
      </c>
      <c r="N443" t="s">
        <v>127</v>
      </c>
      <c r="O443" t="s">
        <v>83</v>
      </c>
      <c r="P443" t="s">
        <v>127</v>
      </c>
      <c r="Q443" t="s">
        <v>2636</v>
      </c>
      <c r="R443" s="2">
        <v>800000</v>
      </c>
      <c r="T443" t="s">
        <v>2637</v>
      </c>
      <c r="U443" t="s">
        <v>83</v>
      </c>
    </row>
    <row r="444" spans="1:21" x14ac:dyDescent="0.25">
      <c r="A444" t="b">
        <v>0</v>
      </c>
      <c r="B444" t="s">
        <v>83</v>
      </c>
      <c r="C444" t="s">
        <v>2638</v>
      </c>
      <c r="D444" t="s">
        <v>1950</v>
      </c>
      <c r="F444">
        <v>1</v>
      </c>
      <c r="G444">
        <v>1</v>
      </c>
      <c r="H444">
        <v>1</v>
      </c>
      <c r="I444" t="s">
        <v>137</v>
      </c>
      <c r="J444" t="s">
        <v>2639</v>
      </c>
      <c r="K444">
        <v>1</v>
      </c>
      <c r="L444" s="1">
        <v>140076447427</v>
      </c>
      <c r="M444" t="s">
        <v>127</v>
      </c>
      <c r="N444" t="s">
        <v>83</v>
      </c>
      <c r="O444" t="s">
        <v>127</v>
      </c>
      <c r="P444" t="s">
        <v>83</v>
      </c>
      <c r="Q444" t="s">
        <v>1952</v>
      </c>
      <c r="S444" s="2">
        <v>160000</v>
      </c>
      <c r="T444" t="s">
        <v>2640</v>
      </c>
      <c r="U444" t="s">
        <v>83</v>
      </c>
    </row>
    <row r="445" spans="1:21" x14ac:dyDescent="0.25">
      <c r="A445" t="b">
        <v>0</v>
      </c>
      <c r="B445" t="s">
        <v>83</v>
      </c>
      <c r="C445" t="s">
        <v>2641</v>
      </c>
      <c r="D445" t="s">
        <v>1237</v>
      </c>
      <c r="F445">
        <v>1</v>
      </c>
      <c r="G445">
        <v>1</v>
      </c>
      <c r="H445">
        <v>1</v>
      </c>
      <c r="I445" t="s">
        <v>506</v>
      </c>
      <c r="J445" t="s">
        <v>2642</v>
      </c>
      <c r="K445">
        <v>0</v>
      </c>
      <c r="L445" s="1">
        <v>8474056917</v>
      </c>
      <c r="M445" t="s">
        <v>127</v>
      </c>
      <c r="N445" t="s">
        <v>83</v>
      </c>
      <c r="O445" t="s">
        <v>127</v>
      </c>
      <c r="P445" t="s">
        <v>83</v>
      </c>
      <c r="S445" s="2">
        <v>610000</v>
      </c>
      <c r="T445" t="s">
        <v>509</v>
      </c>
      <c r="U445" t="s">
        <v>83</v>
      </c>
    </row>
    <row r="446" spans="1:21" x14ac:dyDescent="0.25">
      <c r="A446" t="b">
        <v>0</v>
      </c>
      <c r="B446" t="s">
        <v>83</v>
      </c>
      <c r="C446" t="s">
        <v>2643</v>
      </c>
      <c r="D446" t="s">
        <v>1365</v>
      </c>
      <c r="F446">
        <v>2</v>
      </c>
      <c r="G446">
        <v>2</v>
      </c>
      <c r="H446">
        <v>2</v>
      </c>
      <c r="I446" t="s">
        <v>2644</v>
      </c>
      <c r="J446" t="s">
        <v>2645</v>
      </c>
      <c r="K446">
        <v>1</v>
      </c>
      <c r="L446" s="1">
        <v>110054833335</v>
      </c>
      <c r="M446" t="s">
        <v>83</v>
      </c>
      <c r="N446" t="s">
        <v>83</v>
      </c>
      <c r="O446" t="s">
        <v>83</v>
      </c>
      <c r="P446" t="s">
        <v>83</v>
      </c>
      <c r="Q446" t="s">
        <v>1367</v>
      </c>
      <c r="R446" s="2">
        <v>2900000</v>
      </c>
      <c r="S446" s="2">
        <v>4100000</v>
      </c>
      <c r="T446" t="s">
        <v>2646</v>
      </c>
      <c r="U446" t="s">
        <v>83</v>
      </c>
    </row>
    <row r="447" spans="1:21" x14ac:dyDescent="0.25">
      <c r="A447" t="b">
        <v>0</v>
      </c>
      <c r="B447" t="s">
        <v>83</v>
      </c>
      <c r="C447" t="s">
        <v>2647</v>
      </c>
      <c r="D447" t="s">
        <v>1365</v>
      </c>
      <c r="F447">
        <v>2</v>
      </c>
      <c r="G447">
        <v>3</v>
      </c>
      <c r="H447">
        <v>2</v>
      </c>
      <c r="I447" t="s">
        <v>1657</v>
      </c>
      <c r="J447" t="s">
        <v>2648</v>
      </c>
      <c r="K447">
        <v>1</v>
      </c>
      <c r="L447" s="1">
        <v>94848975591</v>
      </c>
      <c r="M447" t="s">
        <v>83</v>
      </c>
      <c r="N447" t="s">
        <v>83</v>
      </c>
      <c r="O447" t="s">
        <v>83</v>
      </c>
      <c r="P447" t="s">
        <v>83</v>
      </c>
      <c r="Q447" t="s">
        <v>1367</v>
      </c>
      <c r="R447" s="2">
        <v>3900000</v>
      </c>
      <c r="S447" s="2">
        <v>4900000</v>
      </c>
      <c r="T447" t="s">
        <v>2649</v>
      </c>
      <c r="U447" t="s">
        <v>83</v>
      </c>
    </row>
    <row r="448" spans="1:21" x14ac:dyDescent="0.25">
      <c r="A448" t="b">
        <v>0</v>
      </c>
      <c r="B448" t="s">
        <v>83</v>
      </c>
      <c r="C448" t="s">
        <v>2650</v>
      </c>
      <c r="D448" t="s">
        <v>1237</v>
      </c>
      <c r="F448">
        <v>1</v>
      </c>
      <c r="G448">
        <v>1</v>
      </c>
      <c r="H448">
        <v>1</v>
      </c>
      <c r="I448" t="s">
        <v>158</v>
      </c>
      <c r="J448" t="s">
        <v>2651</v>
      </c>
      <c r="K448">
        <v>0</v>
      </c>
      <c r="L448" s="1">
        <v>111562076974</v>
      </c>
      <c r="M448" t="s">
        <v>83</v>
      </c>
      <c r="N448" t="s">
        <v>127</v>
      </c>
      <c r="O448" t="s">
        <v>83</v>
      </c>
      <c r="P448" t="s">
        <v>127</v>
      </c>
      <c r="T448" t="s">
        <v>2652</v>
      </c>
      <c r="U448" t="s">
        <v>83</v>
      </c>
    </row>
    <row r="449" spans="1:21" x14ac:dyDescent="0.25">
      <c r="A449" t="b">
        <v>0</v>
      </c>
      <c r="B449" t="s">
        <v>83</v>
      </c>
      <c r="C449" t="s">
        <v>2653</v>
      </c>
      <c r="D449" t="s">
        <v>1237</v>
      </c>
      <c r="F449">
        <v>1</v>
      </c>
      <c r="G449">
        <v>1</v>
      </c>
      <c r="H449">
        <v>1</v>
      </c>
      <c r="I449" t="s">
        <v>183</v>
      </c>
      <c r="J449" t="s">
        <v>2654</v>
      </c>
      <c r="K449">
        <v>0</v>
      </c>
      <c r="L449" s="1">
        <v>98451490775</v>
      </c>
      <c r="M449" t="s">
        <v>127</v>
      </c>
      <c r="N449" t="s">
        <v>83</v>
      </c>
      <c r="O449" t="s">
        <v>127</v>
      </c>
      <c r="P449" t="s">
        <v>83</v>
      </c>
      <c r="S449" s="2">
        <v>3700000</v>
      </c>
      <c r="T449" t="s">
        <v>2655</v>
      </c>
      <c r="U449" t="s">
        <v>83</v>
      </c>
    </row>
    <row r="450" spans="1:21" x14ac:dyDescent="0.25">
      <c r="A450" t="b">
        <v>0</v>
      </c>
      <c r="B450" t="s">
        <v>83</v>
      </c>
      <c r="C450" t="s">
        <v>2656</v>
      </c>
      <c r="D450" t="s">
        <v>1237</v>
      </c>
      <c r="F450">
        <v>1</v>
      </c>
      <c r="G450">
        <v>1</v>
      </c>
      <c r="H450">
        <v>1</v>
      </c>
      <c r="I450" t="s">
        <v>510</v>
      </c>
      <c r="J450" t="s">
        <v>2657</v>
      </c>
      <c r="K450">
        <v>0</v>
      </c>
      <c r="L450" s="1">
        <v>87642100739</v>
      </c>
      <c r="M450" t="s">
        <v>83</v>
      </c>
      <c r="N450" t="s">
        <v>127</v>
      </c>
      <c r="O450" t="s">
        <v>83</v>
      </c>
      <c r="P450" t="s">
        <v>127</v>
      </c>
      <c r="R450" s="2">
        <v>38000000</v>
      </c>
      <c r="T450" t="s">
        <v>515</v>
      </c>
      <c r="U450" t="s">
        <v>83</v>
      </c>
    </row>
    <row r="451" spans="1:21" x14ac:dyDescent="0.25">
      <c r="A451" t="b">
        <v>0</v>
      </c>
      <c r="B451" t="s">
        <v>83</v>
      </c>
      <c r="C451" t="s">
        <v>2658</v>
      </c>
      <c r="D451" t="s">
        <v>1291</v>
      </c>
      <c r="F451">
        <v>1</v>
      </c>
      <c r="G451">
        <v>1</v>
      </c>
      <c r="H451">
        <v>1</v>
      </c>
      <c r="I451" t="s">
        <v>516</v>
      </c>
      <c r="J451" t="s">
        <v>2659</v>
      </c>
      <c r="K451">
        <v>0</v>
      </c>
      <c r="L451" s="1">
        <v>105445098707</v>
      </c>
      <c r="M451" t="s">
        <v>83</v>
      </c>
      <c r="N451" t="s">
        <v>127</v>
      </c>
      <c r="O451" t="s">
        <v>83</v>
      </c>
      <c r="P451" t="s">
        <v>127</v>
      </c>
      <c r="Q451" t="s">
        <v>1293</v>
      </c>
      <c r="R451" s="2">
        <v>360000</v>
      </c>
      <c r="T451" t="s">
        <v>519</v>
      </c>
      <c r="U451" t="s">
        <v>83</v>
      </c>
    </row>
    <row r="452" spans="1:21" x14ac:dyDescent="0.25">
      <c r="A452" t="b">
        <v>0</v>
      </c>
      <c r="B452" t="s">
        <v>83</v>
      </c>
      <c r="C452" t="s">
        <v>2660</v>
      </c>
      <c r="F452">
        <v>1</v>
      </c>
      <c r="G452">
        <v>1</v>
      </c>
      <c r="H452">
        <v>1</v>
      </c>
      <c r="I452" t="s">
        <v>42</v>
      </c>
      <c r="J452" t="s">
        <v>2661</v>
      </c>
      <c r="K452">
        <v>1</v>
      </c>
      <c r="L452" s="1">
        <v>140159707383</v>
      </c>
      <c r="M452" t="s">
        <v>83</v>
      </c>
      <c r="N452" t="s">
        <v>127</v>
      </c>
      <c r="O452" t="s">
        <v>83</v>
      </c>
      <c r="P452" t="s">
        <v>127</v>
      </c>
      <c r="R452" s="2">
        <v>360000</v>
      </c>
      <c r="T452" t="s">
        <v>2662</v>
      </c>
      <c r="U452" t="s">
        <v>83</v>
      </c>
    </row>
    <row r="453" spans="1:21" x14ac:dyDescent="0.25">
      <c r="A453" t="b">
        <v>0</v>
      </c>
      <c r="B453" t="s">
        <v>83</v>
      </c>
      <c r="C453" t="s">
        <v>2663</v>
      </c>
      <c r="D453" t="s">
        <v>1237</v>
      </c>
      <c r="F453">
        <v>1</v>
      </c>
      <c r="G453">
        <v>2</v>
      </c>
      <c r="H453">
        <v>1</v>
      </c>
      <c r="I453" t="s">
        <v>338</v>
      </c>
      <c r="J453" t="s">
        <v>2664</v>
      </c>
      <c r="K453">
        <v>1</v>
      </c>
      <c r="L453" s="1">
        <v>13196953911</v>
      </c>
      <c r="M453" t="s">
        <v>83</v>
      </c>
      <c r="N453" t="s">
        <v>127</v>
      </c>
      <c r="O453" t="s">
        <v>83</v>
      </c>
      <c r="P453" t="s">
        <v>127</v>
      </c>
      <c r="R453" s="2">
        <v>380000</v>
      </c>
      <c r="T453" t="s">
        <v>2665</v>
      </c>
      <c r="U453" t="s">
        <v>83</v>
      </c>
    </row>
    <row r="454" spans="1:21" x14ac:dyDescent="0.25">
      <c r="A454" t="b">
        <v>0</v>
      </c>
      <c r="B454" t="s">
        <v>83</v>
      </c>
      <c r="C454" t="s">
        <v>2666</v>
      </c>
      <c r="D454" t="s">
        <v>2005</v>
      </c>
      <c r="F454">
        <v>1</v>
      </c>
      <c r="G454">
        <v>1</v>
      </c>
      <c r="H454">
        <v>1</v>
      </c>
      <c r="I454" t="s">
        <v>520</v>
      </c>
      <c r="J454" t="s">
        <v>2667</v>
      </c>
      <c r="K454">
        <v>2</v>
      </c>
      <c r="L454" s="1">
        <v>109666257559</v>
      </c>
      <c r="M454" t="s">
        <v>83</v>
      </c>
      <c r="N454" t="s">
        <v>127</v>
      </c>
      <c r="O454" t="s">
        <v>83</v>
      </c>
      <c r="P454" t="s">
        <v>127</v>
      </c>
      <c r="Q454" t="s">
        <v>2006</v>
      </c>
      <c r="R454" s="2">
        <v>1500000</v>
      </c>
      <c r="T454" t="s">
        <v>522</v>
      </c>
      <c r="U454" t="s">
        <v>83</v>
      </c>
    </row>
    <row r="455" spans="1:21" x14ac:dyDescent="0.25">
      <c r="A455" t="b">
        <v>0</v>
      </c>
      <c r="B455" t="s">
        <v>83</v>
      </c>
      <c r="C455" t="s">
        <v>2668</v>
      </c>
      <c r="D455" t="s">
        <v>2669</v>
      </c>
      <c r="F455">
        <v>0</v>
      </c>
      <c r="G455">
        <v>1</v>
      </c>
      <c r="H455">
        <v>1</v>
      </c>
      <c r="J455" t="s">
        <v>2670</v>
      </c>
      <c r="K455">
        <v>3</v>
      </c>
      <c r="L455" s="1">
        <v>109666257587</v>
      </c>
      <c r="M455" t="s">
        <v>83</v>
      </c>
      <c r="N455" t="s">
        <v>127</v>
      </c>
      <c r="O455" t="s">
        <v>83</v>
      </c>
      <c r="P455" t="s">
        <v>127</v>
      </c>
      <c r="Q455" t="s">
        <v>2671</v>
      </c>
      <c r="R455" s="2">
        <v>1500000</v>
      </c>
      <c r="T455" t="s">
        <v>522</v>
      </c>
      <c r="U455" t="s">
        <v>83</v>
      </c>
    </row>
    <row r="456" spans="1:21" x14ac:dyDescent="0.25">
      <c r="A456" t="b">
        <v>0</v>
      </c>
      <c r="B456" t="s">
        <v>83</v>
      </c>
      <c r="C456" t="s">
        <v>2483</v>
      </c>
      <c r="D456" t="s">
        <v>1237</v>
      </c>
      <c r="F456">
        <v>1</v>
      </c>
      <c r="G456">
        <v>1</v>
      </c>
      <c r="H456">
        <v>1</v>
      </c>
      <c r="I456" t="s">
        <v>346</v>
      </c>
      <c r="J456" t="s">
        <v>2484</v>
      </c>
      <c r="K456">
        <v>0</v>
      </c>
      <c r="L456" s="1">
        <v>112151228192</v>
      </c>
      <c r="M456" t="s">
        <v>83</v>
      </c>
      <c r="N456" t="s">
        <v>127</v>
      </c>
      <c r="O456" t="s">
        <v>83</v>
      </c>
      <c r="P456" t="s">
        <v>127</v>
      </c>
      <c r="R456" s="2">
        <v>4000000</v>
      </c>
      <c r="T456" t="s">
        <v>2672</v>
      </c>
      <c r="U456" t="s">
        <v>83</v>
      </c>
    </row>
    <row r="457" spans="1:21" x14ac:dyDescent="0.25">
      <c r="A457" t="b">
        <v>0</v>
      </c>
      <c r="B457" t="s">
        <v>83</v>
      </c>
      <c r="C457" t="s">
        <v>2673</v>
      </c>
      <c r="D457" t="s">
        <v>1237</v>
      </c>
      <c r="F457">
        <v>1</v>
      </c>
      <c r="G457">
        <v>1</v>
      </c>
      <c r="H457">
        <v>1</v>
      </c>
      <c r="I457" t="s">
        <v>524</v>
      </c>
      <c r="J457" t="s">
        <v>2674</v>
      </c>
      <c r="K457">
        <v>0</v>
      </c>
      <c r="L457" s="1">
        <v>103047008277</v>
      </c>
      <c r="M457" t="s">
        <v>127</v>
      </c>
      <c r="N457" t="s">
        <v>83</v>
      </c>
      <c r="O457" t="s">
        <v>127</v>
      </c>
      <c r="P457" t="s">
        <v>83</v>
      </c>
      <c r="S457" s="2">
        <v>620000</v>
      </c>
      <c r="T457" t="s">
        <v>526</v>
      </c>
      <c r="U457" t="s">
        <v>83</v>
      </c>
    </row>
    <row r="458" spans="1:21" x14ac:dyDescent="0.25">
      <c r="A458" t="b">
        <v>0</v>
      </c>
      <c r="B458" t="s">
        <v>83</v>
      </c>
      <c r="C458" t="s">
        <v>2675</v>
      </c>
      <c r="D458" t="s">
        <v>1237</v>
      </c>
      <c r="F458">
        <v>1</v>
      </c>
      <c r="G458">
        <v>1</v>
      </c>
      <c r="H458">
        <v>1</v>
      </c>
      <c r="I458" t="s">
        <v>346</v>
      </c>
      <c r="J458" t="s">
        <v>2676</v>
      </c>
      <c r="K458">
        <v>0</v>
      </c>
      <c r="L458" s="1">
        <v>112457348519</v>
      </c>
      <c r="M458" t="s">
        <v>127</v>
      </c>
      <c r="N458" t="s">
        <v>83</v>
      </c>
      <c r="O458" t="s">
        <v>127</v>
      </c>
      <c r="P458" t="s">
        <v>83</v>
      </c>
      <c r="S458" s="2">
        <v>1600000</v>
      </c>
      <c r="T458" t="s">
        <v>2677</v>
      </c>
      <c r="U458" t="s">
        <v>83</v>
      </c>
    </row>
    <row r="459" spans="1:21" x14ac:dyDescent="0.25">
      <c r="A459" t="b">
        <v>0</v>
      </c>
      <c r="B459" t="s">
        <v>83</v>
      </c>
      <c r="C459" t="s">
        <v>2678</v>
      </c>
      <c r="D459" t="s">
        <v>1237</v>
      </c>
      <c r="F459">
        <v>1</v>
      </c>
      <c r="G459">
        <v>1</v>
      </c>
      <c r="H459">
        <v>1</v>
      </c>
      <c r="I459" t="s">
        <v>107</v>
      </c>
      <c r="J459" t="s">
        <v>2679</v>
      </c>
      <c r="K459">
        <v>0</v>
      </c>
      <c r="L459" s="1">
        <v>126362155746</v>
      </c>
      <c r="M459" t="s">
        <v>127</v>
      </c>
      <c r="N459" t="s">
        <v>83</v>
      </c>
      <c r="O459" t="s">
        <v>127</v>
      </c>
      <c r="P459" t="s">
        <v>83</v>
      </c>
      <c r="T459" t="s">
        <v>2680</v>
      </c>
      <c r="U459" t="s">
        <v>83</v>
      </c>
    </row>
    <row r="460" spans="1:21" x14ac:dyDescent="0.25">
      <c r="A460" t="b">
        <v>0</v>
      </c>
      <c r="B460" t="s">
        <v>83</v>
      </c>
      <c r="C460" t="s">
        <v>2681</v>
      </c>
      <c r="D460" t="s">
        <v>1237</v>
      </c>
      <c r="F460">
        <v>1</v>
      </c>
      <c r="G460">
        <v>1</v>
      </c>
      <c r="H460">
        <v>2</v>
      </c>
      <c r="I460" t="s">
        <v>56</v>
      </c>
      <c r="J460" t="s">
        <v>2682</v>
      </c>
      <c r="K460">
        <v>0</v>
      </c>
      <c r="L460" s="1">
        <v>115163200314</v>
      </c>
      <c r="M460" t="s">
        <v>83</v>
      </c>
      <c r="N460" t="s">
        <v>127</v>
      </c>
      <c r="O460" t="s">
        <v>83</v>
      </c>
      <c r="P460" t="s">
        <v>127</v>
      </c>
      <c r="R460" s="2">
        <v>23000000</v>
      </c>
      <c r="T460" t="s">
        <v>2683</v>
      </c>
      <c r="U460" t="s">
        <v>83</v>
      </c>
    </row>
    <row r="461" spans="1:21" x14ac:dyDescent="0.25">
      <c r="A461" t="b">
        <v>0</v>
      </c>
      <c r="B461" t="s">
        <v>83</v>
      </c>
      <c r="C461" t="s">
        <v>2684</v>
      </c>
      <c r="D461" t="s">
        <v>1237</v>
      </c>
      <c r="F461">
        <v>1</v>
      </c>
      <c r="G461">
        <v>1</v>
      </c>
      <c r="H461">
        <v>1</v>
      </c>
      <c r="I461" t="s">
        <v>34</v>
      </c>
      <c r="J461" t="s">
        <v>2685</v>
      </c>
      <c r="K461">
        <v>0</v>
      </c>
      <c r="L461" s="1">
        <v>97944795034</v>
      </c>
      <c r="M461" t="s">
        <v>83</v>
      </c>
      <c r="N461" t="s">
        <v>127</v>
      </c>
      <c r="O461" t="s">
        <v>83</v>
      </c>
      <c r="P461" t="s">
        <v>127</v>
      </c>
      <c r="R461" s="2">
        <v>1100000</v>
      </c>
      <c r="T461">
        <v>21</v>
      </c>
      <c r="U461" t="s">
        <v>83</v>
      </c>
    </row>
    <row r="462" spans="1:21" x14ac:dyDescent="0.25">
      <c r="A462" t="b">
        <v>0</v>
      </c>
      <c r="B462" t="s">
        <v>83</v>
      </c>
      <c r="C462" t="s">
        <v>2686</v>
      </c>
      <c r="D462" t="s">
        <v>2687</v>
      </c>
      <c r="E462" t="s">
        <v>2688</v>
      </c>
      <c r="F462">
        <v>1</v>
      </c>
      <c r="G462">
        <v>1</v>
      </c>
      <c r="H462">
        <v>1</v>
      </c>
      <c r="I462" t="s">
        <v>302</v>
      </c>
      <c r="J462" t="s">
        <v>2689</v>
      </c>
      <c r="K462">
        <v>1</v>
      </c>
      <c r="L462" s="1">
        <v>9954792508</v>
      </c>
      <c r="M462" t="s">
        <v>83</v>
      </c>
      <c r="N462" t="s">
        <v>127</v>
      </c>
      <c r="O462" t="s">
        <v>83</v>
      </c>
      <c r="P462" t="s">
        <v>127</v>
      </c>
      <c r="Q462" t="s">
        <v>2023</v>
      </c>
      <c r="R462" s="2">
        <v>320000</v>
      </c>
      <c r="T462" t="s">
        <v>2690</v>
      </c>
      <c r="U462" t="s">
        <v>83</v>
      </c>
    </row>
    <row r="463" spans="1:21" x14ac:dyDescent="0.25">
      <c r="A463" t="b">
        <v>0</v>
      </c>
      <c r="B463" t="s">
        <v>83</v>
      </c>
      <c r="C463" t="s">
        <v>2691</v>
      </c>
      <c r="D463" t="s">
        <v>1522</v>
      </c>
      <c r="F463">
        <v>1</v>
      </c>
      <c r="G463">
        <v>1</v>
      </c>
      <c r="H463">
        <v>1</v>
      </c>
      <c r="I463" t="s">
        <v>527</v>
      </c>
      <c r="J463" t="s">
        <v>2692</v>
      </c>
      <c r="K463">
        <v>2</v>
      </c>
      <c r="L463" s="1">
        <v>126263754245</v>
      </c>
      <c r="M463" t="s">
        <v>127</v>
      </c>
      <c r="N463" t="s">
        <v>83</v>
      </c>
      <c r="O463" t="s">
        <v>127</v>
      </c>
      <c r="P463" t="s">
        <v>83</v>
      </c>
      <c r="Q463" t="s">
        <v>1524</v>
      </c>
      <c r="T463" t="s">
        <v>529</v>
      </c>
      <c r="U463" t="s">
        <v>83</v>
      </c>
    </row>
    <row r="464" spans="1:21" x14ac:dyDescent="0.25">
      <c r="A464" t="b">
        <v>0</v>
      </c>
      <c r="B464" t="s">
        <v>83</v>
      </c>
      <c r="C464" t="s">
        <v>2693</v>
      </c>
      <c r="D464" t="s">
        <v>1237</v>
      </c>
      <c r="F464">
        <v>0</v>
      </c>
      <c r="G464">
        <v>1</v>
      </c>
      <c r="H464">
        <v>1</v>
      </c>
      <c r="J464" t="s">
        <v>2694</v>
      </c>
      <c r="K464">
        <v>0</v>
      </c>
      <c r="L464" s="1">
        <v>93740100016</v>
      </c>
      <c r="M464" t="s">
        <v>83</v>
      </c>
      <c r="N464" t="s">
        <v>127</v>
      </c>
      <c r="O464" t="s">
        <v>83</v>
      </c>
      <c r="P464" t="s">
        <v>127</v>
      </c>
      <c r="R464" s="2">
        <v>2400000</v>
      </c>
      <c r="T464" t="s">
        <v>532</v>
      </c>
      <c r="U464" t="s">
        <v>83</v>
      </c>
    </row>
    <row r="465" spans="1:21" x14ac:dyDescent="0.25">
      <c r="A465" t="b">
        <v>0</v>
      </c>
      <c r="B465" t="s">
        <v>83</v>
      </c>
      <c r="C465" t="s">
        <v>2695</v>
      </c>
      <c r="D465" t="s">
        <v>2696</v>
      </c>
      <c r="F465">
        <v>1</v>
      </c>
      <c r="G465">
        <v>1</v>
      </c>
      <c r="H465">
        <v>2</v>
      </c>
      <c r="I465" t="s">
        <v>23</v>
      </c>
      <c r="J465" t="s">
        <v>2697</v>
      </c>
      <c r="K465">
        <v>1</v>
      </c>
      <c r="L465" s="1">
        <v>94455637923</v>
      </c>
      <c r="M465" t="s">
        <v>127</v>
      </c>
      <c r="N465" t="s">
        <v>83</v>
      </c>
      <c r="O465" t="s">
        <v>127</v>
      </c>
      <c r="P465" t="s">
        <v>83</v>
      </c>
      <c r="Q465" t="s">
        <v>2698</v>
      </c>
      <c r="S465" s="2">
        <v>1600000</v>
      </c>
      <c r="T465" t="s">
        <v>2699</v>
      </c>
      <c r="U465" t="s">
        <v>83</v>
      </c>
    </row>
    <row r="466" spans="1:21" x14ac:dyDescent="0.25">
      <c r="A466" t="b">
        <v>0</v>
      </c>
      <c r="B466" t="s">
        <v>83</v>
      </c>
      <c r="C466" t="s">
        <v>2700</v>
      </c>
      <c r="D466" t="s">
        <v>1237</v>
      </c>
      <c r="F466">
        <v>1</v>
      </c>
      <c r="G466">
        <v>1</v>
      </c>
      <c r="H466">
        <v>1</v>
      </c>
      <c r="I466" t="s">
        <v>533</v>
      </c>
      <c r="J466" t="s">
        <v>2701</v>
      </c>
      <c r="K466">
        <v>0</v>
      </c>
      <c r="L466" s="1">
        <v>132263351909</v>
      </c>
      <c r="M466" t="s">
        <v>127</v>
      </c>
      <c r="N466" t="s">
        <v>83</v>
      </c>
      <c r="O466" t="s">
        <v>127</v>
      </c>
      <c r="P466" t="s">
        <v>83</v>
      </c>
      <c r="T466" t="s">
        <v>535</v>
      </c>
      <c r="U466" t="s">
        <v>83</v>
      </c>
    </row>
    <row r="467" spans="1:21" x14ac:dyDescent="0.25">
      <c r="A467" t="b">
        <v>0</v>
      </c>
      <c r="B467" t="s">
        <v>83</v>
      </c>
      <c r="C467" t="s">
        <v>2702</v>
      </c>
      <c r="D467" t="s">
        <v>2703</v>
      </c>
      <c r="F467">
        <v>1</v>
      </c>
      <c r="G467">
        <v>1</v>
      </c>
      <c r="H467">
        <v>5</v>
      </c>
      <c r="I467" t="s">
        <v>23</v>
      </c>
      <c r="J467" t="s">
        <v>2704</v>
      </c>
      <c r="K467">
        <v>2</v>
      </c>
      <c r="L467" s="1">
        <v>11186932066</v>
      </c>
      <c r="M467" t="s">
        <v>83</v>
      </c>
      <c r="N467" t="s">
        <v>127</v>
      </c>
      <c r="O467" t="s">
        <v>83</v>
      </c>
      <c r="P467" t="s">
        <v>127</v>
      </c>
      <c r="Q467" t="s">
        <v>2705</v>
      </c>
      <c r="R467" s="2">
        <v>17000000</v>
      </c>
      <c r="T467" t="s">
        <v>2706</v>
      </c>
      <c r="U467" t="s">
        <v>83</v>
      </c>
    </row>
    <row r="468" spans="1:21" x14ac:dyDescent="0.25">
      <c r="A468" t="b">
        <v>0</v>
      </c>
      <c r="B468" t="s">
        <v>83</v>
      </c>
      <c r="C468" t="s">
        <v>2707</v>
      </c>
      <c r="D468" t="s">
        <v>1237</v>
      </c>
      <c r="F468">
        <v>1</v>
      </c>
      <c r="G468">
        <v>1</v>
      </c>
      <c r="H468">
        <v>1</v>
      </c>
      <c r="I468" t="s">
        <v>139</v>
      </c>
      <c r="J468" t="s">
        <v>2708</v>
      </c>
      <c r="K468">
        <v>0</v>
      </c>
      <c r="L468" s="1">
        <v>86247812837</v>
      </c>
      <c r="M468" t="s">
        <v>83</v>
      </c>
      <c r="N468" t="s">
        <v>127</v>
      </c>
      <c r="O468" t="s">
        <v>83</v>
      </c>
      <c r="P468" t="s">
        <v>127</v>
      </c>
      <c r="R468" s="2">
        <v>2500000</v>
      </c>
      <c r="T468" t="s">
        <v>2709</v>
      </c>
      <c r="U468" t="s">
        <v>83</v>
      </c>
    </row>
    <row r="469" spans="1:21" x14ac:dyDescent="0.25">
      <c r="A469" t="b">
        <v>0</v>
      </c>
      <c r="B469" t="s">
        <v>83</v>
      </c>
      <c r="C469" t="s">
        <v>2710</v>
      </c>
      <c r="D469" t="s">
        <v>1237</v>
      </c>
      <c r="F469">
        <v>1</v>
      </c>
      <c r="G469">
        <v>2</v>
      </c>
      <c r="H469">
        <v>1</v>
      </c>
      <c r="I469" t="s">
        <v>34</v>
      </c>
      <c r="J469" t="s">
        <v>2711</v>
      </c>
      <c r="K469">
        <v>0</v>
      </c>
      <c r="L469" s="1">
        <v>93740100016</v>
      </c>
      <c r="M469" t="s">
        <v>83</v>
      </c>
      <c r="N469" t="s">
        <v>127</v>
      </c>
      <c r="O469" t="s">
        <v>83</v>
      </c>
      <c r="P469" t="s">
        <v>127</v>
      </c>
      <c r="R469" s="2">
        <v>2400000</v>
      </c>
      <c r="T469" t="s">
        <v>2712</v>
      </c>
      <c r="U469" t="s">
        <v>83</v>
      </c>
    </row>
    <row r="470" spans="1:21" x14ac:dyDescent="0.25">
      <c r="A470" t="b">
        <v>0</v>
      </c>
      <c r="B470" t="s">
        <v>83</v>
      </c>
      <c r="C470" t="s">
        <v>2713</v>
      </c>
      <c r="D470" t="s">
        <v>1237</v>
      </c>
      <c r="F470">
        <v>1</v>
      </c>
      <c r="G470">
        <v>1</v>
      </c>
      <c r="H470">
        <v>1</v>
      </c>
      <c r="I470" t="s">
        <v>66</v>
      </c>
      <c r="J470" t="s">
        <v>2714</v>
      </c>
      <c r="K470">
        <v>1</v>
      </c>
      <c r="L470" s="1">
        <v>113258578119</v>
      </c>
      <c r="M470" t="s">
        <v>83</v>
      </c>
      <c r="N470" t="s">
        <v>127</v>
      </c>
      <c r="O470" t="s">
        <v>83</v>
      </c>
      <c r="P470" t="s">
        <v>127</v>
      </c>
      <c r="R470" s="2">
        <v>850000</v>
      </c>
      <c r="T470" t="s">
        <v>2715</v>
      </c>
      <c r="U470" t="s">
        <v>83</v>
      </c>
    </row>
    <row r="471" spans="1:21" x14ac:dyDescent="0.25">
      <c r="A471" t="b">
        <v>0</v>
      </c>
      <c r="B471" t="s">
        <v>83</v>
      </c>
      <c r="C471" t="s">
        <v>2716</v>
      </c>
      <c r="D471" t="s">
        <v>2717</v>
      </c>
      <c r="F471">
        <v>1</v>
      </c>
      <c r="G471">
        <v>1</v>
      </c>
      <c r="H471">
        <v>1</v>
      </c>
      <c r="I471" t="s">
        <v>560</v>
      </c>
      <c r="J471" t="s">
        <v>2718</v>
      </c>
      <c r="K471">
        <v>3</v>
      </c>
      <c r="L471" s="1">
        <v>123072048457</v>
      </c>
      <c r="M471" t="s">
        <v>127</v>
      </c>
      <c r="N471" t="s">
        <v>83</v>
      </c>
      <c r="O471" t="s">
        <v>127</v>
      </c>
      <c r="P471" t="s">
        <v>83</v>
      </c>
      <c r="Q471" t="s">
        <v>2719</v>
      </c>
      <c r="S471" s="2">
        <v>640000</v>
      </c>
      <c r="T471" t="s">
        <v>2715</v>
      </c>
      <c r="U471" t="s">
        <v>83</v>
      </c>
    </row>
    <row r="472" spans="1:21" x14ac:dyDescent="0.25">
      <c r="A472" t="b">
        <v>0</v>
      </c>
      <c r="B472" t="s">
        <v>83</v>
      </c>
      <c r="C472" t="s">
        <v>2720</v>
      </c>
      <c r="D472" t="s">
        <v>2721</v>
      </c>
      <c r="F472">
        <v>1</v>
      </c>
      <c r="G472">
        <v>2</v>
      </c>
      <c r="H472">
        <v>1</v>
      </c>
      <c r="I472" t="s">
        <v>31</v>
      </c>
      <c r="J472" t="s">
        <v>2722</v>
      </c>
      <c r="K472">
        <v>2</v>
      </c>
      <c r="L472" s="1">
        <v>107460545461</v>
      </c>
      <c r="M472" t="s">
        <v>127</v>
      </c>
      <c r="N472" t="s">
        <v>83</v>
      </c>
      <c r="O472" t="s">
        <v>127</v>
      </c>
      <c r="P472" t="s">
        <v>83</v>
      </c>
      <c r="Q472" t="s">
        <v>2723</v>
      </c>
      <c r="S472" s="2">
        <v>16000000</v>
      </c>
      <c r="T472" t="s">
        <v>2724</v>
      </c>
      <c r="U472" t="s">
        <v>83</v>
      </c>
    </row>
    <row r="473" spans="1:21" x14ac:dyDescent="0.25">
      <c r="A473" t="b">
        <v>0</v>
      </c>
      <c r="B473" t="s">
        <v>83</v>
      </c>
      <c r="C473" t="s">
        <v>2725</v>
      </c>
      <c r="D473" t="s">
        <v>2726</v>
      </c>
      <c r="F473">
        <v>1</v>
      </c>
      <c r="G473">
        <v>1</v>
      </c>
      <c r="H473">
        <v>1</v>
      </c>
      <c r="I473" t="s">
        <v>90</v>
      </c>
      <c r="J473" t="s">
        <v>2727</v>
      </c>
      <c r="K473">
        <v>2</v>
      </c>
      <c r="L473" s="1">
        <v>97559857838</v>
      </c>
      <c r="M473" t="s">
        <v>83</v>
      </c>
      <c r="N473" t="s">
        <v>127</v>
      </c>
      <c r="O473" t="s">
        <v>83</v>
      </c>
      <c r="P473" t="s">
        <v>127</v>
      </c>
      <c r="Q473" t="s">
        <v>2728</v>
      </c>
      <c r="R473" s="2">
        <v>6900000</v>
      </c>
      <c r="T473" t="s">
        <v>2729</v>
      </c>
      <c r="U473" t="s">
        <v>83</v>
      </c>
    </row>
    <row r="474" spans="1:21" x14ac:dyDescent="0.25">
      <c r="A474" t="b">
        <v>0</v>
      </c>
      <c r="B474" t="s">
        <v>83</v>
      </c>
      <c r="C474" t="s">
        <v>2730</v>
      </c>
      <c r="D474" t="s">
        <v>1237</v>
      </c>
      <c r="F474">
        <v>1</v>
      </c>
      <c r="G474">
        <v>1</v>
      </c>
      <c r="H474">
        <v>1</v>
      </c>
      <c r="I474" t="s">
        <v>59</v>
      </c>
      <c r="J474" t="s">
        <v>2731</v>
      </c>
      <c r="K474">
        <v>0</v>
      </c>
      <c r="L474" s="1">
        <v>79044576565</v>
      </c>
      <c r="M474" t="s">
        <v>83</v>
      </c>
      <c r="N474" t="s">
        <v>127</v>
      </c>
      <c r="O474" t="s">
        <v>83</v>
      </c>
      <c r="P474" t="s">
        <v>127</v>
      </c>
      <c r="R474" s="2">
        <v>920000</v>
      </c>
      <c r="T474" t="s">
        <v>2729</v>
      </c>
      <c r="U474" t="s">
        <v>83</v>
      </c>
    </row>
    <row r="475" spans="1:21" x14ac:dyDescent="0.25">
      <c r="A475" t="b">
        <v>0</v>
      </c>
      <c r="B475" t="s">
        <v>83</v>
      </c>
      <c r="C475" t="s">
        <v>2732</v>
      </c>
      <c r="D475" t="s">
        <v>1237</v>
      </c>
      <c r="F475">
        <v>1</v>
      </c>
      <c r="G475">
        <v>1</v>
      </c>
      <c r="H475">
        <v>1</v>
      </c>
      <c r="I475" t="s">
        <v>536</v>
      </c>
      <c r="J475" t="s">
        <v>2733</v>
      </c>
      <c r="K475">
        <v>0</v>
      </c>
      <c r="L475" s="1">
        <v>13135942969</v>
      </c>
      <c r="M475" t="s">
        <v>83</v>
      </c>
      <c r="N475" t="s">
        <v>127</v>
      </c>
      <c r="O475" t="s">
        <v>83</v>
      </c>
      <c r="P475" t="s">
        <v>127</v>
      </c>
      <c r="R475" s="2">
        <v>1500000</v>
      </c>
      <c r="T475" t="s">
        <v>540</v>
      </c>
      <c r="U475" t="s">
        <v>83</v>
      </c>
    </row>
    <row r="476" spans="1:21" x14ac:dyDescent="0.25">
      <c r="A476" t="b">
        <v>0</v>
      </c>
      <c r="B476" t="s">
        <v>83</v>
      </c>
      <c r="C476" t="s">
        <v>2734</v>
      </c>
      <c r="D476" t="s">
        <v>1237</v>
      </c>
      <c r="F476">
        <v>1</v>
      </c>
      <c r="G476">
        <v>1</v>
      </c>
      <c r="H476">
        <v>1</v>
      </c>
      <c r="I476" t="s">
        <v>59</v>
      </c>
      <c r="J476" t="s">
        <v>2735</v>
      </c>
      <c r="K476">
        <v>0</v>
      </c>
      <c r="L476" s="1">
        <v>80248215117</v>
      </c>
      <c r="M476" t="s">
        <v>83</v>
      </c>
      <c r="N476" t="s">
        <v>127</v>
      </c>
      <c r="O476" t="s">
        <v>83</v>
      </c>
      <c r="P476" t="s">
        <v>127</v>
      </c>
      <c r="R476" s="2">
        <v>3600000</v>
      </c>
      <c r="T476" t="s">
        <v>2736</v>
      </c>
      <c r="U476" t="s">
        <v>83</v>
      </c>
    </row>
    <row r="477" spans="1:21" x14ac:dyDescent="0.25">
      <c r="A477" t="b">
        <v>0</v>
      </c>
      <c r="B477" t="s">
        <v>83</v>
      </c>
      <c r="C477" t="s">
        <v>2737</v>
      </c>
      <c r="D477" t="s">
        <v>2738</v>
      </c>
      <c r="F477">
        <v>1</v>
      </c>
      <c r="G477">
        <v>1</v>
      </c>
      <c r="H477">
        <v>2</v>
      </c>
      <c r="I477" t="s">
        <v>23</v>
      </c>
      <c r="J477" t="s">
        <v>2739</v>
      </c>
      <c r="K477">
        <v>6</v>
      </c>
      <c r="L477" s="1">
        <v>290080633212</v>
      </c>
      <c r="M477" t="s">
        <v>127</v>
      </c>
      <c r="N477" t="s">
        <v>83</v>
      </c>
      <c r="O477" t="s">
        <v>127</v>
      </c>
      <c r="P477" t="s">
        <v>83</v>
      </c>
      <c r="Q477" t="s">
        <v>1599</v>
      </c>
      <c r="T477" t="s">
        <v>2740</v>
      </c>
      <c r="U477" t="s">
        <v>83</v>
      </c>
    </row>
    <row r="478" spans="1:21" x14ac:dyDescent="0.25">
      <c r="A478" t="b">
        <v>0</v>
      </c>
      <c r="B478" t="s">
        <v>83</v>
      </c>
      <c r="C478" t="s">
        <v>2647</v>
      </c>
      <c r="D478" t="s">
        <v>2511</v>
      </c>
      <c r="E478" t="s">
        <v>2524</v>
      </c>
      <c r="F478">
        <v>2</v>
      </c>
      <c r="G478">
        <v>3</v>
      </c>
      <c r="H478">
        <v>1</v>
      </c>
      <c r="I478" t="s">
        <v>1657</v>
      </c>
      <c r="J478" t="s">
        <v>2648</v>
      </c>
      <c r="K478">
        <v>1</v>
      </c>
      <c r="L478" s="1">
        <v>93447410591</v>
      </c>
      <c r="M478" t="s">
        <v>127</v>
      </c>
      <c r="N478" t="s">
        <v>83</v>
      </c>
      <c r="O478" t="s">
        <v>127</v>
      </c>
      <c r="P478" t="s">
        <v>83</v>
      </c>
      <c r="Q478" t="s">
        <v>2513</v>
      </c>
      <c r="S478" s="2">
        <v>6400000</v>
      </c>
      <c r="T478" t="s">
        <v>2741</v>
      </c>
      <c r="U478" t="s">
        <v>83</v>
      </c>
    </row>
    <row r="479" spans="1:21" x14ac:dyDescent="0.25">
      <c r="A479" t="b">
        <v>0</v>
      </c>
      <c r="B479" t="s">
        <v>83</v>
      </c>
      <c r="C479" t="s">
        <v>2742</v>
      </c>
      <c r="D479" t="s">
        <v>2743</v>
      </c>
      <c r="F479">
        <v>1</v>
      </c>
      <c r="G479">
        <v>1</v>
      </c>
      <c r="H479">
        <v>1</v>
      </c>
      <c r="I479" t="s">
        <v>23</v>
      </c>
      <c r="J479" t="s">
        <v>2744</v>
      </c>
      <c r="K479">
        <v>1</v>
      </c>
      <c r="L479" s="1">
        <v>99653603735</v>
      </c>
      <c r="M479" t="s">
        <v>83</v>
      </c>
      <c r="N479" t="s">
        <v>127</v>
      </c>
      <c r="O479" t="s">
        <v>83</v>
      </c>
      <c r="P479" t="s">
        <v>127</v>
      </c>
      <c r="Q479" t="s">
        <v>2745</v>
      </c>
      <c r="R479" s="2">
        <v>2700000</v>
      </c>
      <c r="T479" t="s">
        <v>542</v>
      </c>
      <c r="U479" t="s">
        <v>83</v>
      </c>
    </row>
    <row r="480" spans="1:21" x14ac:dyDescent="0.25">
      <c r="A480" t="b">
        <v>0</v>
      </c>
      <c r="B480" t="s">
        <v>83</v>
      </c>
      <c r="C480" t="s">
        <v>2746</v>
      </c>
      <c r="F480">
        <v>1</v>
      </c>
      <c r="G480">
        <v>1</v>
      </c>
      <c r="H480">
        <v>1</v>
      </c>
      <c r="I480" t="s">
        <v>541</v>
      </c>
      <c r="J480" t="s">
        <v>2747</v>
      </c>
      <c r="K480">
        <v>2</v>
      </c>
      <c r="L480" s="1">
        <v>114556577371</v>
      </c>
      <c r="M480" t="s">
        <v>127</v>
      </c>
      <c r="N480" t="s">
        <v>83</v>
      </c>
      <c r="O480" t="s">
        <v>127</v>
      </c>
      <c r="P480" t="s">
        <v>83</v>
      </c>
      <c r="S480" s="2">
        <v>1100000</v>
      </c>
      <c r="T480" t="s">
        <v>542</v>
      </c>
      <c r="U480" t="s">
        <v>83</v>
      </c>
    </row>
    <row r="481" spans="1:21" x14ac:dyDescent="0.25">
      <c r="A481" t="b">
        <v>0</v>
      </c>
      <c r="B481" t="s">
        <v>83</v>
      </c>
      <c r="C481" t="s">
        <v>2748</v>
      </c>
      <c r="D481" t="s">
        <v>1237</v>
      </c>
      <c r="F481">
        <v>1</v>
      </c>
      <c r="G481">
        <v>1</v>
      </c>
      <c r="H481">
        <v>1</v>
      </c>
      <c r="I481" t="s">
        <v>422</v>
      </c>
      <c r="J481" t="s">
        <v>2749</v>
      </c>
      <c r="K481">
        <v>0</v>
      </c>
      <c r="L481" s="1">
        <v>113150786526</v>
      </c>
      <c r="M481" t="s">
        <v>127</v>
      </c>
      <c r="N481" t="s">
        <v>83</v>
      </c>
      <c r="O481" t="s">
        <v>127</v>
      </c>
      <c r="P481" t="s">
        <v>83</v>
      </c>
      <c r="S481" s="2">
        <v>160000</v>
      </c>
      <c r="T481" t="s">
        <v>2750</v>
      </c>
      <c r="U481" t="s">
        <v>83</v>
      </c>
    </row>
    <row r="482" spans="1:21" x14ac:dyDescent="0.25">
      <c r="A482" t="b">
        <v>0</v>
      </c>
      <c r="B482" t="s">
        <v>83</v>
      </c>
      <c r="C482" t="s">
        <v>2751</v>
      </c>
      <c r="D482" t="s">
        <v>1237</v>
      </c>
      <c r="F482">
        <v>1</v>
      </c>
      <c r="G482">
        <v>1</v>
      </c>
      <c r="H482">
        <v>1</v>
      </c>
      <c r="I482" t="s">
        <v>97</v>
      </c>
      <c r="J482" t="s">
        <v>2752</v>
      </c>
      <c r="K482">
        <v>0</v>
      </c>
      <c r="L482" s="1">
        <v>147973390182</v>
      </c>
      <c r="M482" t="s">
        <v>127</v>
      </c>
      <c r="N482" t="s">
        <v>83</v>
      </c>
      <c r="O482" t="s">
        <v>127</v>
      </c>
      <c r="P482" t="s">
        <v>83</v>
      </c>
      <c r="S482" s="2">
        <v>4500000</v>
      </c>
      <c r="T482" t="s">
        <v>2753</v>
      </c>
      <c r="U482" t="s">
        <v>83</v>
      </c>
    </row>
    <row r="483" spans="1:21" x14ac:dyDescent="0.25">
      <c r="A483" t="b">
        <v>0</v>
      </c>
      <c r="B483" t="s">
        <v>83</v>
      </c>
      <c r="C483" t="s">
        <v>2754</v>
      </c>
      <c r="D483" t="s">
        <v>2755</v>
      </c>
      <c r="F483">
        <v>1</v>
      </c>
      <c r="G483">
        <v>1</v>
      </c>
      <c r="H483">
        <v>1</v>
      </c>
      <c r="I483" t="s">
        <v>543</v>
      </c>
      <c r="J483" t="s">
        <v>2756</v>
      </c>
      <c r="K483">
        <v>2</v>
      </c>
      <c r="L483" s="1">
        <v>108672852989</v>
      </c>
      <c r="M483" t="s">
        <v>83</v>
      </c>
      <c r="N483" t="s">
        <v>127</v>
      </c>
      <c r="O483" t="s">
        <v>83</v>
      </c>
      <c r="P483" t="s">
        <v>127</v>
      </c>
      <c r="Q483" t="s">
        <v>2757</v>
      </c>
      <c r="R483" s="2">
        <v>2200000</v>
      </c>
      <c r="T483" t="s">
        <v>545</v>
      </c>
      <c r="U483" t="s">
        <v>83</v>
      </c>
    </row>
    <row r="484" spans="1:21" x14ac:dyDescent="0.25">
      <c r="A484" t="b">
        <v>0</v>
      </c>
      <c r="B484" t="s">
        <v>83</v>
      </c>
      <c r="C484" t="s">
        <v>2250</v>
      </c>
      <c r="D484" t="s">
        <v>2511</v>
      </c>
      <c r="E484" t="s">
        <v>2758</v>
      </c>
      <c r="F484">
        <v>1</v>
      </c>
      <c r="G484">
        <v>12</v>
      </c>
      <c r="H484">
        <v>2</v>
      </c>
      <c r="I484" t="s">
        <v>348</v>
      </c>
      <c r="J484" t="s">
        <v>2251</v>
      </c>
      <c r="K484">
        <v>1</v>
      </c>
      <c r="L484" s="1">
        <v>110054833341</v>
      </c>
      <c r="M484" t="s">
        <v>83</v>
      </c>
      <c r="N484" t="s">
        <v>127</v>
      </c>
      <c r="O484" t="s">
        <v>83</v>
      </c>
      <c r="P484" t="s">
        <v>127</v>
      </c>
      <c r="Q484" t="s">
        <v>2513</v>
      </c>
      <c r="R484" s="2">
        <v>2900000</v>
      </c>
      <c r="T484" t="s">
        <v>2759</v>
      </c>
      <c r="U484" t="s">
        <v>83</v>
      </c>
    </row>
    <row r="485" spans="1:21" x14ac:dyDescent="0.25">
      <c r="A485" t="b">
        <v>0</v>
      </c>
      <c r="B485" t="s">
        <v>83</v>
      </c>
      <c r="C485" t="s">
        <v>2760</v>
      </c>
      <c r="D485" t="s">
        <v>1237</v>
      </c>
      <c r="F485">
        <v>1</v>
      </c>
      <c r="G485">
        <v>1</v>
      </c>
      <c r="H485">
        <v>1</v>
      </c>
      <c r="I485" t="s">
        <v>546</v>
      </c>
      <c r="J485" t="s">
        <v>2761</v>
      </c>
      <c r="K485">
        <v>0</v>
      </c>
      <c r="L485" s="1">
        <v>95749009</v>
      </c>
      <c r="M485" t="s">
        <v>127</v>
      </c>
      <c r="N485" t="s">
        <v>83</v>
      </c>
      <c r="O485" t="s">
        <v>127</v>
      </c>
      <c r="P485" t="s">
        <v>83</v>
      </c>
      <c r="S485" s="2">
        <v>620000</v>
      </c>
      <c r="T485" t="s">
        <v>549</v>
      </c>
      <c r="U485" t="s">
        <v>83</v>
      </c>
    </row>
    <row r="486" spans="1:21" x14ac:dyDescent="0.25">
      <c r="A486" t="b">
        <v>0</v>
      </c>
      <c r="B486" t="s">
        <v>83</v>
      </c>
      <c r="C486" t="s">
        <v>2762</v>
      </c>
      <c r="D486" t="s">
        <v>1237</v>
      </c>
      <c r="F486">
        <v>1</v>
      </c>
      <c r="G486">
        <v>1</v>
      </c>
      <c r="H486">
        <v>1</v>
      </c>
      <c r="I486" t="s">
        <v>66</v>
      </c>
      <c r="J486" t="s">
        <v>2763</v>
      </c>
      <c r="K486">
        <v>0</v>
      </c>
      <c r="L486" s="1">
        <v>89744247108</v>
      </c>
      <c r="M486" t="s">
        <v>83</v>
      </c>
      <c r="N486" t="s">
        <v>127</v>
      </c>
      <c r="O486" t="s">
        <v>83</v>
      </c>
      <c r="P486" t="s">
        <v>127</v>
      </c>
      <c r="R486" s="2">
        <v>16000000</v>
      </c>
      <c r="T486" t="s">
        <v>2764</v>
      </c>
      <c r="U486" t="s">
        <v>83</v>
      </c>
    </row>
    <row r="487" spans="1:21" x14ac:dyDescent="0.25">
      <c r="A487" t="b">
        <v>0</v>
      </c>
      <c r="B487" t="s">
        <v>83</v>
      </c>
      <c r="C487" t="s">
        <v>2765</v>
      </c>
      <c r="D487" t="s">
        <v>1383</v>
      </c>
      <c r="F487">
        <v>1</v>
      </c>
      <c r="G487">
        <v>1</v>
      </c>
      <c r="H487">
        <v>1</v>
      </c>
      <c r="I487" t="s">
        <v>69</v>
      </c>
      <c r="J487" t="s">
        <v>2766</v>
      </c>
      <c r="K487">
        <v>1</v>
      </c>
      <c r="L487" s="1">
        <v>129661199619</v>
      </c>
      <c r="M487" t="s">
        <v>83</v>
      </c>
      <c r="N487" t="s">
        <v>127</v>
      </c>
      <c r="O487" t="s">
        <v>83</v>
      </c>
      <c r="P487" t="s">
        <v>127</v>
      </c>
      <c r="Q487" t="s">
        <v>1246</v>
      </c>
      <c r="T487" t="s">
        <v>2767</v>
      </c>
      <c r="U487" t="s">
        <v>83</v>
      </c>
    </row>
    <row r="488" spans="1:21" x14ac:dyDescent="0.25">
      <c r="A488" t="b">
        <v>0</v>
      </c>
      <c r="B488" t="s">
        <v>83</v>
      </c>
      <c r="C488" t="s">
        <v>2768</v>
      </c>
      <c r="D488" t="s">
        <v>2769</v>
      </c>
      <c r="F488">
        <v>1</v>
      </c>
      <c r="G488">
        <v>1</v>
      </c>
      <c r="H488">
        <v>1</v>
      </c>
      <c r="I488" t="s">
        <v>194</v>
      </c>
      <c r="J488" t="s">
        <v>2770</v>
      </c>
      <c r="K488">
        <v>2</v>
      </c>
      <c r="L488" s="1">
        <v>9635370404</v>
      </c>
      <c r="M488" t="s">
        <v>127</v>
      </c>
      <c r="N488" t="s">
        <v>83</v>
      </c>
      <c r="O488" t="s">
        <v>127</v>
      </c>
      <c r="P488" t="s">
        <v>83</v>
      </c>
      <c r="Q488" t="s">
        <v>2771</v>
      </c>
      <c r="S488" s="2">
        <v>57000000</v>
      </c>
      <c r="T488" t="s">
        <v>2772</v>
      </c>
      <c r="U488" t="s">
        <v>83</v>
      </c>
    </row>
    <row r="489" spans="1:21" x14ac:dyDescent="0.25">
      <c r="A489" t="b">
        <v>0</v>
      </c>
      <c r="B489" t="s">
        <v>83</v>
      </c>
      <c r="C489" t="s">
        <v>2773</v>
      </c>
      <c r="D489" t="s">
        <v>1227</v>
      </c>
      <c r="F489">
        <v>1</v>
      </c>
      <c r="G489">
        <v>1</v>
      </c>
      <c r="H489">
        <v>1</v>
      </c>
      <c r="I489" t="s">
        <v>34</v>
      </c>
      <c r="J489" t="s">
        <v>2774</v>
      </c>
      <c r="K489">
        <v>2</v>
      </c>
      <c r="L489" s="1">
        <v>111860651693</v>
      </c>
      <c r="M489" t="s">
        <v>83</v>
      </c>
      <c r="N489" t="s">
        <v>127</v>
      </c>
      <c r="O489" t="s">
        <v>83</v>
      </c>
      <c r="P489" t="s">
        <v>127</v>
      </c>
      <c r="Q489" t="s">
        <v>1229</v>
      </c>
      <c r="R489" s="2">
        <v>130000</v>
      </c>
      <c r="T489" t="s">
        <v>2775</v>
      </c>
      <c r="U489" t="s">
        <v>83</v>
      </c>
    </row>
    <row r="490" spans="1:21" x14ac:dyDescent="0.25">
      <c r="A490" t="b">
        <v>0</v>
      </c>
      <c r="B490" t="s">
        <v>83</v>
      </c>
      <c r="C490" t="s">
        <v>2776</v>
      </c>
      <c r="D490" t="s">
        <v>1685</v>
      </c>
      <c r="F490">
        <v>0</v>
      </c>
      <c r="G490">
        <v>1</v>
      </c>
      <c r="H490">
        <v>1</v>
      </c>
      <c r="J490" t="s">
        <v>2777</v>
      </c>
      <c r="K490">
        <v>1</v>
      </c>
      <c r="L490" s="1">
        <v>109154799898</v>
      </c>
      <c r="M490" t="s">
        <v>127</v>
      </c>
      <c r="N490" t="s">
        <v>83</v>
      </c>
      <c r="O490" t="s">
        <v>127</v>
      </c>
      <c r="P490" t="s">
        <v>83</v>
      </c>
      <c r="Q490" t="s">
        <v>1687</v>
      </c>
      <c r="S490" s="2">
        <v>4600000</v>
      </c>
      <c r="T490" t="s">
        <v>552</v>
      </c>
      <c r="U490" t="s">
        <v>83</v>
      </c>
    </row>
    <row r="491" spans="1:21" x14ac:dyDescent="0.25">
      <c r="A491" t="b">
        <v>0</v>
      </c>
      <c r="B491" t="s">
        <v>83</v>
      </c>
      <c r="C491" t="s">
        <v>2778</v>
      </c>
      <c r="D491" t="s">
        <v>1237</v>
      </c>
      <c r="F491">
        <v>0</v>
      </c>
      <c r="G491">
        <v>1</v>
      </c>
      <c r="H491">
        <v>1</v>
      </c>
      <c r="J491" t="s">
        <v>2779</v>
      </c>
      <c r="K491">
        <v>0</v>
      </c>
      <c r="L491" s="1">
        <v>10915479987</v>
      </c>
      <c r="M491" t="s">
        <v>127</v>
      </c>
      <c r="N491" t="s">
        <v>83</v>
      </c>
      <c r="O491" t="s">
        <v>127</v>
      </c>
      <c r="P491" t="s">
        <v>83</v>
      </c>
      <c r="S491" s="2">
        <v>4600000</v>
      </c>
      <c r="T491" t="s">
        <v>552</v>
      </c>
      <c r="U491" t="s">
        <v>83</v>
      </c>
    </row>
    <row r="492" spans="1:21" x14ac:dyDescent="0.25">
      <c r="A492" t="b">
        <v>0</v>
      </c>
      <c r="B492" t="s">
        <v>83</v>
      </c>
      <c r="C492" t="s">
        <v>2780</v>
      </c>
      <c r="D492" t="s">
        <v>2618</v>
      </c>
      <c r="F492">
        <v>1</v>
      </c>
      <c r="G492">
        <v>1</v>
      </c>
      <c r="H492">
        <v>1</v>
      </c>
      <c r="I492" t="s">
        <v>557</v>
      </c>
      <c r="J492" t="s">
        <v>2781</v>
      </c>
      <c r="K492">
        <v>2</v>
      </c>
      <c r="L492" s="1">
        <v>137470120529</v>
      </c>
      <c r="M492" t="s">
        <v>127</v>
      </c>
      <c r="N492" t="s">
        <v>83</v>
      </c>
      <c r="O492" t="s">
        <v>127</v>
      </c>
      <c r="P492" t="s">
        <v>83</v>
      </c>
      <c r="Q492" t="s">
        <v>2620</v>
      </c>
      <c r="S492" s="2">
        <v>190000</v>
      </c>
      <c r="T492" t="s">
        <v>559</v>
      </c>
      <c r="U49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6"/>
  <sheetViews>
    <sheetView workbookViewId="0">
      <selection sqref="A1:C1027"/>
    </sheetView>
  </sheetViews>
  <sheetFormatPr defaultRowHeight="15" x14ac:dyDescent="0.25"/>
  <sheetData>
    <row r="1" spans="1:1" x14ac:dyDescent="0.25">
      <c r="A1" t="s">
        <v>562</v>
      </c>
    </row>
    <row r="2" spans="1:1" x14ac:dyDescent="0.25">
      <c r="A2" t="s">
        <v>563</v>
      </c>
    </row>
    <row r="3" spans="1:1" x14ac:dyDescent="0.25">
      <c r="A3" t="s">
        <v>562</v>
      </c>
    </row>
    <row r="5" spans="1:1" x14ac:dyDescent="0.25">
      <c r="A5" t="s">
        <v>564</v>
      </c>
    </row>
    <row r="6" spans="1:1" x14ac:dyDescent="0.25">
      <c r="A6" t="s">
        <v>565</v>
      </c>
    </row>
    <row r="7" spans="1:1" x14ac:dyDescent="0.25">
      <c r="A7" t="s">
        <v>564</v>
      </c>
    </row>
    <row r="9" spans="1:1" x14ac:dyDescent="0.25">
      <c r="A9" t="s">
        <v>566</v>
      </c>
    </row>
    <row r="11" spans="1:1" x14ac:dyDescent="0.25">
      <c r="A11" t="s">
        <v>564</v>
      </c>
    </row>
    <row r="12" spans="1:1" x14ac:dyDescent="0.25">
      <c r="A12" t="s">
        <v>567</v>
      </c>
    </row>
    <row r="13" spans="1:1" x14ac:dyDescent="0.25">
      <c r="A13" t="s">
        <v>564</v>
      </c>
    </row>
    <row r="15" spans="1:1" x14ac:dyDescent="0.25">
      <c r="A15" t="s">
        <v>566</v>
      </c>
    </row>
    <row r="17" spans="1:1" x14ac:dyDescent="0.25">
      <c r="A17" t="s">
        <v>564</v>
      </c>
    </row>
    <row r="18" spans="1:1" x14ac:dyDescent="0.25">
      <c r="A18" t="s">
        <v>568</v>
      </c>
    </row>
    <row r="19" spans="1:1" x14ac:dyDescent="0.25">
      <c r="A19" t="s">
        <v>564</v>
      </c>
    </row>
    <row r="21" spans="1:1" x14ac:dyDescent="0.25">
      <c r="A21" t="s">
        <v>569</v>
      </c>
    </row>
    <row r="22" spans="1:1" x14ac:dyDescent="0.25">
      <c r="A22" t="s">
        <v>570</v>
      </c>
    </row>
    <row r="24" spans="1:1" x14ac:dyDescent="0.25">
      <c r="A24" t="s">
        <v>571</v>
      </c>
    </row>
    <row r="25" spans="1:1" x14ac:dyDescent="0.25">
      <c r="A25" t="s">
        <v>572</v>
      </c>
    </row>
    <row r="27" spans="1:1" x14ac:dyDescent="0.25">
      <c r="A27" t="s">
        <v>564</v>
      </c>
    </row>
    <row r="28" spans="1:1" x14ac:dyDescent="0.25">
      <c r="A28" t="s">
        <v>573</v>
      </c>
    </row>
    <row r="29" spans="1:1" x14ac:dyDescent="0.25">
      <c r="A29" t="s">
        <v>564</v>
      </c>
    </row>
    <row r="31" spans="1:1" x14ac:dyDescent="0.25">
      <c r="A31" t="s">
        <v>574</v>
      </c>
    </row>
    <row r="33" spans="1:1" x14ac:dyDescent="0.25">
      <c r="A33" t="s">
        <v>575</v>
      </c>
    </row>
    <row r="35" spans="1:1" x14ac:dyDescent="0.25">
      <c r="A35" t="s">
        <v>564</v>
      </c>
    </row>
    <row r="36" spans="1:1" x14ac:dyDescent="0.25">
      <c r="A36" t="s">
        <v>576</v>
      </c>
    </row>
    <row r="37" spans="1:1" x14ac:dyDescent="0.25">
      <c r="A37" t="s">
        <v>564</v>
      </c>
    </row>
    <row r="39" spans="1:1" x14ac:dyDescent="0.25">
      <c r="A39" t="s">
        <v>569</v>
      </c>
    </row>
    <row r="40" spans="1:1" x14ac:dyDescent="0.25">
      <c r="A40" t="s">
        <v>577</v>
      </c>
    </row>
    <row r="42" spans="1:1" x14ac:dyDescent="0.25">
      <c r="A42" t="s">
        <v>571</v>
      </c>
    </row>
    <row r="43" spans="1:1" x14ac:dyDescent="0.25">
      <c r="A43" t="s">
        <v>578</v>
      </c>
    </row>
    <row r="45" spans="1:1" x14ac:dyDescent="0.25">
      <c r="A45" t="s">
        <v>562</v>
      </c>
    </row>
    <row r="46" spans="1:1" x14ac:dyDescent="0.25">
      <c r="A46" t="s">
        <v>579</v>
      </c>
    </row>
    <row r="47" spans="1:1" x14ac:dyDescent="0.25">
      <c r="A47" t="s">
        <v>562</v>
      </c>
    </row>
    <row r="49" spans="1:1" x14ac:dyDescent="0.25">
      <c r="A49" t="s">
        <v>564</v>
      </c>
    </row>
    <row r="50" spans="1:1" x14ac:dyDescent="0.25">
      <c r="A50" t="s">
        <v>580</v>
      </c>
    </row>
    <row r="51" spans="1:1" x14ac:dyDescent="0.25">
      <c r="A51" t="s">
        <v>564</v>
      </c>
    </row>
    <row r="52" spans="1:1" x14ac:dyDescent="0.25">
      <c r="A52" t="s">
        <v>581</v>
      </c>
    </row>
    <row r="53" spans="1:1" x14ac:dyDescent="0.25">
      <c r="A53" t="s">
        <v>582</v>
      </c>
    </row>
    <row r="54" spans="1:1" x14ac:dyDescent="0.25">
      <c r="A54" t="s">
        <v>583</v>
      </c>
    </row>
    <row r="55" spans="1:1" x14ac:dyDescent="0.25">
      <c r="A55" t="s">
        <v>584</v>
      </c>
    </row>
    <row r="56" spans="1:1" x14ac:dyDescent="0.25">
      <c r="A56" t="s">
        <v>585</v>
      </c>
    </row>
    <row r="57" spans="1:1" x14ac:dyDescent="0.25">
      <c r="A57" t="s">
        <v>586</v>
      </c>
    </row>
    <row r="60" spans="1:1" x14ac:dyDescent="0.25">
      <c r="A60" t="s">
        <v>587</v>
      </c>
    </row>
    <row r="61" spans="1:1" x14ac:dyDescent="0.25">
      <c r="A61" t="s">
        <v>588</v>
      </c>
    </row>
    <row r="62" spans="1:1" x14ac:dyDescent="0.25">
      <c r="A62" t="s">
        <v>587</v>
      </c>
    </row>
    <row r="64" spans="1:1" x14ac:dyDescent="0.25">
      <c r="A64" t="s">
        <v>589</v>
      </c>
    </row>
    <row r="65" spans="1:1" x14ac:dyDescent="0.25">
      <c r="A65" t="s">
        <v>590</v>
      </c>
    </row>
    <row r="66" spans="1:1" x14ac:dyDescent="0.25">
      <c r="A66" t="s">
        <v>591</v>
      </c>
    </row>
    <row r="67" spans="1:1" x14ac:dyDescent="0.25">
      <c r="A67" t="s">
        <v>592</v>
      </c>
    </row>
    <row r="68" spans="1:1" x14ac:dyDescent="0.25">
      <c r="A68" t="s">
        <v>593</v>
      </c>
    </row>
    <row r="69" spans="1:1" x14ac:dyDescent="0.25">
      <c r="A69" t="s">
        <v>594</v>
      </c>
    </row>
    <row r="70" spans="1:1" x14ac:dyDescent="0.25">
      <c r="A70" t="s">
        <v>595</v>
      </c>
    </row>
    <row r="71" spans="1:1" x14ac:dyDescent="0.25">
      <c r="A71" t="s">
        <v>596</v>
      </c>
    </row>
    <row r="72" spans="1:1" x14ac:dyDescent="0.25">
      <c r="A72" t="s">
        <v>597</v>
      </c>
    </row>
    <row r="74" spans="1:1" x14ac:dyDescent="0.25">
      <c r="A74" t="s">
        <v>598</v>
      </c>
    </row>
    <row r="75" spans="1:1" x14ac:dyDescent="0.25">
      <c r="A75" t="s">
        <v>599</v>
      </c>
    </row>
    <row r="77" spans="1:1" x14ac:dyDescent="0.25">
      <c r="A77" t="s">
        <v>600</v>
      </c>
    </row>
    <row r="78" spans="1:1" x14ac:dyDescent="0.25">
      <c r="A78" t="s">
        <v>601</v>
      </c>
    </row>
    <row r="79" spans="1:1" x14ac:dyDescent="0.25">
      <c r="A79" t="s">
        <v>602</v>
      </c>
    </row>
    <row r="81" spans="1:1" x14ac:dyDescent="0.25">
      <c r="A81" t="s">
        <v>587</v>
      </c>
    </row>
    <row r="82" spans="1:1" x14ac:dyDescent="0.25">
      <c r="A82" t="s">
        <v>603</v>
      </c>
    </row>
    <row r="83" spans="1:1" x14ac:dyDescent="0.25">
      <c r="A83" t="s">
        <v>587</v>
      </c>
    </row>
    <row r="84" spans="1:1" x14ac:dyDescent="0.25">
      <c r="A84" t="s">
        <v>604</v>
      </c>
    </row>
    <row r="85" spans="1:1" x14ac:dyDescent="0.25">
      <c r="A85" t="e">
        <f>- Spectra to Store:  Identified or Quantified</f>
        <v>#NAME?</v>
      </c>
    </row>
    <row r="87" spans="1:1" x14ac:dyDescent="0.25">
      <c r="A87" t="s">
        <v>605</v>
      </c>
    </row>
    <row r="88" spans="1:1" x14ac:dyDescent="0.25">
      <c r="A88" t="e">
        <f>- Merge Mode:  Globally by Search Engine Type</f>
        <v>#NAME?</v>
      </c>
    </row>
    <row r="89" spans="1:1" x14ac:dyDescent="0.25">
      <c r="A89" t="s">
        <v>606</v>
      </c>
    </row>
    <row r="91" spans="1:1" x14ac:dyDescent="0.25">
      <c r="A91" t="s">
        <v>607</v>
      </c>
    </row>
    <row r="92" spans="1:1" x14ac:dyDescent="0.25">
      <c r="A92" t="e">
        <f>- Reported FASTA Title Lines:  Best match</f>
        <v>#NAME?</v>
      </c>
    </row>
    <row r="93" spans="1:1" x14ac:dyDescent="0.25">
      <c r="A93" t="e">
        <f>- Title Line Rule:  standard</f>
        <v>#NAME?</v>
      </c>
    </row>
    <row r="95" spans="1:1" x14ac:dyDescent="0.25">
      <c r="A95" t="s">
        <v>608</v>
      </c>
    </row>
    <row r="96" spans="1:1" x14ac:dyDescent="0.25">
      <c r="A96" t="s">
        <v>609</v>
      </c>
    </row>
    <row r="97" spans="1:1" x14ac:dyDescent="0.25">
      <c r="A97" t="s">
        <v>610</v>
      </c>
    </row>
    <row r="98" spans="1:1" x14ac:dyDescent="0.25">
      <c r="A98" t="s">
        <v>611</v>
      </c>
    </row>
    <row r="99" spans="1:1" x14ac:dyDescent="0.25">
      <c r="A99" t="s">
        <v>612</v>
      </c>
    </row>
    <row r="101" spans="1:1" x14ac:dyDescent="0.25">
      <c r="A101" t="s">
        <v>613</v>
      </c>
    </row>
    <row r="102" spans="1:1" x14ac:dyDescent="0.25">
      <c r="A102" t="e">
        <f ca="1">- MSF File(s):  A:\cchiva\Projects\Histones_Arnau\1703_newsamples\161220_ASIR_03_Guillardia_SECOND\161220_ASIR_03_Guillardia_SECOND.msf</f>
        <v>#NAME?</v>
      </c>
    </row>
    <row r="104" spans="1:1" x14ac:dyDescent="0.25">
      <c r="A104" t="s">
        <v>587</v>
      </c>
    </row>
    <row r="105" spans="1:1" x14ac:dyDescent="0.25">
      <c r="A105" t="s">
        <v>614</v>
      </c>
    </row>
    <row r="106" spans="1:1" x14ac:dyDescent="0.25">
      <c r="A106" t="s">
        <v>587</v>
      </c>
    </row>
    <row r="107" spans="1:1" x14ac:dyDescent="0.25">
      <c r="A107" t="s">
        <v>615</v>
      </c>
    </row>
    <row r="108" spans="1:1" x14ac:dyDescent="0.25">
      <c r="A108" t="s">
        <v>616</v>
      </c>
    </row>
    <row r="110" spans="1:1" x14ac:dyDescent="0.25">
      <c r="A110" t="s">
        <v>617</v>
      </c>
    </row>
    <row r="111" spans="1:1" x14ac:dyDescent="0.25">
      <c r="A111" t="e">
        <f>- Modification Sites Shown:  Best Position</f>
        <v>#NAME?</v>
      </c>
    </row>
    <row r="113" spans="1:1" x14ac:dyDescent="0.25">
      <c r="A113" t="s">
        <v>587</v>
      </c>
    </row>
    <row r="114" spans="1:1" x14ac:dyDescent="0.25">
      <c r="A114" t="s">
        <v>618</v>
      </c>
    </row>
    <row r="115" spans="1:1" x14ac:dyDescent="0.25">
      <c r="A115" t="s">
        <v>587</v>
      </c>
    </row>
    <row r="116" spans="1:1" x14ac:dyDescent="0.25">
      <c r="A116" t="s">
        <v>619</v>
      </c>
    </row>
    <row r="117" spans="1:1" x14ac:dyDescent="0.25">
      <c r="A117" t="e">
        <f>- Validation Mode:  Only PSM level FDR Calculation based on Score</f>
        <v>#NAME?</v>
      </c>
    </row>
    <row r="118" spans="1:1" x14ac:dyDescent="0.25">
      <c r="A118" t="s">
        <v>620</v>
      </c>
    </row>
    <row r="119" spans="1:1" x14ac:dyDescent="0.25">
      <c r="A119" t="s">
        <v>621</v>
      </c>
    </row>
    <row r="120" spans="1:1" x14ac:dyDescent="0.25">
      <c r="A120" t="s">
        <v>622</v>
      </c>
    </row>
    <row r="121" spans="1:1" x14ac:dyDescent="0.25">
      <c r="A121" t="s">
        <v>623</v>
      </c>
    </row>
    <row r="123" spans="1:1" x14ac:dyDescent="0.25">
      <c r="A123" t="s">
        <v>624</v>
      </c>
    </row>
    <row r="124" spans="1:1" x14ac:dyDescent="0.25">
      <c r="A124" t="e">
        <f>- Validation based on:  q-Value</f>
        <v>#NAME?</v>
      </c>
    </row>
    <row r="125" spans="1:1" x14ac:dyDescent="0.25">
      <c r="A125" t="s">
        <v>625</v>
      </c>
    </row>
    <row r="126" spans="1:1" x14ac:dyDescent="0.25">
      <c r="A126" t="s">
        <v>626</v>
      </c>
    </row>
    <row r="128" spans="1:1" x14ac:dyDescent="0.25">
      <c r="A128" t="s">
        <v>587</v>
      </c>
    </row>
    <row r="129" spans="1:1" x14ac:dyDescent="0.25">
      <c r="A129" t="s">
        <v>627</v>
      </c>
    </row>
    <row r="130" spans="1:1" x14ac:dyDescent="0.25">
      <c r="A130" t="s">
        <v>587</v>
      </c>
    </row>
    <row r="131" spans="1:1" x14ac:dyDescent="0.25">
      <c r="A131" t="s">
        <v>628</v>
      </c>
    </row>
    <row r="132" spans="1:1" x14ac:dyDescent="0.25">
      <c r="A132" t="e">
        <f>- Peptide Confidence At Least:  Medium</f>
        <v>#NAME?</v>
      </c>
    </row>
    <row r="133" spans="1:1" x14ac:dyDescent="0.25">
      <c r="A133" t="s">
        <v>629</v>
      </c>
    </row>
    <row r="134" spans="1:1" x14ac:dyDescent="0.25">
      <c r="A134" t="s">
        <v>630</v>
      </c>
    </row>
    <row r="135" spans="1:1" x14ac:dyDescent="0.25">
      <c r="A135" t="s">
        <v>631</v>
      </c>
    </row>
    <row r="137" spans="1:1" x14ac:dyDescent="0.25">
      <c r="A137" t="s">
        <v>632</v>
      </c>
    </row>
    <row r="138" spans="1:1" x14ac:dyDescent="0.25">
      <c r="A138" t="s">
        <v>633</v>
      </c>
    </row>
    <row r="139" spans="1:1" x14ac:dyDescent="0.25">
      <c r="A139" t="s">
        <v>634</v>
      </c>
    </row>
    <row r="140" spans="1:1" x14ac:dyDescent="0.25">
      <c r="A140" t="s">
        <v>635</v>
      </c>
    </row>
    <row r="142" spans="1:1" x14ac:dyDescent="0.25">
      <c r="A142" t="s">
        <v>587</v>
      </c>
    </row>
    <row r="143" spans="1:1" x14ac:dyDescent="0.25">
      <c r="A143" t="s">
        <v>636</v>
      </c>
    </row>
    <row r="144" spans="1:1" x14ac:dyDescent="0.25">
      <c r="A144" t="s">
        <v>587</v>
      </c>
    </row>
    <row r="145" spans="1:1" x14ac:dyDescent="0.25">
      <c r="A145" t="s">
        <v>637</v>
      </c>
    </row>
    <row r="147" spans="1:1" x14ac:dyDescent="0.25">
      <c r="A147" t="s">
        <v>587</v>
      </c>
    </row>
    <row r="148" spans="1:1" x14ac:dyDescent="0.25">
      <c r="A148" t="s">
        <v>638</v>
      </c>
    </row>
    <row r="149" spans="1:1" x14ac:dyDescent="0.25">
      <c r="A149" t="s">
        <v>587</v>
      </c>
    </row>
    <row r="150" spans="1:1" x14ac:dyDescent="0.25">
      <c r="A150" t="s">
        <v>639</v>
      </c>
    </row>
    <row r="151" spans="1:1" x14ac:dyDescent="0.25">
      <c r="A151" t="s">
        <v>640</v>
      </c>
    </row>
    <row r="153" spans="1:1" x14ac:dyDescent="0.25">
      <c r="A153" t="s">
        <v>587</v>
      </c>
    </row>
    <row r="154" spans="1:1" x14ac:dyDescent="0.25">
      <c r="A154" t="s">
        <v>641</v>
      </c>
    </row>
    <row r="155" spans="1:1" x14ac:dyDescent="0.25">
      <c r="A155" t="s">
        <v>587</v>
      </c>
    </row>
    <row r="156" spans="1:1" x14ac:dyDescent="0.25">
      <c r="A156" t="s">
        <v>642</v>
      </c>
    </row>
    <row r="157" spans="1:1" x14ac:dyDescent="0.25">
      <c r="A157" t="s">
        <v>643</v>
      </c>
    </row>
    <row r="158" spans="1:1" x14ac:dyDescent="0.25">
      <c r="A158" t="s">
        <v>644</v>
      </c>
    </row>
    <row r="159" spans="1:1" x14ac:dyDescent="0.25">
      <c r="A159" t="s">
        <v>645</v>
      </c>
    </row>
    <row r="160" spans="1:1" x14ac:dyDescent="0.25">
      <c r="A160" t="s">
        <v>646</v>
      </c>
    </row>
    <row r="161" spans="1:1" x14ac:dyDescent="0.25">
      <c r="A161" t="s">
        <v>647</v>
      </c>
    </row>
    <row r="162" spans="1:1" x14ac:dyDescent="0.25">
      <c r="A162" t="s">
        <v>648</v>
      </c>
    </row>
    <row r="164" spans="1:1" x14ac:dyDescent="0.25">
      <c r="A164" t="s">
        <v>649</v>
      </c>
    </row>
    <row r="165" spans="1:1" x14ac:dyDescent="0.25">
      <c r="A165" t="s">
        <v>650</v>
      </c>
    </row>
    <row r="167" spans="1:1" x14ac:dyDescent="0.25">
      <c r="A167" t="s">
        <v>651</v>
      </c>
    </row>
    <row r="168" spans="1:1" x14ac:dyDescent="0.25">
      <c r="A168" t="s">
        <v>652</v>
      </c>
    </row>
    <row r="169" spans="1:1" x14ac:dyDescent="0.25">
      <c r="A169" t="s">
        <v>653</v>
      </c>
    </row>
    <row r="171" spans="1:1" x14ac:dyDescent="0.25">
      <c r="A171" t="s">
        <v>654</v>
      </c>
    </row>
    <row r="172" spans="1:1" x14ac:dyDescent="0.25">
      <c r="A172" t="s">
        <v>655</v>
      </c>
    </row>
    <row r="173" spans="1:1" x14ac:dyDescent="0.25">
      <c r="A173" t="s">
        <v>656</v>
      </c>
    </row>
    <row r="174" spans="1:1" x14ac:dyDescent="0.25">
      <c r="A174" t="s">
        <v>657</v>
      </c>
    </row>
    <row r="176" spans="1:1" x14ac:dyDescent="0.25">
      <c r="A176" t="s">
        <v>658</v>
      </c>
    </row>
    <row r="177" spans="1:1" x14ac:dyDescent="0.25">
      <c r="A177" t="e">
        <f>- Experimental Bias Correction:  None</f>
        <v>#NAME?</v>
      </c>
    </row>
    <row r="178" spans="1:1" x14ac:dyDescent="0.25">
      <c r="A178" t="s">
        <v>659</v>
      </c>
    </row>
    <row r="179" spans="1:1" x14ac:dyDescent="0.25">
      <c r="A179" t="s">
        <v>660</v>
      </c>
    </row>
    <row r="181" spans="1:1" x14ac:dyDescent="0.25">
      <c r="A181" t="s">
        <v>661</v>
      </c>
    </row>
    <row r="182" spans="1:1" x14ac:dyDescent="0.25">
      <c r="A182" t="s">
        <v>662</v>
      </c>
    </row>
    <row r="183" spans="1:1" x14ac:dyDescent="0.25">
      <c r="A183" t="s">
        <v>663</v>
      </c>
    </row>
    <row r="184" spans="1:1" x14ac:dyDescent="0.25">
      <c r="A184" t="s">
        <v>664</v>
      </c>
    </row>
    <row r="185" spans="1:1" x14ac:dyDescent="0.25">
      <c r="A185" t="s">
        <v>665</v>
      </c>
    </row>
    <row r="186" spans="1:1" x14ac:dyDescent="0.25">
      <c r="A186" t="s">
        <v>666</v>
      </c>
    </row>
    <row r="188" spans="1:1" x14ac:dyDescent="0.25">
      <c r="A188" t="s">
        <v>667</v>
      </c>
    </row>
    <row r="189" spans="1:1" x14ac:dyDescent="0.25">
      <c r="A189" t="s">
        <v>668</v>
      </c>
    </row>
    <row r="190" spans="1:1" x14ac:dyDescent="0.25">
      <c r="A190" t="s">
        <v>669</v>
      </c>
    </row>
    <row r="191" spans="1:1" x14ac:dyDescent="0.25">
      <c r="A191" t="s">
        <v>670</v>
      </c>
    </row>
    <row r="192" spans="1:1" x14ac:dyDescent="0.25">
      <c r="A192" t="s">
        <v>671</v>
      </c>
    </row>
    <row r="193" spans="1:1" x14ac:dyDescent="0.25">
      <c r="A193" t="s">
        <v>672</v>
      </c>
    </row>
    <row r="195" spans="1:1" x14ac:dyDescent="0.25">
      <c r="A195" t="s">
        <v>587</v>
      </c>
    </row>
    <row r="196" spans="1:1" x14ac:dyDescent="0.25">
      <c r="A196" t="s">
        <v>673</v>
      </c>
    </row>
    <row r="197" spans="1:1" x14ac:dyDescent="0.25">
      <c r="A197" t="s">
        <v>587</v>
      </c>
    </row>
    <row r="198" spans="1:1" x14ac:dyDescent="0.25">
      <c r="A198" t="s">
        <v>674</v>
      </c>
    </row>
    <row r="199" spans="1:1" x14ac:dyDescent="0.25">
      <c r="A199" t="s">
        <v>675</v>
      </c>
    </row>
    <row r="200" spans="1:1" x14ac:dyDescent="0.25">
      <c r="A200" t="s">
        <v>676</v>
      </c>
    </row>
    <row r="202" spans="1:1" x14ac:dyDescent="0.25">
      <c r="A202" t="s">
        <v>677</v>
      </c>
    </row>
    <row r="203" spans="1:1" x14ac:dyDescent="0.25">
      <c r="A203" t="e">
        <f>- Protein Modifications Reported:  Only for Master Proteins</f>
        <v>#NAME?</v>
      </c>
    </row>
    <row r="205" spans="1:1" x14ac:dyDescent="0.25">
      <c r="A205" t="s">
        <v>678</v>
      </c>
    </row>
    <row r="206" spans="1:1" x14ac:dyDescent="0.25">
      <c r="A206" t="e">
        <f>- Modification Sites Reported:  All And Specific</f>
        <v>#NAME?</v>
      </c>
    </row>
    <row r="207" spans="1:1" x14ac:dyDescent="0.25">
      <c r="A207" t="e">
        <f>- Minimum PSM Confidence:  High</f>
        <v>#NAME?</v>
      </c>
    </row>
    <row r="208" spans="1:1" x14ac:dyDescent="0.25">
      <c r="A208" t="s">
        <v>679</v>
      </c>
    </row>
    <row r="210" spans="1:1" x14ac:dyDescent="0.25">
      <c r="A210" t="s">
        <v>680</v>
      </c>
    </row>
    <row r="211" spans="1:1" x14ac:dyDescent="0.25">
      <c r="A211" t="e">
        <f>- Protein Positions for Peptides:  Only for Master Proteins</f>
        <v>#NAME?</v>
      </c>
    </row>
    <row r="213" spans="1:1" x14ac:dyDescent="0.25">
      <c r="A213" t="s">
        <v>587</v>
      </c>
    </row>
    <row r="214" spans="1:1" x14ac:dyDescent="0.25">
      <c r="A214" t="s">
        <v>681</v>
      </c>
    </row>
    <row r="215" spans="1:1" x14ac:dyDescent="0.25">
      <c r="A215" t="s">
        <v>587</v>
      </c>
    </row>
    <row r="216" spans="1:1" x14ac:dyDescent="0.25">
      <c r="A216" t="s">
        <v>637</v>
      </c>
    </row>
    <row r="218" spans="1:1" x14ac:dyDescent="0.25">
      <c r="A218" t="s">
        <v>587</v>
      </c>
    </row>
    <row r="219" spans="1:1" x14ac:dyDescent="0.25">
      <c r="A219" t="s">
        <v>682</v>
      </c>
    </row>
    <row r="220" spans="1:1" x14ac:dyDescent="0.25">
      <c r="A220" t="s">
        <v>587</v>
      </c>
    </row>
    <row r="221" spans="1:1" x14ac:dyDescent="0.25">
      <c r="A221" t="s">
        <v>683</v>
      </c>
    </row>
    <row r="222" spans="1:1" x14ac:dyDescent="0.25">
      <c r="A222" t="e">
        <f>- Peptides to Use:  All PSMs</f>
        <v>#NAME?</v>
      </c>
    </row>
    <row r="223" spans="1:1" x14ac:dyDescent="0.25">
      <c r="A223" t="s">
        <v>684</v>
      </c>
    </row>
    <row r="224" spans="1:1" x14ac:dyDescent="0.25">
      <c r="A224" t="s">
        <v>685</v>
      </c>
    </row>
    <row r="225" spans="1:1" x14ac:dyDescent="0.25">
      <c r="A225" t="s">
        <v>686</v>
      </c>
    </row>
    <row r="226" spans="1:1" x14ac:dyDescent="0.25">
      <c r="A226" t="s">
        <v>687</v>
      </c>
    </row>
    <row r="228" spans="1:1" x14ac:dyDescent="0.25">
      <c r="A228" t="s">
        <v>587</v>
      </c>
    </row>
    <row r="229" spans="1:1" x14ac:dyDescent="0.25">
      <c r="A229" t="s">
        <v>688</v>
      </c>
    </row>
    <row r="230" spans="1:1" x14ac:dyDescent="0.25">
      <c r="A230" t="s">
        <v>587</v>
      </c>
    </row>
    <row r="231" spans="1:1" x14ac:dyDescent="0.25">
      <c r="A231" t="s">
        <v>637</v>
      </c>
    </row>
    <row r="233" spans="1:1" x14ac:dyDescent="0.25">
      <c r="A233" t="s">
        <v>587</v>
      </c>
    </row>
    <row r="234" spans="1:1" x14ac:dyDescent="0.25">
      <c r="A234" t="s">
        <v>689</v>
      </c>
    </row>
    <row r="235" spans="1:1" x14ac:dyDescent="0.25">
      <c r="A235" t="s">
        <v>587</v>
      </c>
    </row>
    <row r="236" spans="1:1" x14ac:dyDescent="0.25">
      <c r="A236" t="s">
        <v>637</v>
      </c>
    </row>
    <row r="239" spans="1:1" x14ac:dyDescent="0.25">
      <c r="A239" t="s">
        <v>587</v>
      </c>
    </row>
    <row r="240" spans="1:1" x14ac:dyDescent="0.25">
      <c r="A240" t="s">
        <v>690</v>
      </c>
    </row>
    <row r="241" spans="1:3" x14ac:dyDescent="0.25">
      <c r="A241" t="s">
        <v>587</v>
      </c>
    </row>
    <row r="242" spans="1:3" x14ac:dyDescent="0.25">
      <c r="A242" t="s">
        <v>691</v>
      </c>
      <c r="B242" t="s">
        <v>692</v>
      </c>
      <c r="C242" t="s">
        <v>693</v>
      </c>
    </row>
    <row r="243" spans="1:3" x14ac:dyDescent="0.25">
      <c r="A243" t="s">
        <v>691</v>
      </c>
      <c r="B243" t="s">
        <v>694</v>
      </c>
      <c r="C243" t="s">
        <v>695</v>
      </c>
    </row>
    <row r="244" spans="1:3" x14ac:dyDescent="0.25">
      <c r="A244" t="s">
        <v>691</v>
      </c>
      <c r="B244" t="s">
        <v>694</v>
      </c>
      <c r="C244" t="s">
        <v>696</v>
      </c>
    </row>
    <row r="245" spans="1:3" x14ac:dyDescent="0.25">
      <c r="A245" t="s">
        <v>691</v>
      </c>
      <c r="B245" t="s">
        <v>694</v>
      </c>
      <c r="C245" t="s">
        <v>697</v>
      </c>
    </row>
    <row r="246" spans="1:3" x14ac:dyDescent="0.25">
      <c r="A246" t="s">
        <v>691</v>
      </c>
      <c r="B246" t="s">
        <v>694</v>
      </c>
      <c r="C246" t="s">
        <v>698</v>
      </c>
    </row>
    <row r="247" spans="1:3" x14ac:dyDescent="0.25">
      <c r="A247" t="s">
        <v>691</v>
      </c>
      <c r="B247" t="s">
        <v>694</v>
      </c>
      <c r="C247" t="s">
        <v>699</v>
      </c>
    </row>
    <row r="248" spans="1:3" x14ac:dyDescent="0.25">
      <c r="A248" t="s">
        <v>691</v>
      </c>
      <c r="B248" t="s">
        <v>694</v>
      </c>
      <c r="C248" t="s">
        <v>700</v>
      </c>
    </row>
    <row r="249" spans="1:3" x14ac:dyDescent="0.25">
      <c r="A249" t="s">
        <v>701</v>
      </c>
      <c r="B249" t="s">
        <v>694</v>
      </c>
      <c r="C249" t="s">
        <v>702</v>
      </c>
    </row>
    <row r="250" spans="1:3" x14ac:dyDescent="0.25">
      <c r="A250" t="s">
        <v>701</v>
      </c>
      <c r="B250" t="s">
        <v>694</v>
      </c>
      <c r="C250" t="s">
        <v>703</v>
      </c>
    </row>
    <row r="251" spans="1:3" x14ac:dyDescent="0.25">
      <c r="A251" t="s">
        <v>701</v>
      </c>
      <c r="B251" t="s">
        <v>694</v>
      </c>
      <c r="C251" t="s">
        <v>704</v>
      </c>
    </row>
    <row r="252" spans="1:3" x14ac:dyDescent="0.25">
      <c r="A252" t="s">
        <v>701</v>
      </c>
      <c r="B252" t="s">
        <v>694</v>
      </c>
      <c r="C252" t="s">
        <v>705</v>
      </c>
    </row>
    <row r="253" spans="1:3" x14ac:dyDescent="0.25">
      <c r="A253" t="s">
        <v>701</v>
      </c>
      <c r="B253" t="s">
        <v>694</v>
      </c>
      <c r="C253" t="s">
        <v>706</v>
      </c>
    </row>
    <row r="254" spans="1:3" x14ac:dyDescent="0.25">
      <c r="A254" t="s">
        <v>707</v>
      </c>
      <c r="B254" t="s">
        <v>694</v>
      </c>
      <c r="C254" t="s">
        <v>708</v>
      </c>
    </row>
    <row r="255" spans="1:3" x14ac:dyDescent="0.25">
      <c r="A255" t="s">
        <v>707</v>
      </c>
      <c r="B255" t="s">
        <v>694</v>
      </c>
      <c r="C255" t="s">
        <v>709</v>
      </c>
    </row>
    <row r="256" spans="1:3" x14ac:dyDescent="0.25">
      <c r="A256" t="s">
        <v>707</v>
      </c>
      <c r="B256" t="s">
        <v>694</v>
      </c>
      <c r="C256" t="s">
        <v>710</v>
      </c>
    </row>
    <row r="257" spans="1:3" x14ac:dyDescent="0.25">
      <c r="A257" t="s">
        <v>707</v>
      </c>
      <c r="B257" t="s">
        <v>694</v>
      </c>
      <c r="C257" t="s">
        <v>711</v>
      </c>
    </row>
    <row r="258" spans="1:3" x14ac:dyDescent="0.25">
      <c r="A258" t="s">
        <v>707</v>
      </c>
      <c r="B258" t="s">
        <v>694</v>
      </c>
      <c r="C258" t="s">
        <v>712</v>
      </c>
    </row>
    <row r="259" spans="1:3" x14ac:dyDescent="0.25">
      <c r="A259" t="s">
        <v>707</v>
      </c>
      <c r="B259" t="s">
        <v>694</v>
      </c>
      <c r="C259" t="s">
        <v>713</v>
      </c>
    </row>
    <row r="260" spans="1:3" x14ac:dyDescent="0.25">
      <c r="A260" t="s">
        <v>707</v>
      </c>
      <c r="B260" t="s">
        <v>714</v>
      </c>
      <c r="C260" t="s">
        <v>715</v>
      </c>
    </row>
    <row r="261" spans="1:3" x14ac:dyDescent="0.25">
      <c r="A261" t="s">
        <v>707</v>
      </c>
      <c r="B261" t="s">
        <v>714</v>
      </c>
      <c r="C261" t="s">
        <v>716</v>
      </c>
    </row>
    <row r="262" spans="1:3" x14ac:dyDescent="0.25">
      <c r="A262" t="s">
        <v>707</v>
      </c>
      <c r="B262" t="s">
        <v>714</v>
      </c>
      <c r="C262" t="s">
        <v>717</v>
      </c>
    </row>
    <row r="263" spans="1:3" x14ac:dyDescent="0.25">
      <c r="A263" t="s">
        <v>707</v>
      </c>
      <c r="B263" t="s">
        <v>718</v>
      </c>
      <c r="C263" t="s">
        <v>719</v>
      </c>
    </row>
    <row r="264" spans="1:3" x14ac:dyDescent="0.25">
      <c r="A264" t="s">
        <v>707</v>
      </c>
      <c r="B264" t="s">
        <v>718</v>
      </c>
      <c r="C264" t="s">
        <v>720</v>
      </c>
    </row>
    <row r="265" spans="1:3" x14ac:dyDescent="0.25">
      <c r="A265" t="s">
        <v>707</v>
      </c>
      <c r="B265" t="s">
        <v>718</v>
      </c>
      <c r="C265" t="s">
        <v>721</v>
      </c>
    </row>
    <row r="266" spans="1:3" x14ac:dyDescent="0.25">
      <c r="A266" t="s">
        <v>707</v>
      </c>
      <c r="B266" t="s">
        <v>718</v>
      </c>
      <c r="C266" t="s">
        <v>722</v>
      </c>
    </row>
    <row r="267" spans="1:3" x14ac:dyDescent="0.25">
      <c r="A267" t="s">
        <v>707</v>
      </c>
      <c r="B267" t="s">
        <v>718</v>
      </c>
      <c r="C267" t="s">
        <v>723</v>
      </c>
    </row>
    <row r="268" spans="1:3" x14ac:dyDescent="0.25">
      <c r="A268" t="s">
        <v>707</v>
      </c>
      <c r="B268" t="s">
        <v>718</v>
      </c>
      <c r="C268" t="s">
        <v>724</v>
      </c>
    </row>
    <row r="269" spans="1:3" x14ac:dyDescent="0.25">
      <c r="A269" t="s">
        <v>707</v>
      </c>
      <c r="B269" t="s">
        <v>725</v>
      </c>
      <c r="C269" t="s">
        <v>726</v>
      </c>
    </row>
    <row r="270" spans="1:3" x14ac:dyDescent="0.25">
      <c r="A270" t="s">
        <v>707</v>
      </c>
      <c r="B270" t="s">
        <v>725</v>
      </c>
      <c r="C270" t="s">
        <v>727</v>
      </c>
    </row>
    <row r="271" spans="1:3" x14ac:dyDescent="0.25">
      <c r="A271" t="s">
        <v>707</v>
      </c>
      <c r="B271" t="s">
        <v>725</v>
      </c>
      <c r="C271" t="s">
        <v>728</v>
      </c>
    </row>
    <row r="272" spans="1:3" x14ac:dyDescent="0.25">
      <c r="A272" t="s">
        <v>707</v>
      </c>
      <c r="B272" t="s">
        <v>725</v>
      </c>
      <c r="C272" t="s">
        <v>729</v>
      </c>
    </row>
    <row r="273" spans="1:3" x14ac:dyDescent="0.25">
      <c r="A273" t="s">
        <v>707</v>
      </c>
      <c r="B273" t="s">
        <v>725</v>
      </c>
      <c r="C273" t="s">
        <v>730</v>
      </c>
    </row>
    <row r="274" spans="1:3" x14ac:dyDescent="0.25">
      <c r="A274" t="s">
        <v>707</v>
      </c>
      <c r="B274" t="s">
        <v>725</v>
      </c>
      <c r="C274" t="s">
        <v>731</v>
      </c>
    </row>
    <row r="275" spans="1:3" x14ac:dyDescent="0.25">
      <c r="A275" t="s">
        <v>707</v>
      </c>
      <c r="B275" t="s">
        <v>732</v>
      </c>
      <c r="C275" t="s">
        <v>733</v>
      </c>
    </row>
    <row r="276" spans="1:3" x14ac:dyDescent="0.25">
      <c r="A276" t="s">
        <v>707</v>
      </c>
      <c r="B276" t="s">
        <v>732</v>
      </c>
      <c r="C276" t="s">
        <v>734</v>
      </c>
    </row>
    <row r="277" spans="1:3" x14ac:dyDescent="0.25">
      <c r="A277" t="s">
        <v>735</v>
      </c>
      <c r="B277" t="s">
        <v>732</v>
      </c>
      <c r="C277" t="s">
        <v>736</v>
      </c>
    </row>
    <row r="278" spans="1:3" x14ac:dyDescent="0.25">
      <c r="A278" t="s">
        <v>735</v>
      </c>
      <c r="B278" t="s">
        <v>732</v>
      </c>
      <c r="C278" t="s">
        <v>737</v>
      </c>
    </row>
    <row r="279" spans="1:3" x14ac:dyDescent="0.25">
      <c r="A279" t="s">
        <v>735</v>
      </c>
      <c r="B279" t="s">
        <v>732</v>
      </c>
      <c r="C279" t="s">
        <v>738</v>
      </c>
    </row>
    <row r="280" spans="1:3" x14ac:dyDescent="0.25">
      <c r="A280" t="s">
        <v>735</v>
      </c>
      <c r="B280" t="s">
        <v>739</v>
      </c>
      <c r="C280" t="s">
        <v>740</v>
      </c>
    </row>
    <row r="281" spans="1:3" x14ac:dyDescent="0.25">
      <c r="A281" t="s">
        <v>735</v>
      </c>
      <c r="B281" t="s">
        <v>739</v>
      </c>
      <c r="C281" t="s">
        <v>741</v>
      </c>
    </row>
    <row r="282" spans="1:3" x14ac:dyDescent="0.25">
      <c r="A282" t="s">
        <v>735</v>
      </c>
      <c r="B282" t="s">
        <v>739</v>
      </c>
      <c r="C282" t="s">
        <v>742</v>
      </c>
    </row>
    <row r="283" spans="1:3" x14ac:dyDescent="0.25">
      <c r="A283" t="s">
        <v>735</v>
      </c>
      <c r="B283" t="s">
        <v>739</v>
      </c>
      <c r="C283" t="s">
        <v>743</v>
      </c>
    </row>
    <row r="284" spans="1:3" x14ac:dyDescent="0.25">
      <c r="A284" t="s">
        <v>735</v>
      </c>
      <c r="B284" t="s">
        <v>739</v>
      </c>
      <c r="C284" t="s">
        <v>744</v>
      </c>
    </row>
    <row r="285" spans="1:3" x14ac:dyDescent="0.25">
      <c r="A285" t="s">
        <v>735</v>
      </c>
      <c r="B285" t="s">
        <v>739</v>
      </c>
      <c r="C285" t="s">
        <v>745</v>
      </c>
    </row>
    <row r="286" spans="1:3" x14ac:dyDescent="0.25">
      <c r="A286" t="s">
        <v>735</v>
      </c>
      <c r="B286" t="s">
        <v>739</v>
      </c>
      <c r="C286" t="s">
        <v>746</v>
      </c>
    </row>
    <row r="287" spans="1:3" x14ac:dyDescent="0.25">
      <c r="A287" t="s">
        <v>735</v>
      </c>
      <c r="B287" t="s">
        <v>739</v>
      </c>
      <c r="C287" t="s">
        <v>747</v>
      </c>
    </row>
    <row r="288" spans="1:3" x14ac:dyDescent="0.25">
      <c r="A288" t="s">
        <v>735</v>
      </c>
      <c r="B288" t="s">
        <v>739</v>
      </c>
      <c r="C288" t="s">
        <v>748</v>
      </c>
    </row>
    <row r="289" spans="1:3" x14ac:dyDescent="0.25">
      <c r="A289" t="s">
        <v>735</v>
      </c>
      <c r="B289" t="s">
        <v>739</v>
      </c>
      <c r="C289" t="s">
        <v>749</v>
      </c>
    </row>
    <row r="290" spans="1:3" x14ac:dyDescent="0.25">
      <c r="A290" t="s">
        <v>735</v>
      </c>
      <c r="B290" t="s">
        <v>750</v>
      </c>
      <c r="C290" t="s">
        <v>751</v>
      </c>
    </row>
    <row r="291" spans="1:3" x14ac:dyDescent="0.25">
      <c r="A291" t="s">
        <v>735</v>
      </c>
      <c r="B291" t="s">
        <v>750</v>
      </c>
      <c r="C291" t="s">
        <v>752</v>
      </c>
    </row>
    <row r="292" spans="1:3" x14ac:dyDescent="0.25">
      <c r="A292" t="s">
        <v>735</v>
      </c>
      <c r="B292" t="s">
        <v>750</v>
      </c>
      <c r="C292" t="s">
        <v>753</v>
      </c>
    </row>
    <row r="293" spans="1:3" x14ac:dyDescent="0.25">
      <c r="A293" t="s">
        <v>735</v>
      </c>
      <c r="B293" t="s">
        <v>750</v>
      </c>
      <c r="C293" t="s">
        <v>754</v>
      </c>
    </row>
    <row r="294" spans="1:3" x14ac:dyDescent="0.25">
      <c r="A294" t="s">
        <v>735</v>
      </c>
      <c r="B294" t="s">
        <v>755</v>
      </c>
      <c r="C294" t="s">
        <v>756</v>
      </c>
    </row>
    <row r="295" spans="1:3" x14ac:dyDescent="0.25">
      <c r="A295" t="s">
        <v>735</v>
      </c>
      <c r="B295" t="s">
        <v>755</v>
      </c>
      <c r="C295" t="s">
        <v>757</v>
      </c>
    </row>
    <row r="296" spans="1:3" x14ac:dyDescent="0.25">
      <c r="A296" t="s">
        <v>735</v>
      </c>
      <c r="B296" t="s">
        <v>755</v>
      </c>
      <c r="C296" t="s">
        <v>758</v>
      </c>
    </row>
    <row r="297" spans="1:3" x14ac:dyDescent="0.25">
      <c r="A297" t="s">
        <v>735</v>
      </c>
      <c r="B297" t="s">
        <v>755</v>
      </c>
      <c r="C297" t="s">
        <v>759</v>
      </c>
    </row>
    <row r="298" spans="1:3" x14ac:dyDescent="0.25">
      <c r="A298" t="s">
        <v>735</v>
      </c>
      <c r="B298" t="s">
        <v>760</v>
      </c>
      <c r="C298" t="s">
        <v>761</v>
      </c>
    </row>
    <row r="299" spans="1:3" x14ac:dyDescent="0.25">
      <c r="A299" t="s">
        <v>735</v>
      </c>
      <c r="B299" t="s">
        <v>760</v>
      </c>
      <c r="C299" t="s">
        <v>762</v>
      </c>
    </row>
    <row r="300" spans="1:3" x14ac:dyDescent="0.25">
      <c r="A300" t="s">
        <v>735</v>
      </c>
      <c r="B300" t="s">
        <v>763</v>
      </c>
      <c r="C300" t="s">
        <v>764</v>
      </c>
    </row>
    <row r="301" spans="1:3" x14ac:dyDescent="0.25">
      <c r="A301" t="s">
        <v>735</v>
      </c>
      <c r="B301" t="s">
        <v>765</v>
      </c>
      <c r="C301" t="s">
        <v>766</v>
      </c>
    </row>
    <row r="302" spans="1:3" x14ac:dyDescent="0.25">
      <c r="A302" t="s">
        <v>735</v>
      </c>
      <c r="B302" t="s">
        <v>765</v>
      </c>
      <c r="C302" t="s">
        <v>767</v>
      </c>
    </row>
    <row r="303" spans="1:3" x14ac:dyDescent="0.25">
      <c r="A303" t="s">
        <v>735</v>
      </c>
      <c r="B303" t="s">
        <v>765</v>
      </c>
      <c r="C303" t="s">
        <v>768</v>
      </c>
    </row>
    <row r="304" spans="1:3" x14ac:dyDescent="0.25">
      <c r="A304" t="s">
        <v>735</v>
      </c>
      <c r="B304" t="s">
        <v>765</v>
      </c>
      <c r="C304" t="s">
        <v>769</v>
      </c>
    </row>
    <row r="305" spans="1:3" x14ac:dyDescent="0.25">
      <c r="A305" t="s">
        <v>735</v>
      </c>
      <c r="B305" t="s">
        <v>770</v>
      </c>
      <c r="C305" t="s">
        <v>771</v>
      </c>
    </row>
    <row r="306" spans="1:3" x14ac:dyDescent="0.25">
      <c r="A306" t="s">
        <v>735</v>
      </c>
      <c r="B306" t="s">
        <v>770</v>
      </c>
      <c r="C306" t="s">
        <v>772</v>
      </c>
    </row>
    <row r="307" spans="1:3" x14ac:dyDescent="0.25">
      <c r="A307" t="s">
        <v>735</v>
      </c>
      <c r="B307" t="s">
        <v>692</v>
      </c>
      <c r="C307" t="s">
        <v>773</v>
      </c>
    </row>
    <row r="308" spans="1:3" x14ac:dyDescent="0.25">
      <c r="A308" t="s">
        <v>735</v>
      </c>
      <c r="B308" t="s">
        <v>692</v>
      </c>
      <c r="C308" t="s">
        <v>774</v>
      </c>
    </row>
    <row r="309" spans="1:3" x14ac:dyDescent="0.25">
      <c r="A309" t="s">
        <v>735</v>
      </c>
      <c r="B309" t="s">
        <v>692</v>
      </c>
      <c r="C309" t="s">
        <v>775</v>
      </c>
    </row>
    <row r="311" spans="1:3" x14ac:dyDescent="0.25">
      <c r="A311" t="s">
        <v>564</v>
      </c>
    </row>
    <row r="312" spans="1:3" x14ac:dyDescent="0.25">
      <c r="A312" t="s">
        <v>776</v>
      </c>
    </row>
    <row r="313" spans="1:3" x14ac:dyDescent="0.25">
      <c r="A313" t="s">
        <v>564</v>
      </c>
    </row>
    <row r="314" spans="1:3" x14ac:dyDescent="0.25">
      <c r="A314" t="s">
        <v>581</v>
      </c>
    </row>
    <row r="315" spans="1:3" x14ac:dyDescent="0.25">
      <c r="A315" t="s">
        <v>777</v>
      </c>
    </row>
    <row r="316" spans="1:3" x14ac:dyDescent="0.25">
      <c r="A316" t="s">
        <v>778</v>
      </c>
    </row>
    <row r="317" spans="1:3" x14ac:dyDescent="0.25">
      <c r="A317" t="s">
        <v>779</v>
      </c>
    </row>
    <row r="318" spans="1:3" x14ac:dyDescent="0.25">
      <c r="A318" t="s">
        <v>780</v>
      </c>
    </row>
    <row r="319" spans="1:3" x14ac:dyDescent="0.25">
      <c r="A319" t="s">
        <v>586</v>
      </c>
    </row>
    <row r="322" spans="1:1" x14ac:dyDescent="0.25">
      <c r="A322" t="s">
        <v>587</v>
      </c>
    </row>
    <row r="323" spans="1:1" x14ac:dyDescent="0.25">
      <c r="A323" t="s">
        <v>588</v>
      </c>
    </row>
    <row r="324" spans="1:1" x14ac:dyDescent="0.25">
      <c r="A324" t="s">
        <v>587</v>
      </c>
    </row>
    <row r="326" spans="1:1" x14ac:dyDescent="0.25">
      <c r="A326" t="s">
        <v>781</v>
      </c>
    </row>
    <row r="327" spans="1:1" x14ac:dyDescent="0.25">
      <c r="A327" t="s">
        <v>782</v>
      </c>
    </row>
    <row r="328" spans="1:1" x14ac:dyDescent="0.25">
      <c r="A328" t="s">
        <v>783</v>
      </c>
    </row>
    <row r="329" spans="1:1" x14ac:dyDescent="0.25">
      <c r="A329" t="s">
        <v>784</v>
      </c>
    </row>
    <row r="330" spans="1:1" x14ac:dyDescent="0.25">
      <c r="A330" t="s">
        <v>785</v>
      </c>
    </row>
    <row r="331" spans="1:1" x14ac:dyDescent="0.25">
      <c r="A331" t="s">
        <v>786</v>
      </c>
    </row>
    <row r="332" spans="1:1" x14ac:dyDescent="0.25">
      <c r="A332" t="s">
        <v>787</v>
      </c>
    </row>
    <row r="333" spans="1:1" x14ac:dyDescent="0.25">
      <c r="A333" t="s">
        <v>788</v>
      </c>
    </row>
    <row r="334" spans="1:1" x14ac:dyDescent="0.25">
      <c r="A334" t="s">
        <v>785</v>
      </c>
    </row>
    <row r="335" spans="1:1" x14ac:dyDescent="0.25">
      <c r="A335" t="s">
        <v>786</v>
      </c>
    </row>
    <row r="336" spans="1:1" x14ac:dyDescent="0.25">
      <c r="A336" t="s">
        <v>789</v>
      </c>
    </row>
    <row r="337" spans="1:2" x14ac:dyDescent="0.25">
      <c r="A337" t="s">
        <v>790</v>
      </c>
    </row>
    <row r="339" spans="1:2" x14ac:dyDescent="0.25">
      <c r="A339" t="s">
        <v>587</v>
      </c>
    </row>
    <row r="340" spans="1:2" x14ac:dyDescent="0.25">
      <c r="A340" t="s">
        <v>791</v>
      </c>
    </row>
    <row r="341" spans="1:2" x14ac:dyDescent="0.25">
      <c r="A341" t="s">
        <v>587</v>
      </c>
    </row>
    <row r="342" spans="1:2" x14ac:dyDescent="0.25">
      <c r="A342" t="s">
        <v>792</v>
      </c>
    </row>
    <row r="343" spans="1:2" x14ac:dyDescent="0.25">
      <c r="A343" t="s">
        <v>793</v>
      </c>
    </row>
    <row r="344" spans="1:2" x14ac:dyDescent="0.25">
      <c r="B344" t="s">
        <v>794</v>
      </c>
    </row>
    <row r="345" spans="1:2" x14ac:dyDescent="0.25">
      <c r="B345" t="s">
        <v>795</v>
      </c>
    </row>
    <row r="347" spans="1:2" x14ac:dyDescent="0.25">
      <c r="A347" t="s">
        <v>587</v>
      </c>
    </row>
    <row r="348" spans="1:2" x14ac:dyDescent="0.25">
      <c r="A348" t="s">
        <v>796</v>
      </c>
    </row>
    <row r="349" spans="1:2" x14ac:dyDescent="0.25">
      <c r="A349" t="s">
        <v>587</v>
      </c>
    </row>
    <row r="350" spans="1:2" x14ac:dyDescent="0.25">
      <c r="A350" t="s">
        <v>797</v>
      </c>
    </row>
    <row r="351" spans="1:2" x14ac:dyDescent="0.25">
      <c r="A351" t="e">
        <f>- Precursor Selection:  Use MS1 Precursor</f>
        <v>#NAME?</v>
      </c>
    </row>
    <row r="352" spans="1:2" x14ac:dyDescent="0.25">
      <c r="A352" t="s">
        <v>798</v>
      </c>
    </row>
    <row r="353" spans="1:1" x14ac:dyDescent="0.25">
      <c r="A353" t="s">
        <v>799</v>
      </c>
    </row>
    <row r="355" spans="1:1" x14ac:dyDescent="0.25">
      <c r="A355" t="s">
        <v>800</v>
      </c>
    </row>
    <row r="356" spans="1:1" x14ac:dyDescent="0.25">
      <c r="A356" t="s">
        <v>801</v>
      </c>
    </row>
    <row r="357" spans="1:1" x14ac:dyDescent="0.25">
      <c r="A357" t="s">
        <v>802</v>
      </c>
    </row>
    <row r="358" spans="1:1" x14ac:dyDescent="0.25">
      <c r="A358" t="s">
        <v>803</v>
      </c>
    </row>
    <row r="359" spans="1:1" x14ac:dyDescent="0.25">
      <c r="A359" t="s">
        <v>804</v>
      </c>
    </row>
    <row r="360" spans="1:1" x14ac:dyDescent="0.25">
      <c r="A360" t="s">
        <v>805</v>
      </c>
    </row>
    <row r="361" spans="1:1" x14ac:dyDescent="0.25">
      <c r="A361" t="s">
        <v>806</v>
      </c>
    </row>
    <row r="362" spans="1:1" x14ac:dyDescent="0.25">
      <c r="A362" t="s">
        <v>807</v>
      </c>
    </row>
    <row r="363" spans="1:1" x14ac:dyDescent="0.25">
      <c r="A363" t="s">
        <v>808</v>
      </c>
    </row>
    <row r="364" spans="1:1" x14ac:dyDescent="0.25">
      <c r="A364" t="s">
        <v>809</v>
      </c>
    </row>
    <row r="365" spans="1:1" x14ac:dyDescent="0.25">
      <c r="A365" t="s">
        <v>810</v>
      </c>
    </row>
    <row r="367" spans="1:1" x14ac:dyDescent="0.25">
      <c r="A367" t="s">
        <v>811</v>
      </c>
    </row>
    <row r="368" spans="1:1" x14ac:dyDescent="0.25">
      <c r="A368" t="e">
        <f>- MS Order:  Is MS2</f>
        <v>#NAME?</v>
      </c>
    </row>
    <row r="369" spans="1:1" x14ac:dyDescent="0.25">
      <c r="A369" t="s">
        <v>812</v>
      </c>
    </row>
    <row r="370" spans="1:1" x14ac:dyDescent="0.25">
      <c r="A370" t="s">
        <v>813</v>
      </c>
    </row>
    <row r="371" spans="1:1" x14ac:dyDescent="0.25">
      <c r="A371" t="e">
        <f>- Scan Type:  Is Full</f>
        <v>#NAME?</v>
      </c>
    </row>
    <row r="373" spans="1:1" x14ac:dyDescent="0.25">
      <c r="A373" t="s">
        <v>814</v>
      </c>
    </row>
    <row r="374" spans="1:1" x14ac:dyDescent="0.25">
      <c r="A374" t="s">
        <v>815</v>
      </c>
    </row>
    <row r="376" spans="1:1" x14ac:dyDescent="0.25">
      <c r="A376" t="s">
        <v>816</v>
      </c>
    </row>
    <row r="377" spans="1:1" x14ac:dyDescent="0.25">
      <c r="A377" t="e">
        <f>- Unrecognized Charge Replacements:  Automatic</f>
        <v>#NAME?</v>
      </c>
    </row>
    <row r="378" spans="1:1" x14ac:dyDescent="0.25">
      <c r="A378" t="e">
        <f>- Unrecognized Mass Analyzer Replacements:  ITMS</f>
        <v>#NAME?</v>
      </c>
    </row>
    <row r="379" spans="1:1" x14ac:dyDescent="0.25">
      <c r="A379" t="e">
        <f>- Unrecognized MS Order Replacements:  MS2</f>
        <v>#NAME?</v>
      </c>
    </row>
    <row r="380" spans="1:1" x14ac:dyDescent="0.25">
      <c r="A380" t="e">
        <f>- Unrecognized Activation Type Replacements:  CID</f>
        <v>#NAME?</v>
      </c>
    </row>
    <row r="381" spans="1:1" x14ac:dyDescent="0.25">
      <c r="A381" t="s">
        <v>817</v>
      </c>
    </row>
    <row r="382" spans="1:1" x14ac:dyDescent="0.25">
      <c r="A382" t="s">
        <v>818</v>
      </c>
    </row>
    <row r="383" spans="1:1" x14ac:dyDescent="0.25">
      <c r="A383" t="s">
        <v>819</v>
      </c>
    </row>
    <row r="385" spans="1:1" x14ac:dyDescent="0.25">
      <c r="A385" t="s">
        <v>820</v>
      </c>
    </row>
    <row r="386" spans="1:1" x14ac:dyDescent="0.25">
      <c r="A386" t="s">
        <v>821</v>
      </c>
    </row>
    <row r="387" spans="1:1" x14ac:dyDescent="0.25">
      <c r="A387" t="s">
        <v>822</v>
      </c>
    </row>
    <row r="389" spans="1:1" x14ac:dyDescent="0.25">
      <c r="A389" t="s">
        <v>587</v>
      </c>
    </row>
    <row r="390" spans="1:1" x14ac:dyDescent="0.25">
      <c r="A390" t="s">
        <v>823</v>
      </c>
    </row>
    <row r="391" spans="1:1" x14ac:dyDescent="0.25">
      <c r="A391" t="s">
        <v>587</v>
      </c>
    </row>
    <row r="392" spans="1:1" x14ac:dyDescent="0.25">
      <c r="A392" t="s">
        <v>824</v>
      </c>
    </row>
    <row r="393" spans="1:1" x14ac:dyDescent="0.25">
      <c r="A393" t="e">
        <f>- Activation Type:  Is CID</f>
        <v>#NAME?</v>
      </c>
    </row>
    <row r="394" spans="1:1" x14ac:dyDescent="0.25">
      <c r="A394" t="s">
        <v>812</v>
      </c>
    </row>
    <row r="395" spans="1:1" x14ac:dyDescent="0.25">
      <c r="A395" t="s">
        <v>813</v>
      </c>
    </row>
    <row r="397" spans="1:1" x14ac:dyDescent="0.25">
      <c r="A397" t="s">
        <v>587</v>
      </c>
    </row>
    <row r="398" spans="1:1" x14ac:dyDescent="0.25">
      <c r="A398" t="s">
        <v>825</v>
      </c>
    </row>
    <row r="399" spans="1:1" x14ac:dyDescent="0.25">
      <c r="A399" t="s">
        <v>587</v>
      </c>
    </row>
    <row r="400" spans="1:1" x14ac:dyDescent="0.25">
      <c r="A400" t="s">
        <v>826</v>
      </c>
    </row>
    <row r="401" spans="1:1" x14ac:dyDescent="0.25">
      <c r="A401" t="e">
        <f>- Instrument:  Default</f>
        <v>#NAME?</v>
      </c>
    </row>
    <row r="402" spans="1:1" x14ac:dyDescent="0.25">
      <c r="A402" t="e">
        <f>- Protein Database:  Guillardia_theta_SHORT</f>
        <v>#NAME?</v>
      </c>
    </row>
    <row r="403" spans="1:1" x14ac:dyDescent="0.25">
      <c r="A403" t="e">
        <f>- Enzyme Name:  Trypsin</f>
        <v>#NAME?</v>
      </c>
    </row>
    <row r="404" spans="1:1" x14ac:dyDescent="0.25">
      <c r="A404" t="s">
        <v>827</v>
      </c>
    </row>
    <row r="405" spans="1:1" x14ac:dyDescent="0.25">
      <c r="A405" t="e">
        <f>- Taxonomy:  All entries</f>
        <v>#NAME?</v>
      </c>
    </row>
    <row r="407" spans="1:1" x14ac:dyDescent="0.25">
      <c r="A407" t="s">
        <v>828</v>
      </c>
    </row>
    <row r="408" spans="1:1" x14ac:dyDescent="0.25">
      <c r="A408" t="s">
        <v>829</v>
      </c>
    </row>
    <row r="409" spans="1:1" x14ac:dyDescent="0.25">
      <c r="A409" t="s">
        <v>830</v>
      </c>
    </row>
    <row r="410" spans="1:1" x14ac:dyDescent="0.25">
      <c r="A410" t="s">
        <v>831</v>
      </c>
    </row>
    <row r="412" spans="1:1" x14ac:dyDescent="0.25">
      <c r="A412" t="s">
        <v>832</v>
      </c>
    </row>
    <row r="413" spans="1:1" x14ac:dyDescent="0.25">
      <c r="A413" t="s">
        <v>833</v>
      </c>
    </row>
    <row r="414" spans="1:1" x14ac:dyDescent="0.25">
      <c r="A414" t="s">
        <v>834</v>
      </c>
    </row>
    <row r="415" spans="1:1" x14ac:dyDescent="0.25">
      <c r="A415" t="s">
        <v>835</v>
      </c>
    </row>
    <row r="416" spans="1:1" x14ac:dyDescent="0.25">
      <c r="A416" t="s">
        <v>836</v>
      </c>
    </row>
    <row r="417" spans="1:1" x14ac:dyDescent="0.25">
      <c r="A417" t="s">
        <v>837</v>
      </c>
    </row>
    <row r="418" spans="1:1" x14ac:dyDescent="0.25">
      <c r="A418" t="s">
        <v>838</v>
      </c>
    </row>
    <row r="419" spans="1:1" x14ac:dyDescent="0.25">
      <c r="A419" t="s">
        <v>839</v>
      </c>
    </row>
    <row r="420" spans="1:1" x14ac:dyDescent="0.25">
      <c r="A420" t="s">
        <v>840</v>
      </c>
    </row>
    <row r="421" spans="1:1" x14ac:dyDescent="0.25">
      <c r="A421" t="s">
        <v>841</v>
      </c>
    </row>
    <row r="422" spans="1:1" x14ac:dyDescent="0.25">
      <c r="A422" t="s">
        <v>842</v>
      </c>
    </row>
    <row r="424" spans="1:1" x14ac:dyDescent="0.25">
      <c r="A424" t="s">
        <v>587</v>
      </c>
    </row>
    <row r="425" spans="1:1" x14ac:dyDescent="0.25">
      <c r="A425" t="s">
        <v>843</v>
      </c>
    </row>
    <row r="426" spans="1:1" x14ac:dyDescent="0.25">
      <c r="A426" t="s">
        <v>587</v>
      </c>
    </row>
    <row r="427" spans="1:1" x14ac:dyDescent="0.25">
      <c r="A427" t="s">
        <v>826</v>
      </c>
    </row>
    <row r="428" spans="1:1" x14ac:dyDescent="0.25">
      <c r="A428" t="s">
        <v>609</v>
      </c>
    </row>
    <row r="430" spans="1:1" x14ac:dyDescent="0.25">
      <c r="A430" t="s">
        <v>844</v>
      </c>
    </row>
    <row r="431" spans="1:1" x14ac:dyDescent="0.25">
      <c r="A431" t="s">
        <v>845</v>
      </c>
    </row>
    <row r="432" spans="1:1" x14ac:dyDescent="0.25">
      <c r="A432" t="s">
        <v>846</v>
      </c>
    </row>
    <row r="433" spans="1:1" x14ac:dyDescent="0.25">
      <c r="A433" t="s">
        <v>847</v>
      </c>
    </row>
    <row r="435" spans="1:1" x14ac:dyDescent="0.25">
      <c r="A435" t="s">
        <v>587</v>
      </c>
    </row>
    <row r="436" spans="1:1" x14ac:dyDescent="0.25">
      <c r="A436" t="s">
        <v>848</v>
      </c>
    </row>
    <row r="437" spans="1:1" x14ac:dyDescent="0.25">
      <c r="A437" t="s">
        <v>587</v>
      </c>
    </row>
    <row r="438" spans="1:1" x14ac:dyDescent="0.25">
      <c r="A438" t="s">
        <v>849</v>
      </c>
    </row>
    <row r="439" spans="1:1" x14ac:dyDescent="0.25">
      <c r="A439" t="s">
        <v>850</v>
      </c>
    </row>
    <row r="440" spans="1:1" x14ac:dyDescent="0.25">
      <c r="A440" t="s">
        <v>851</v>
      </c>
    </row>
    <row r="441" spans="1:1" x14ac:dyDescent="0.25">
      <c r="A441" t="s">
        <v>852</v>
      </c>
    </row>
    <row r="442" spans="1:1" x14ac:dyDescent="0.25">
      <c r="A442" t="s">
        <v>829</v>
      </c>
    </row>
    <row r="443" spans="1:1" x14ac:dyDescent="0.25">
      <c r="A443" t="e">
        <f>- Consider neutral loss peaks for CID, HCD And EThcD:  Automatic</f>
        <v>#NAME?</v>
      </c>
    </row>
    <row r="444" spans="1:1" x14ac:dyDescent="0.25">
      <c r="A444" t="s">
        <v>853</v>
      </c>
    </row>
    <row r="445" spans="1:1" x14ac:dyDescent="0.25">
      <c r="A445" t="s">
        <v>854</v>
      </c>
    </row>
    <row r="447" spans="1:1" x14ac:dyDescent="0.25">
      <c r="A447" t="s">
        <v>855</v>
      </c>
    </row>
    <row r="448" spans="1:1" x14ac:dyDescent="0.25">
      <c r="A448" t="s">
        <v>856</v>
      </c>
    </row>
    <row r="449" spans="1:1" x14ac:dyDescent="0.25">
      <c r="A449" t="s">
        <v>857</v>
      </c>
    </row>
    <row r="451" spans="1:1" x14ac:dyDescent="0.25">
      <c r="A451" t="s">
        <v>587</v>
      </c>
    </row>
    <row r="452" spans="1:1" x14ac:dyDescent="0.25">
      <c r="A452" t="s">
        <v>858</v>
      </c>
    </row>
    <row r="453" spans="1:1" x14ac:dyDescent="0.25">
      <c r="A453" t="s">
        <v>587</v>
      </c>
    </row>
    <row r="454" spans="1:1" x14ac:dyDescent="0.25">
      <c r="A454" t="s">
        <v>824</v>
      </c>
    </row>
    <row r="455" spans="1:1" x14ac:dyDescent="0.25">
      <c r="A455" t="e">
        <f>- Activation Type:  Is HCD</f>
        <v>#NAME?</v>
      </c>
    </row>
    <row r="456" spans="1:1" x14ac:dyDescent="0.25">
      <c r="A456" t="s">
        <v>812</v>
      </c>
    </row>
    <row r="457" spans="1:1" x14ac:dyDescent="0.25">
      <c r="A457" t="s">
        <v>813</v>
      </c>
    </row>
    <row r="459" spans="1:1" x14ac:dyDescent="0.25">
      <c r="A459" t="s">
        <v>587</v>
      </c>
    </row>
    <row r="460" spans="1:1" x14ac:dyDescent="0.25">
      <c r="A460" t="s">
        <v>859</v>
      </c>
    </row>
    <row r="461" spans="1:1" x14ac:dyDescent="0.25">
      <c r="A461" t="s">
        <v>587</v>
      </c>
    </row>
    <row r="462" spans="1:1" x14ac:dyDescent="0.25">
      <c r="A462" t="s">
        <v>826</v>
      </c>
    </row>
    <row r="463" spans="1:1" x14ac:dyDescent="0.25">
      <c r="A463" t="e">
        <f>- Instrument:  Default</f>
        <v>#NAME?</v>
      </c>
    </row>
    <row r="464" spans="1:1" x14ac:dyDescent="0.25">
      <c r="A464" t="e">
        <f>- Protein Database:  Guillardia_theta_SHORT</f>
        <v>#NAME?</v>
      </c>
    </row>
    <row r="465" spans="1:1" x14ac:dyDescent="0.25">
      <c r="A465" t="e">
        <f>- Enzyme Name:  Trypsin</f>
        <v>#NAME?</v>
      </c>
    </row>
    <row r="466" spans="1:1" x14ac:dyDescent="0.25">
      <c r="A466" t="s">
        <v>827</v>
      </c>
    </row>
    <row r="467" spans="1:1" x14ac:dyDescent="0.25">
      <c r="A467" t="e">
        <f>- Taxonomy:  All entries</f>
        <v>#NAME?</v>
      </c>
    </row>
    <row r="469" spans="1:1" x14ac:dyDescent="0.25">
      <c r="A469" t="s">
        <v>828</v>
      </c>
    </row>
    <row r="470" spans="1:1" x14ac:dyDescent="0.25">
      <c r="A470" t="s">
        <v>829</v>
      </c>
    </row>
    <row r="471" spans="1:1" x14ac:dyDescent="0.25">
      <c r="A471" t="s">
        <v>830</v>
      </c>
    </row>
    <row r="472" spans="1:1" x14ac:dyDescent="0.25">
      <c r="A472" t="s">
        <v>831</v>
      </c>
    </row>
    <row r="474" spans="1:1" x14ac:dyDescent="0.25">
      <c r="A474" t="s">
        <v>832</v>
      </c>
    </row>
    <row r="475" spans="1:1" x14ac:dyDescent="0.25">
      <c r="A475" t="s">
        <v>833</v>
      </c>
    </row>
    <row r="476" spans="1:1" x14ac:dyDescent="0.25">
      <c r="A476" t="s">
        <v>834</v>
      </c>
    </row>
    <row r="477" spans="1:1" x14ac:dyDescent="0.25">
      <c r="A477" t="s">
        <v>835</v>
      </c>
    </row>
    <row r="478" spans="1:1" x14ac:dyDescent="0.25">
      <c r="A478" t="s">
        <v>836</v>
      </c>
    </row>
    <row r="479" spans="1:1" x14ac:dyDescent="0.25">
      <c r="A479" t="s">
        <v>860</v>
      </c>
    </row>
    <row r="480" spans="1:1" x14ac:dyDescent="0.25">
      <c r="A480" t="s">
        <v>861</v>
      </c>
    </row>
    <row r="481" spans="1:1" x14ac:dyDescent="0.25">
      <c r="A481" t="s">
        <v>839</v>
      </c>
    </row>
    <row r="482" spans="1:1" x14ac:dyDescent="0.25">
      <c r="A482" t="s">
        <v>840</v>
      </c>
    </row>
    <row r="483" spans="1:1" x14ac:dyDescent="0.25">
      <c r="A483" t="s">
        <v>841</v>
      </c>
    </row>
    <row r="484" spans="1:1" x14ac:dyDescent="0.25">
      <c r="A484" t="s">
        <v>842</v>
      </c>
    </row>
    <row r="486" spans="1:1" x14ac:dyDescent="0.25">
      <c r="A486" t="s">
        <v>587</v>
      </c>
    </row>
    <row r="487" spans="1:1" x14ac:dyDescent="0.25">
      <c r="A487" t="s">
        <v>862</v>
      </c>
    </row>
    <row r="488" spans="1:1" x14ac:dyDescent="0.25">
      <c r="A488" t="s">
        <v>587</v>
      </c>
    </row>
    <row r="489" spans="1:1" x14ac:dyDescent="0.25">
      <c r="A489" t="s">
        <v>797</v>
      </c>
    </row>
    <row r="490" spans="1:1" x14ac:dyDescent="0.25">
      <c r="A490" t="s">
        <v>863</v>
      </c>
    </row>
    <row r="491" spans="1:1" x14ac:dyDescent="0.25">
      <c r="A491" t="s">
        <v>864</v>
      </c>
    </row>
    <row r="493" spans="1:1" x14ac:dyDescent="0.25">
      <c r="A493" t="s">
        <v>587</v>
      </c>
    </row>
    <row r="494" spans="1:1" x14ac:dyDescent="0.25">
      <c r="A494" t="s">
        <v>865</v>
      </c>
    </row>
    <row r="495" spans="1:1" x14ac:dyDescent="0.25">
      <c r="A495" t="s">
        <v>587</v>
      </c>
    </row>
    <row r="496" spans="1:1" x14ac:dyDescent="0.25">
      <c r="A496" t="s">
        <v>637</v>
      </c>
    </row>
    <row r="499" spans="1:3" x14ac:dyDescent="0.25">
      <c r="A499" t="s">
        <v>587</v>
      </c>
    </row>
    <row r="500" spans="1:3" x14ac:dyDescent="0.25">
      <c r="A500" t="s">
        <v>690</v>
      </c>
    </row>
    <row r="501" spans="1:3" x14ac:dyDescent="0.25">
      <c r="A501" t="s">
        <v>587</v>
      </c>
    </row>
    <row r="502" spans="1:3" x14ac:dyDescent="0.25">
      <c r="A502" t="s">
        <v>866</v>
      </c>
      <c r="B502" t="s">
        <v>692</v>
      </c>
      <c r="C502" t="s">
        <v>867</v>
      </c>
    </row>
    <row r="503" spans="1:3" x14ac:dyDescent="0.25">
      <c r="A503" t="s">
        <v>866</v>
      </c>
      <c r="B503" t="s">
        <v>868</v>
      </c>
      <c r="C503" t="s">
        <v>869</v>
      </c>
    </row>
    <row r="504" spans="1:3" x14ac:dyDescent="0.25">
      <c r="A504" t="s">
        <v>870</v>
      </c>
      <c r="B504" t="s">
        <v>871</v>
      </c>
      <c r="C504" t="s">
        <v>872</v>
      </c>
    </row>
    <row r="505" spans="1:3" x14ac:dyDescent="0.25">
      <c r="A505" t="s">
        <v>870</v>
      </c>
      <c r="B505" t="s">
        <v>873</v>
      </c>
      <c r="C505" t="s">
        <v>874</v>
      </c>
    </row>
    <row r="506" spans="1:3" x14ac:dyDescent="0.25">
      <c r="A506" t="s">
        <v>870</v>
      </c>
      <c r="B506" t="s">
        <v>873</v>
      </c>
      <c r="C506" t="s">
        <v>875</v>
      </c>
    </row>
    <row r="507" spans="1:3" x14ac:dyDescent="0.25">
      <c r="A507" t="s">
        <v>870</v>
      </c>
      <c r="B507" t="s">
        <v>876</v>
      </c>
      <c r="C507" t="s">
        <v>877</v>
      </c>
    </row>
    <row r="508" spans="1:3" x14ac:dyDescent="0.25">
      <c r="A508" t="s">
        <v>870</v>
      </c>
      <c r="B508" t="s">
        <v>871</v>
      </c>
      <c r="C508" t="s">
        <v>878</v>
      </c>
    </row>
    <row r="509" spans="1:3" x14ac:dyDescent="0.25">
      <c r="A509" t="s">
        <v>870</v>
      </c>
      <c r="B509" t="s">
        <v>876</v>
      </c>
      <c r="C509" t="s">
        <v>879</v>
      </c>
    </row>
    <row r="510" spans="1:3" x14ac:dyDescent="0.25">
      <c r="A510" t="s">
        <v>870</v>
      </c>
      <c r="B510" t="s">
        <v>871</v>
      </c>
      <c r="C510" t="s">
        <v>880</v>
      </c>
    </row>
    <row r="511" spans="1:3" x14ac:dyDescent="0.25">
      <c r="A511" t="s">
        <v>870</v>
      </c>
      <c r="B511" t="s">
        <v>876</v>
      </c>
      <c r="C511" t="s">
        <v>881</v>
      </c>
    </row>
    <row r="512" spans="1:3" x14ac:dyDescent="0.25">
      <c r="A512" t="s">
        <v>870</v>
      </c>
      <c r="B512" t="s">
        <v>871</v>
      </c>
      <c r="C512" t="s">
        <v>882</v>
      </c>
    </row>
    <row r="513" spans="1:3" x14ac:dyDescent="0.25">
      <c r="A513" t="s">
        <v>870</v>
      </c>
      <c r="B513" t="s">
        <v>876</v>
      </c>
      <c r="C513" t="s">
        <v>883</v>
      </c>
    </row>
    <row r="514" spans="1:3" x14ac:dyDescent="0.25">
      <c r="A514" t="s">
        <v>870</v>
      </c>
      <c r="B514" t="s">
        <v>871</v>
      </c>
      <c r="C514" t="s">
        <v>884</v>
      </c>
    </row>
    <row r="515" spans="1:3" x14ac:dyDescent="0.25">
      <c r="A515" t="s">
        <v>870</v>
      </c>
      <c r="B515" t="s">
        <v>876</v>
      </c>
      <c r="C515" t="s">
        <v>885</v>
      </c>
    </row>
    <row r="516" spans="1:3" x14ac:dyDescent="0.25">
      <c r="A516" t="s">
        <v>886</v>
      </c>
      <c r="B516" t="s">
        <v>871</v>
      </c>
      <c r="C516" t="s">
        <v>887</v>
      </c>
    </row>
    <row r="517" spans="1:3" x14ac:dyDescent="0.25">
      <c r="A517" t="s">
        <v>886</v>
      </c>
      <c r="B517" t="s">
        <v>876</v>
      </c>
      <c r="C517" t="s">
        <v>888</v>
      </c>
    </row>
    <row r="518" spans="1:3" x14ac:dyDescent="0.25">
      <c r="A518" t="s">
        <v>886</v>
      </c>
      <c r="B518" t="s">
        <v>871</v>
      </c>
      <c r="C518" t="s">
        <v>889</v>
      </c>
    </row>
    <row r="519" spans="1:3" x14ac:dyDescent="0.25">
      <c r="A519" t="s">
        <v>886</v>
      </c>
      <c r="B519" t="s">
        <v>876</v>
      </c>
      <c r="C519" t="s">
        <v>890</v>
      </c>
    </row>
    <row r="520" spans="1:3" x14ac:dyDescent="0.25">
      <c r="A520" t="s">
        <v>886</v>
      </c>
      <c r="B520" t="s">
        <v>871</v>
      </c>
      <c r="C520" t="s">
        <v>891</v>
      </c>
    </row>
    <row r="521" spans="1:3" x14ac:dyDescent="0.25">
      <c r="A521" t="s">
        <v>886</v>
      </c>
      <c r="B521" t="s">
        <v>876</v>
      </c>
      <c r="C521" t="s">
        <v>892</v>
      </c>
    </row>
    <row r="522" spans="1:3" x14ac:dyDescent="0.25">
      <c r="A522" t="s">
        <v>886</v>
      </c>
      <c r="B522" t="s">
        <v>871</v>
      </c>
      <c r="C522" t="s">
        <v>893</v>
      </c>
    </row>
    <row r="523" spans="1:3" x14ac:dyDescent="0.25">
      <c r="A523" t="s">
        <v>886</v>
      </c>
      <c r="B523" t="s">
        <v>876</v>
      </c>
      <c r="C523" t="s">
        <v>894</v>
      </c>
    </row>
    <row r="524" spans="1:3" x14ac:dyDescent="0.25">
      <c r="A524" t="s">
        <v>886</v>
      </c>
      <c r="B524" t="s">
        <v>871</v>
      </c>
      <c r="C524" t="s">
        <v>895</v>
      </c>
    </row>
    <row r="525" spans="1:3" x14ac:dyDescent="0.25">
      <c r="A525" t="s">
        <v>896</v>
      </c>
      <c r="B525" t="s">
        <v>876</v>
      </c>
      <c r="C525" t="s">
        <v>897</v>
      </c>
    </row>
    <row r="526" spans="1:3" x14ac:dyDescent="0.25">
      <c r="A526" t="s">
        <v>896</v>
      </c>
      <c r="B526" t="s">
        <v>871</v>
      </c>
      <c r="C526" t="s">
        <v>898</v>
      </c>
    </row>
    <row r="527" spans="1:3" x14ac:dyDescent="0.25">
      <c r="A527" t="s">
        <v>896</v>
      </c>
      <c r="B527" t="s">
        <v>876</v>
      </c>
      <c r="C527" t="s">
        <v>899</v>
      </c>
    </row>
    <row r="528" spans="1:3" x14ac:dyDescent="0.25">
      <c r="A528" t="s">
        <v>896</v>
      </c>
      <c r="B528" t="s">
        <v>871</v>
      </c>
      <c r="C528" t="s">
        <v>900</v>
      </c>
    </row>
    <row r="529" spans="1:3" x14ac:dyDescent="0.25">
      <c r="A529" t="s">
        <v>896</v>
      </c>
      <c r="B529" t="s">
        <v>876</v>
      </c>
      <c r="C529" t="s">
        <v>901</v>
      </c>
    </row>
    <row r="530" spans="1:3" x14ac:dyDescent="0.25">
      <c r="A530" t="s">
        <v>896</v>
      </c>
      <c r="B530" t="s">
        <v>871</v>
      </c>
      <c r="C530" t="s">
        <v>902</v>
      </c>
    </row>
    <row r="531" spans="1:3" x14ac:dyDescent="0.25">
      <c r="A531" t="s">
        <v>896</v>
      </c>
      <c r="B531" t="s">
        <v>876</v>
      </c>
      <c r="C531" t="s">
        <v>903</v>
      </c>
    </row>
    <row r="532" spans="1:3" x14ac:dyDescent="0.25">
      <c r="A532" t="s">
        <v>896</v>
      </c>
      <c r="B532" t="s">
        <v>868</v>
      </c>
      <c r="C532" t="s">
        <v>904</v>
      </c>
    </row>
    <row r="533" spans="1:3" x14ac:dyDescent="0.25">
      <c r="A533" t="s">
        <v>896</v>
      </c>
      <c r="B533" t="s">
        <v>868</v>
      </c>
      <c r="C533" t="s">
        <v>905</v>
      </c>
    </row>
    <row r="534" spans="1:3" x14ac:dyDescent="0.25">
      <c r="A534" t="s">
        <v>896</v>
      </c>
      <c r="B534" t="s">
        <v>871</v>
      </c>
      <c r="C534" t="s">
        <v>906</v>
      </c>
    </row>
    <row r="535" spans="1:3" x14ac:dyDescent="0.25">
      <c r="A535" t="s">
        <v>896</v>
      </c>
      <c r="B535" t="s">
        <v>876</v>
      </c>
      <c r="C535" t="s">
        <v>907</v>
      </c>
    </row>
    <row r="536" spans="1:3" x14ac:dyDescent="0.25">
      <c r="A536" t="s">
        <v>896</v>
      </c>
      <c r="B536" t="s">
        <v>908</v>
      </c>
      <c r="C536" t="s">
        <v>874</v>
      </c>
    </row>
    <row r="537" spans="1:3" x14ac:dyDescent="0.25">
      <c r="A537" t="s">
        <v>896</v>
      </c>
      <c r="B537" t="s">
        <v>908</v>
      </c>
      <c r="C537" t="s">
        <v>875</v>
      </c>
    </row>
    <row r="538" spans="1:3" x14ac:dyDescent="0.25">
      <c r="A538" t="s">
        <v>909</v>
      </c>
      <c r="B538" t="s">
        <v>871</v>
      </c>
      <c r="C538" t="s">
        <v>910</v>
      </c>
    </row>
    <row r="539" spans="1:3" x14ac:dyDescent="0.25">
      <c r="A539" t="s">
        <v>909</v>
      </c>
      <c r="B539" t="s">
        <v>876</v>
      </c>
      <c r="C539" t="s">
        <v>911</v>
      </c>
    </row>
    <row r="540" spans="1:3" x14ac:dyDescent="0.25">
      <c r="A540" t="s">
        <v>909</v>
      </c>
      <c r="B540" t="s">
        <v>871</v>
      </c>
      <c r="C540" t="s">
        <v>912</v>
      </c>
    </row>
    <row r="541" spans="1:3" x14ac:dyDescent="0.25">
      <c r="A541" t="s">
        <v>909</v>
      </c>
      <c r="B541" t="s">
        <v>876</v>
      </c>
      <c r="C541" t="s">
        <v>913</v>
      </c>
    </row>
    <row r="542" spans="1:3" x14ac:dyDescent="0.25">
      <c r="A542" t="s">
        <v>909</v>
      </c>
      <c r="B542" t="s">
        <v>871</v>
      </c>
      <c r="C542" t="s">
        <v>914</v>
      </c>
    </row>
    <row r="543" spans="1:3" x14ac:dyDescent="0.25">
      <c r="A543" t="s">
        <v>909</v>
      </c>
      <c r="B543" t="s">
        <v>876</v>
      </c>
      <c r="C543" t="s">
        <v>915</v>
      </c>
    </row>
    <row r="544" spans="1:3" x14ac:dyDescent="0.25">
      <c r="A544" t="s">
        <v>909</v>
      </c>
      <c r="B544" t="s">
        <v>871</v>
      </c>
      <c r="C544" t="s">
        <v>916</v>
      </c>
    </row>
    <row r="545" spans="1:3" x14ac:dyDescent="0.25">
      <c r="A545" t="s">
        <v>909</v>
      </c>
      <c r="B545" t="s">
        <v>876</v>
      </c>
      <c r="C545" t="s">
        <v>917</v>
      </c>
    </row>
    <row r="546" spans="1:3" x14ac:dyDescent="0.25">
      <c r="A546" t="s">
        <v>909</v>
      </c>
      <c r="B546" t="s">
        <v>871</v>
      </c>
      <c r="C546" t="s">
        <v>918</v>
      </c>
    </row>
    <row r="547" spans="1:3" x14ac:dyDescent="0.25">
      <c r="A547" t="s">
        <v>909</v>
      </c>
      <c r="B547" t="s">
        <v>876</v>
      </c>
      <c r="C547" t="s">
        <v>919</v>
      </c>
    </row>
    <row r="548" spans="1:3" x14ac:dyDescent="0.25">
      <c r="A548" t="s">
        <v>920</v>
      </c>
      <c r="B548" t="s">
        <v>871</v>
      </c>
      <c r="C548" t="s">
        <v>921</v>
      </c>
    </row>
    <row r="549" spans="1:3" x14ac:dyDescent="0.25">
      <c r="A549" t="s">
        <v>920</v>
      </c>
      <c r="B549" t="s">
        <v>876</v>
      </c>
      <c r="C549" t="s">
        <v>922</v>
      </c>
    </row>
    <row r="550" spans="1:3" x14ac:dyDescent="0.25">
      <c r="A550" t="s">
        <v>920</v>
      </c>
      <c r="B550" t="s">
        <v>871</v>
      </c>
      <c r="C550" t="s">
        <v>923</v>
      </c>
    </row>
    <row r="551" spans="1:3" x14ac:dyDescent="0.25">
      <c r="A551" t="s">
        <v>920</v>
      </c>
      <c r="B551" t="s">
        <v>876</v>
      </c>
      <c r="C551" t="s">
        <v>924</v>
      </c>
    </row>
    <row r="552" spans="1:3" x14ac:dyDescent="0.25">
      <c r="A552" t="s">
        <v>920</v>
      </c>
      <c r="B552" t="s">
        <v>871</v>
      </c>
      <c r="C552" t="s">
        <v>925</v>
      </c>
    </row>
    <row r="553" spans="1:3" x14ac:dyDescent="0.25">
      <c r="A553" t="s">
        <v>920</v>
      </c>
      <c r="B553" t="s">
        <v>876</v>
      </c>
      <c r="C553" t="s">
        <v>926</v>
      </c>
    </row>
    <row r="554" spans="1:3" x14ac:dyDescent="0.25">
      <c r="A554" t="s">
        <v>920</v>
      </c>
      <c r="B554" t="s">
        <v>871</v>
      </c>
      <c r="C554" t="s">
        <v>927</v>
      </c>
    </row>
    <row r="555" spans="1:3" x14ac:dyDescent="0.25">
      <c r="A555" t="s">
        <v>920</v>
      </c>
      <c r="B555" t="s">
        <v>876</v>
      </c>
      <c r="C555" t="s">
        <v>928</v>
      </c>
    </row>
    <row r="556" spans="1:3" x14ac:dyDescent="0.25">
      <c r="A556" t="s">
        <v>929</v>
      </c>
      <c r="B556" t="s">
        <v>871</v>
      </c>
      <c r="C556" t="s">
        <v>930</v>
      </c>
    </row>
    <row r="557" spans="1:3" x14ac:dyDescent="0.25">
      <c r="A557" t="s">
        <v>929</v>
      </c>
      <c r="B557" t="s">
        <v>876</v>
      </c>
      <c r="C557" t="s">
        <v>931</v>
      </c>
    </row>
    <row r="558" spans="1:3" x14ac:dyDescent="0.25">
      <c r="A558" t="s">
        <v>929</v>
      </c>
      <c r="B558" t="s">
        <v>871</v>
      </c>
      <c r="C558" t="s">
        <v>932</v>
      </c>
    </row>
    <row r="559" spans="1:3" x14ac:dyDescent="0.25">
      <c r="A559" t="s">
        <v>929</v>
      </c>
      <c r="B559" t="s">
        <v>876</v>
      </c>
      <c r="C559" t="s">
        <v>933</v>
      </c>
    </row>
    <row r="560" spans="1:3" x14ac:dyDescent="0.25">
      <c r="A560" t="s">
        <v>929</v>
      </c>
      <c r="B560" t="s">
        <v>871</v>
      </c>
      <c r="C560" t="s">
        <v>934</v>
      </c>
    </row>
    <row r="561" spans="1:3" x14ac:dyDescent="0.25">
      <c r="A561" t="s">
        <v>929</v>
      </c>
      <c r="B561" t="s">
        <v>876</v>
      </c>
      <c r="C561" t="s">
        <v>935</v>
      </c>
    </row>
    <row r="562" spans="1:3" x14ac:dyDescent="0.25">
      <c r="A562" t="s">
        <v>929</v>
      </c>
      <c r="B562" t="s">
        <v>871</v>
      </c>
      <c r="C562" t="s">
        <v>936</v>
      </c>
    </row>
    <row r="563" spans="1:3" x14ac:dyDescent="0.25">
      <c r="A563" t="s">
        <v>929</v>
      </c>
      <c r="B563" t="s">
        <v>876</v>
      </c>
      <c r="C563" t="s">
        <v>937</v>
      </c>
    </row>
    <row r="564" spans="1:3" x14ac:dyDescent="0.25">
      <c r="A564" t="s">
        <v>929</v>
      </c>
      <c r="B564" t="s">
        <v>868</v>
      </c>
      <c r="C564" t="s">
        <v>938</v>
      </c>
    </row>
    <row r="565" spans="1:3" x14ac:dyDescent="0.25">
      <c r="A565" t="s">
        <v>929</v>
      </c>
      <c r="B565" t="s">
        <v>868</v>
      </c>
      <c r="C565" t="s">
        <v>939</v>
      </c>
    </row>
    <row r="566" spans="1:3" x14ac:dyDescent="0.25">
      <c r="A566" t="s">
        <v>929</v>
      </c>
      <c r="B566" t="s">
        <v>868</v>
      </c>
      <c r="C566" t="s">
        <v>940</v>
      </c>
    </row>
    <row r="567" spans="1:3" x14ac:dyDescent="0.25">
      <c r="A567" t="s">
        <v>929</v>
      </c>
      <c r="B567" t="s">
        <v>871</v>
      </c>
      <c r="C567" t="s">
        <v>941</v>
      </c>
    </row>
    <row r="568" spans="1:3" x14ac:dyDescent="0.25">
      <c r="A568" t="s">
        <v>929</v>
      </c>
      <c r="B568" t="s">
        <v>871</v>
      </c>
      <c r="C568" t="s">
        <v>942</v>
      </c>
    </row>
    <row r="569" spans="1:3" x14ac:dyDescent="0.25">
      <c r="A569" t="s">
        <v>929</v>
      </c>
      <c r="B569" t="s">
        <v>873</v>
      </c>
      <c r="C569" t="s">
        <v>943</v>
      </c>
    </row>
    <row r="570" spans="1:3" x14ac:dyDescent="0.25">
      <c r="A570" t="s">
        <v>929</v>
      </c>
      <c r="B570" t="s">
        <v>873</v>
      </c>
      <c r="C570" t="s">
        <v>944</v>
      </c>
    </row>
    <row r="571" spans="1:3" x14ac:dyDescent="0.25">
      <c r="A571" t="s">
        <v>945</v>
      </c>
      <c r="B571" t="s">
        <v>873</v>
      </c>
      <c r="C571" t="s">
        <v>946</v>
      </c>
    </row>
    <row r="572" spans="1:3" x14ac:dyDescent="0.25">
      <c r="A572" t="s">
        <v>947</v>
      </c>
      <c r="B572" t="s">
        <v>873</v>
      </c>
      <c r="C572" t="s">
        <v>948</v>
      </c>
    </row>
    <row r="573" spans="1:3" x14ac:dyDescent="0.25">
      <c r="A573" t="s">
        <v>947</v>
      </c>
      <c r="B573" t="s">
        <v>873</v>
      </c>
      <c r="C573" t="s">
        <v>949</v>
      </c>
    </row>
    <row r="574" spans="1:3" x14ac:dyDescent="0.25">
      <c r="A574" t="s">
        <v>947</v>
      </c>
      <c r="B574" t="s">
        <v>873</v>
      </c>
      <c r="C574" t="s">
        <v>950</v>
      </c>
    </row>
    <row r="575" spans="1:3" x14ac:dyDescent="0.25">
      <c r="A575" t="s">
        <v>951</v>
      </c>
      <c r="B575" t="s">
        <v>873</v>
      </c>
      <c r="C575" t="s">
        <v>952</v>
      </c>
    </row>
    <row r="576" spans="1:3" x14ac:dyDescent="0.25">
      <c r="A576" t="s">
        <v>951</v>
      </c>
      <c r="B576" t="s">
        <v>873</v>
      </c>
      <c r="C576" t="s">
        <v>953</v>
      </c>
    </row>
    <row r="577" spans="1:3" x14ac:dyDescent="0.25">
      <c r="A577" t="s">
        <v>954</v>
      </c>
      <c r="B577" t="s">
        <v>873</v>
      </c>
      <c r="C577" t="s">
        <v>955</v>
      </c>
    </row>
    <row r="578" spans="1:3" x14ac:dyDescent="0.25">
      <c r="A578" t="s">
        <v>954</v>
      </c>
      <c r="B578" t="s">
        <v>873</v>
      </c>
      <c r="C578" t="s">
        <v>956</v>
      </c>
    </row>
    <row r="579" spans="1:3" x14ac:dyDescent="0.25">
      <c r="A579" t="s">
        <v>954</v>
      </c>
      <c r="B579" t="s">
        <v>873</v>
      </c>
      <c r="C579" t="s">
        <v>957</v>
      </c>
    </row>
    <row r="580" spans="1:3" x14ac:dyDescent="0.25">
      <c r="A580" t="s">
        <v>954</v>
      </c>
      <c r="B580" t="s">
        <v>873</v>
      </c>
      <c r="C580" t="s">
        <v>958</v>
      </c>
    </row>
    <row r="581" spans="1:3" x14ac:dyDescent="0.25">
      <c r="A581" t="s">
        <v>954</v>
      </c>
      <c r="B581" t="s">
        <v>873</v>
      </c>
      <c r="C581" t="s">
        <v>959</v>
      </c>
    </row>
    <row r="582" spans="1:3" x14ac:dyDescent="0.25">
      <c r="A582" t="s">
        <v>954</v>
      </c>
      <c r="B582" t="s">
        <v>873</v>
      </c>
      <c r="C582" t="s">
        <v>960</v>
      </c>
    </row>
    <row r="583" spans="1:3" x14ac:dyDescent="0.25">
      <c r="A583" t="s">
        <v>954</v>
      </c>
      <c r="B583" t="s">
        <v>961</v>
      </c>
      <c r="C583" t="s">
        <v>962</v>
      </c>
    </row>
    <row r="584" spans="1:3" x14ac:dyDescent="0.25">
      <c r="A584" t="s">
        <v>954</v>
      </c>
      <c r="B584" t="s">
        <v>961</v>
      </c>
      <c r="C584" t="s">
        <v>963</v>
      </c>
    </row>
    <row r="585" spans="1:3" x14ac:dyDescent="0.25">
      <c r="A585" t="s">
        <v>954</v>
      </c>
      <c r="B585" t="s">
        <v>961</v>
      </c>
      <c r="C585" t="s">
        <v>964</v>
      </c>
    </row>
    <row r="586" spans="1:3" x14ac:dyDescent="0.25">
      <c r="A586" t="s">
        <v>954</v>
      </c>
      <c r="B586" t="s">
        <v>961</v>
      </c>
      <c r="C586" t="s">
        <v>965</v>
      </c>
    </row>
    <row r="587" spans="1:3" x14ac:dyDescent="0.25">
      <c r="A587" t="s">
        <v>954</v>
      </c>
      <c r="B587" t="s">
        <v>961</v>
      </c>
      <c r="C587" t="s">
        <v>966</v>
      </c>
    </row>
    <row r="588" spans="1:3" x14ac:dyDescent="0.25">
      <c r="A588" t="s">
        <v>954</v>
      </c>
      <c r="B588" t="s">
        <v>961</v>
      </c>
      <c r="C588" t="s">
        <v>967</v>
      </c>
    </row>
    <row r="589" spans="1:3" x14ac:dyDescent="0.25">
      <c r="A589" t="s">
        <v>954</v>
      </c>
      <c r="B589" t="s">
        <v>968</v>
      </c>
      <c r="C589" t="s">
        <v>969</v>
      </c>
    </row>
    <row r="590" spans="1:3" x14ac:dyDescent="0.25">
      <c r="A590" t="s">
        <v>954</v>
      </c>
      <c r="B590" t="s">
        <v>968</v>
      </c>
      <c r="C590" t="s">
        <v>970</v>
      </c>
    </row>
    <row r="591" spans="1:3" x14ac:dyDescent="0.25">
      <c r="A591" t="s">
        <v>954</v>
      </c>
      <c r="B591" t="s">
        <v>968</v>
      </c>
      <c r="C591" t="s">
        <v>971</v>
      </c>
    </row>
    <row r="592" spans="1:3" x14ac:dyDescent="0.25">
      <c r="A592" t="s">
        <v>954</v>
      </c>
      <c r="B592" t="s">
        <v>968</v>
      </c>
      <c r="C592" t="s">
        <v>972</v>
      </c>
    </row>
    <row r="593" spans="1:3" x14ac:dyDescent="0.25">
      <c r="A593" t="s">
        <v>954</v>
      </c>
      <c r="B593" t="s">
        <v>968</v>
      </c>
      <c r="C593" t="s">
        <v>973</v>
      </c>
    </row>
    <row r="594" spans="1:3" x14ac:dyDescent="0.25">
      <c r="A594" t="s">
        <v>954</v>
      </c>
      <c r="B594" t="s">
        <v>968</v>
      </c>
      <c r="C594" t="s">
        <v>974</v>
      </c>
    </row>
    <row r="595" spans="1:3" x14ac:dyDescent="0.25">
      <c r="A595" t="s">
        <v>954</v>
      </c>
      <c r="B595" t="s">
        <v>968</v>
      </c>
      <c r="C595" t="s">
        <v>975</v>
      </c>
    </row>
    <row r="596" spans="1:3" x14ac:dyDescent="0.25">
      <c r="A596" t="s">
        <v>954</v>
      </c>
      <c r="B596" t="s">
        <v>968</v>
      </c>
      <c r="C596" t="s">
        <v>976</v>
      </c>
    </row>
    <row r="597" spans="1:3" x14ac:dyDescent="0.25">
      <c r="A597" t="s">
        <v>954</v>
      </c>
      <c r="B597" t="s">
        <v>968</v>
      </c>
      <c r="C597" t="s">
        <v>977</v>
      </c>
    </row>
    <row r="598" spans="1:3" x14ac:dyDescent="0.25">
      <c r="A598" t="s">
        <v>954</v>
      </c>
      <c r="B598" t="s">
        <v>968</v>
      </c>
      <c r="C598" t="s">
        <v>978</v>
      </c>
    </row>
    <row r="599" spans="1:3" x14ac:dyDescent="0.25">
      <c r="A599" t="s">
        <v>954</v>
      </c>
      <c r="B599" t="s">
        <v>968</v>
      </c>
      <c r="C599" t="s">
        <v>979</v>
      </c>
    </row>
    <row r="600" spans="1:3" x14ac:dyDescent="0.25">
      <c r="A600" t="s">
        <v>954</v>
      </c>
      <c r="B600" t="s">
        <v>968</v>
      </c>
      <c r="C600" t="s">
        <v>980</v>
      </c>
    </row>
    <row r="601" spans="1:3" x14ac:dyDescent="0.25">
      <c r="A601" t="s">
        <v>954</v>
      </c>
      <c r="B601" t="s">
        <v>968</v>
      </c>
      <c r="C601" t="s">
        <v>981</v>
      </c>
    </row>
    <row r="602" spans="1:3" x14ac:dyDescent="0.25">
      <c r="A602" t="s">
        <v>954</v>
      </c>
      <c r="B602" t="s">
        <v>968</v>
      </c>
      <c r="C602" t="s">
        <v>982</v>
      </c>
    </row>
    <row r="603" spans="1:3" x14ac:dyDescent="0.25">
      <c r="A603" t="s">
        <v>954</v>
      </c>
      <c r="B603" t="s">
        <v>968</v>
      </c>
      <c r="C603" t="s">
        <v>983</v>
      </c>
    </row>
    <row r="604" spans="1:3" x14ac:dyDescent="0.25">
      <c r="A604" t="s">
        <v>954</v>
      </c>
      <c r="B604" t="s">
        <v>968</v>
      </c>
      <c r="C604" t="s">
        <v>984</v>
      </c>
    </row>
    <row r="605" spans="1:3" x14ac:dyDescent="0.25">
      <c r="A605" t="s">
        <v>954</v>
      </c>
      <c r="B605" t="s">
        <v>968</v>
      </c>
      <c r="C605" t="s">
        <v>985</v>
      </c>
    </row>
    <row r="606" spans="1:3" x14ac:dyDescent="0.25">
      <c r="A606" t="s">
        <v>954</v>
      </c>
      <c r="B606" t="s">
        <v>968</v>
      </c>
      <c r="C606" t="s">
        <v>986</v>
      </c>
    </row>
    <row r="607" spans="1:3" x14ac:dyDescent="0.25">
      <c r="A607" t="s">
        <v>954</v>
      </c>
      <c r="B607" t="s">
        <v>968</v>
      </c>
      <c r="C607" t="s">
        <v>987</v>
      </c>
    </row>
    <row r="608" spans="1:3" x14ac:dyDescent="0.25">
      <c r="A608" t="s">
        <v>954</v>
      </c>
      <c r="B608" t="s">
        <v>968</v>
      </c>
      <c r="C608" t="s">
        <v>988</v>
      </c>
    </row>
    <row r="609" spans="1:3" x14ac:dyDescent="0.25">
      <c r="A609" t="s">
        <v>989</v>
      </c>
      <c r="B609" t="s">
        <v>968</v>
      </c>
      <c r="C609" t="s">
        <v>990</v>
      </c>
    </row>
    <row r="610" spans="1:3" x14ac:dyDescent="0.25">
      <c r="A610" t="s">
        <v>991</v>
      </c>
      <c r="B610" t="s">
        <v>968</v>
      </c>
      <c r="C610" t="s">
        <v>992</v>
      </c>
    </row>
    <row r="611" spans="1:3" x14ac:dyDescent="0.25">
      <c r="A611" t="s">
        <v>991</v>
      </c>
      <c r="B611" t="s">
        <v>968</v>
      </c>
      <c r="C611" t="s">
        <v>993</v>
      </c>
    </row>
    <row r="612" spans="1:3" x14ac:dyDescent="0.25">
      <c r="A612" t="s">
        <v>991</v>
      </c>
      <c r="B612" t="s">
        <v>876</v>
      </c>
      <c r="C612" t="s">
        <v>994</v>
      </c>
    </row>
    <row r="613" spans="1:3" x14ac:dyDescent="0.25">
      <c r="A613" t="s">
        <v>991</v>
      </c>
      <c r="B613" t="s">
        <v>876</v>
      </c>
      <c r="C613" t="s">
        <v>995</v>
      </c>
    </row>
    <row r="614" spans="1:3" x14ac:dyDescent="0.25">
      <c r="A614" t="s">
        <v>991</v>
      </c>
      <c r="B614" t="s">
        <v>908</v>
      </c>
      <c r="C614" t="s">
        <v>996</v>
      </c>
    </row>
    <row r="615" spans="1:3" x14ac:dyDescent="0.25">
      <c r="A615" t="s">
        <v>991</v>
      </c>
      <c r="B615" t="s">
        <v>908</v>
      </c>
      <c r="C615" t="s">
        <v>997</v>
      </c>
    </row>
    <row r="616" spans="1:3" x14ac:dyDescent="0.25">
      <c r="A616" t="s">
        <v>991</v>
      </c>
      <c r="B616" t="s">
        <v>908</v>
      </c>
      <c r="C616" t="s">
        <v>998</v>
      </c>
    </row>
    <row r="617" spans="1:3" x14ac:dyDescent="0.25">
      <c r="A617" t="s">
        <v>999</v>
      </c>
      <c r="B617" t="s">
        <v>908</v>
      </c>
      <c r="C617" t="s">
        <v>948</v>
      </c>
    </row>
    <row r="618" spans="1:3" x14ac:dyDescent="0.25">
      <c r="A618" t="s">
        <v>1000</v>
      </c>
      <c r="B618" t="s">
        <v>908</v>
      </c>
      <c r="C618" t="s">
        <v>1001</v>
      </c>
    </row>
    <row r="619" spans="1:3" x14ac:dyDescent="0.25">
      <c r="A619" t="s">
        <v>1000</v>
      </c>
      <c r="B619" t="s">
        <v>908</v>
      </c>
      <c r="C619" t="s">
        <v>950</v>
      </c>
    </row>
    <row r="620" spans="1:3" x14ac:dyDescent="0.25">
      <c r="A620" t="s">
        <v>1002</v>
      </c>
      <c r="B620" t="s">
        <v>908</v>
      </c>
      <c r="C620" t="s">
        <v>1003</v>
      </c>
    </row>
    <row r="621" spans="1:3" x14ac:dyDescent="0.25">
      <c r="A621" t="s">
        <v>1002</v>
      </c>
      <c r="B621" t="s">
        <v>908</v>
      </c>
      <c r="C621" t="s">
        <v>1004</v>
      </c>
    </row>
    <row r="622" spans="1:3" x14ac:dyDescent="0.25">
      <c r="A622" t="s">
        <v>1002</v>
      </c>
      <c r="B622" t="s">
        <v>908</v>
      </c>
      <c r="C622" t="s">
        <v>955</v>
      </c>
    </row>
    <row r="623" spans="1:3" x14ac:dyDescent="0.25">
      <c r="A623" t="s">
        <v>1002</v>
      </c>
      <c r="B623" t="s">
        <v>908</v>
      </c>
      <c r="C623" t="s">
        <v>956</v>
      </c>
    </row>
    <row r="624" spans="1:3" x14ac:dyDescent="0.25">
      <c r="A624" t="s">
        <v>1002</v>
      </c>
      <c r="B624" t="s">
        <v>908</v>
      </c>
      <c r="C624" t="s">
        <v>1005</v>
      </c>
    </row>
    <row r="625" spans="1:3" x14ac:dyDescent="0.25">
      <c r="A625" t="s">
        <v>1002</v>
      </c>
      <c r="B625" t="s">
        <v>908</v>
      </c>
      <c r="C625" t="s">
        <v>1006</v>
      </c>
    </row>
    <row r="626" spans="1:3" x14ac:dyDescent="0.25">
      <c r="A626" t="s">
        <v>1002</v>
      </c>
      <c r="B626" t="s">
        <v>908</v>
      </c>
      <c r="C626" t="s">
        <v>959</v>
      </c>
    </row>
    <row r="627" spans="1:3" x14ac:dyDescent="0.25">
      <c r="A627" t="s">
        <v>1002</v>
      </c>
      <c r="B627" t="s">
        <v>908</v>
      </c>
      <c r="C627" t="s">
        <v>1007</v>
      </c>
    </row>
    <row r="628" spans="1:3" x14ac:dyDescent="0.25">
      <c r="A628" t="s">
        <v>1002</v>
      </c>
      <c r="B628" t="s">
        <v>961</v>
      </c>
      <c r="C628" t="s">
        <v>1008</v>
      </c>
    </row>
    <row r="629" spans="1:3" x14ac:dyDescent="0.25">
      <c r="A629" t="s">
        <v>1002</v>
      </c>
      <c r="B629" t="s">
        <v>961</v>
      </c>
      <c r="C629" t="s">
        <v>963</v>
      </c>
    </row>
    <row r="630" spans="1:3" x14ac:dyDescent="0.25">
      <c r="A630" t="s">
        <v>1009</v>
      </c>
      <c r="B630" t="s">
        <v>961</v>
      </c>
      <c r="C630" t="s">
        <v>1010</v>
      </c>
    </row>
    <row r="631" spans="1:3" x14ac:dyDescent="0.25">
      <c r="A631" t="s">
        <v>1009</v>
      </c>
      <c r="B631" t="s">
        <v>961</v>
      </c>
      <c r="C631" t="s">
        <v>965</v>
      </c>
    </row>
    <row r="632" spans="1:3" x14ac:dyDescent="0.25">
      <c r="A632" t="s">
        <v>1009</v>
      </c>
      <c r="B632" t="s">
        <v>961</v>
      </c>
      <c r="C632" t="s">
        <v>1011</v>
      </c>
    </row>
    <row r="633" spans="1:3" x14ac:dyDescent="0.25">
      <c r="A633" t="s">
        <v>1009</v>
      </c>
      <c r="B633" t="s">
        <v>961</v>
      </c>
      <c r="C633" t="s">
        <v>1012</v>
      </c>
    </row>
    <row r="634" spans="1:3" x14ac:dyDescent="0.25">
      <c r="A634" t="s">
        <v>1009</v>
      </c>
      <c r="B634" t="s">
        <v>968</v>
      </c>
      <c r="C634" t="s">
        <v>969</v>
      </c>
    </row>
    <row r="635" spans="1:3" x14ac:dyDescent="0.25">
      <c r="A635" t="s">
        <v>1009</v>
      </c>
      <c r="B635" t="s">
        <v>968</v>
      </c>
      <c r="C635" t="s">
        <v>970</v>
      </c>
    </row>
    <row r="636" spans="1:3" x14ac:dyDescent="0.25">
      <c r="A636" t="s">
        <v>1009</v>
      </c>
      <c r="B636" t="s">
        <v>968</v>
      </c>
      <c r="C636" t="s">
        <v>1013</v>
      </c>
    </row>
    <row r="637" spans="1:3" x14ac:dyDescent="0.25">
      <c r="A637" t="s">
        <v>1009</v>
      </c>
      <c r="B637" t="s">
        <v>968</v>
      </c>
      <c r="C637" t="s">
        <v>972</v>
      </c>
    </row>
    <row r="638" spans="1:3" x14ac:dyDescent="0.25">
      <c r="A638" t="s">
        <v>1009</v>
      </c>
      <c r="B638" t="s">
        <v>968</v>
      </c>
      <c r="C638" t="s">
        <v>973</v>
      </c>
    </row>
    <row r="639" spans="1:3" x14ac:dyDescent="0.25">
      <c r="A639" t="s">
        <v>1009</v>
      </c>
      <c r="B639" t="s">
        <v>968</v>
      </c>
      <c r="C639" t="s">
        <v>974</v>
      </c>
    </row>
    <row r="640" spans="1:3" x14ac:dyDescent="0.25">
      <c r="A640" t="s">
        <v>1014</v>
      </c>
      <c r="B640" t="s">
        <v>968</v>
      </c>
      <c r="C640" t="s">
        <v>975</v>
      </c>
    </row>
    <row r="641" spans="1:3" x14ac:dyDescent="0.25">
      <c r="A641" t="s">
        <v>1014</v>
      </c>
      <c r="B641" t="s">
        <v>968</v>
      </c>
      <c r="C641" t="s">
        <v>976</v>
      </c>
    </row>
    <row r="642" spans="1:3" x14ac:dyDescent="0.25">
      <c r="A642" t="s">
        <v>1014</v>
      </c>
      <c r="B642" t="s">
        <v>968</v>
      </c>
      <c r="C642" t="s">
        <v>977</v>
      </c>
    </row>
    <row r="643" spans="1:3" x14ac:dyDescent="0.25">
      <c r="A643" t="s">
        <v>1014</v>
      </c>
      <c r="B643" t="s">
        <v>968</v>
      </c>
      <c r="C643" t="s">
        <v>978</v>
      </c>
    </row>
    <row r="644" spans="1:3" x14ac:dyDescent="0.25">
      <c r="A644" t="s">
        <v>1014</v>
      </c>
      <c r="B644" t="s">
        <v>968</v>
      </c>
      <c r="C644" t="s">
        <v>980</v>
      </c>
    </row>
    <row r="645" spans="1:3" x14ac:dyDescent="0.25">
      <c r="A645" t="s">
        <v>1014</v>
      </c>
      <c r="B645" t="s">
        <v>968</v>
      </c>
      <c r="C645" t="s">
        <v>979</v>
      </c>
    </row>
    <row r="646" spans="1:3" x14ac:dyDescent="0.25">
      <c r="A646" t="s">
        <v>1014</v>
      </c>
      <c r="B646" t="s">
        <v>968</v>
      </c>
      <c r="C646" t="s">
        <v>981</v>
      </c>
    </row>
    <row r="647" spans="1:3" x14ac:dyDescent="0.25">
      <c r="A647" t="s">
        <v>1014</v>
      </c>
      <c r="B647" t="s">
        <v>968</v>
      </c>
      <c r="C647" t="s">
        <v>982</v>
      </c>
    </row>
    <row r="648" spans="1:3" x14ac:dyDescent="0.25">
      <c r="A648" t="s">
        <v>1014</v>
      </c>
      <c r="B648" t="s">
        <v>968</v>
      </c>
      <c r="C648" t="s">
        <v>983</v>
      </c>
    </row>
    <row r="649" spans="1:3" x14ac:dyDescent="0.25">
      <c r="A649" t="s">
        <v>1014</v>
      </c>
      <c r="B649" t="s">
        <v>968</v>
      </c>
      <c r="C649" t="s">
        <v>984</v>
      </c>
    </row>
    <row r="650" spans="1:3" x14ac:dyDescent="0.25">
      <c r="A650" t="s">
        <v>1014</v>
      </c>
      <c r="B650" t="s">
        <v>968</v>
      </c>
      <c r="C650" t="s">
        <v>985</v>
      </c>
    </row>
    <row r="651" spans="1:3" x14ac:dyDescent="0.25">
      <c r="A651" t="s">
        <v>1014</v>
      </c>
      <c r="B651" t="s">
        <v>968</v>
      </c>
      <c r="C651" t="s">
        <v>1015</v>
      </c>
    </row>
    <row r="652" spans="1:3" x14ac:dyDescent="0.25">
      <c r="A652" t="s">
        <v>1014</v>
      </c>
      <c r="B652" t="s">
        <v>968</v>
      </c>
      <c r="C652" t="s">
        <v>987</v>
      </c>
    </row>
    <row r="653" spans="1:3" x14ac:dyDescent="0.25">
      <c r="A653" t="s">
        <v>1014</v>
      </c>
      <c r="B653" t="s">
        <v>968</v>
      </c>
      <c r="C653" t="s">
        <v>988</v>
      </c>
    </row>
    <row r="654" spans="1:3" x14ac:dyDescent="0.25">
      <c r="A654" t="s">
        <v>1014</v>
      </c>
      <c r="B654" t="s">
        <v>968</v>
      </c>
      <c r="C654" t="s">
        <v>990</v>
      </c>
    </row>
    <row r="655" spans="1:3" x14ac:dyDescent="0.25">
      <c r="A655" t="s">
        <v>1016</v>
      </c>
      <c r="B655" t="s">
        <v>968</v>
      </c>
      <c r="C655" t="s">
        <v>1017</v>
      </c>
    </row>
    <row r="656" spans="1:3" x14ac:dyDescent="0.25">
      <c r="A656" t="s">
        <v>1016</v>
      </c>
      <c r="B656" t="s">
        <v>968</v>
      </c>
      <c r="C656" t="s">
        <v>1018</v>
      </c>
    </row>
    <row r="657" spans="1:3" x14ac:dyDescent="0.25">
      <c r="A657" t="s">
        <v>1016</v>
      </c>
      <c r="B657" t="s">
        <v>1019</v>
      </c>
      <c r="C657" t="s">
        <v>1020</v>
      </c>
    </row>
    <row r="658" spans="1:3" x14ac:dyDescent="0.25">
      <c r="A658" t="s">
        <v>1021</v>
      </c>
      <c r="B658" t="s">
        <v>1019</v>
      </c>
      <c r="C658" t="s">
        <v>1022</v>
      </c>
    </row>
    <row r="659" spans="1:3" x14ac:dyDescent="0.25">
      <c r="A659" t="s">
        <v>1021</v>
      </c>
      <c r="B659" t="s">
        <v>1019</v>
      </c>
      <c r="C659" t="s">
        <v>1023</v>
      </c>
    </row>
    <row r="660" spans="1:3" x14ac:dyDescent="0.25">
      <c r="A660" t="s">
        <v>1024</v>
      </c>
      <c r="B660" t="s">
        <v>1019</v>
      </c>
      <c r="C660" t="s">
        <v>1025</v>
      </c>
    </row>
    <row r="661" spans="1:3" x14ac:dyDescent="0.25">
      <c r="A661" t="s">
        <v>1024</v>
      </c>
      <c r="B661" t="s">
        <v>1019</v>
      </c>
      <c r="C661" t="s">
        <v>1026</v>
      </c>
    </row>
    <row r="662" spans="1:3" x14ac:dyDescent="0.25">
      <c r="A662" t="s">
        <v>1027</v>
      </c>
      <c r="B662" t="s">
        <v>1019</v>
      </c>
      <c r="C662" t="s">
        <v>1022</v>
      </c>
    </row>
    <row r="663" spans="1:3" x14ac:dyDescent="0.25">
      <c r="A663" t="s">
        <v>1027</v>
      </c>
      <c r="B663" t="s">
        <v>1019</v>
      </c>
      <c r="C663" t="s">
        <v>1023</v>
      </c>
    </row>
    <row r="664" spans="1:3" x14ac:dyDescent="0.25">
      <c r="A664" t="s">
        <v>1028</v>
      </c>
      <c r="B664" t="s">
        <v>1019</v>
      </c>
      <c r="C664" t="s">
        <v>1029</v>
      </c>
    </row>
    <row r="665" spans="1:3" x14ac:dyDescent="0.25">
      <c r="A665" t="s">
        <v>1028</v>
      </c>
      <c r="B665" t="s">
        <v>1019</v>
      </c>
      <c r="C665" t="s">
        <v>1030</v>
      </c>
    </row>
    <row r="666" spans="1:3" x14ac:dyDescent="0.25">
      <c r="A666" t="s">
        <v>1028</v>
      </c>
      <c r="B666" t="s">
        <v>1031</v>
      </c>
      <c r="C666" t="s">
        <v>1032</v>
      </c>
    </row>
    <row r="667" spans="1:3" x14ac:dyDescent="0.25">
      <c r="A667" t="s">
        <v>1028</v>
      </c>
      <c r="B667" t="s">
        <v>1031</v>
      </c>
      <c r="C667" t="s">
        <v>1033</v>
      </c>
    </row>
    <row r="668" spans="1:3" x14ac:dyDescent="0.25">
      <c r="A668" t="s">
        <v>1034</v>
      </c>
      <c r="B668" t="s">
        <v>1031</v>
      </c>
      <c r="C668" t="s">
        <v>1035</v>
      </c>
    </row>
    <row r="669" spans="1:3" x14ac:dyDescent="0.25">
      <c r="A669" t="s">
        <v>1034</v>
      </c>
      <c r="B669" t="s">
        <v>1031</v>
      </c>
      <c r="C669" t="s">
        <v>1036</v>
      </c>
    </row>
    <row r="670" spans="1:3" x14ac:dyDescent="0.25">
      <c r="A670" t="s">
        <v>1034</v>
      </c>
      <c r="B670" t="s">
        <v>1031</v>
      </c>
      <c r="C670" t="s">
        <v>1037</v>
      </c>
    </row>
    <row r="671" spans="1:3" x14ac:dyDescent="0.25">
      <c r="A671" t="s">
        <v>1034</v>
      </c>
      <c r="B671" t="s">
        <v>1031</v>
      </c>
      <c r="C671" t="s">
        <v>1038</v>
      </c>
    </row>
    <row r="672" spans="1:3" x14ac:dyDescent="0.25">
      <c r="A672" t="s">
        <v>1034</v>
      </c>
      <c r="B672" t="s">
        <v>1031</v>
      </c>
      <c r="C672" t="s">
        <v>1033</v>
      </c>
    </row>
    <row r="673" spans="1:3" x14ac:dyDescent="0.25">
      <c r="A673" t="s">
        <v>691</v>
      </c>
      <c r="B673" t="s">
        <v>1031</v>
      </c>
      <c r="C673" t="s">
        <v>1035</v>
      </c>
    </row>
    <row r="674" spans="1:3" x14ac:dyDescent="0.25">
      <c r="A674" t="s">
        <v>691</v>
      </c>
      <c r="B674" t="s">
        <v>1031</v>
      </c>
      <c r="C674" t="s">
        <v>1036</v>
      </c>
    </row>
    <row r="675" spans="1:3" x14ac:dyDescent="0.25">
      <c r="A675" t="s">
        <v>691</v>
      </c>
      <c r="B675" t="s">
        <v>1031</v>
      </c>
      <c r="C675" t="s">
        <v>1039</v>
      </c>
    </row>
    <row r="676" spans="1:3" x14ac:dyDescent="0.25">
      <c r="A676" t="s">
        <v>691</v>
      </c>
      <c r="B676" t="s">
        <v>1031</v>
      </c>
      <c r="C676" t="s">
        <v>1040</v>
      </c>
    </row>
    <row r="677" spans="1:3" x14ac:dyDescent="0.25">
      <c r="A677" t="s">
        <v>691</v>
      </c>
      <c r="B677" t="s">
        <v>692</v>
      </c>
      <c r="C677" t="s">
        <v>1041</v>
      </c>
    </row>
    <row r="678" spans="1:3" x14ac:dyDescent="0.25">
      <c r="A678" t="s">
        <v>691</v>
      </c>
      <c r="B678" t="s">
        <v>692</v>
      </c>
      <c r="C678" t="s">
        <v>1042</v>
      </c>
    </row>
    <row r="680" spans="1:3" x14ac:dyDescent="0.25">
      <c r="A680" t="s">
        <v>562</v>
      </c>
    </row>
    <row r="681" spans="1:3" x14ac:dyDescent="0.25">
      <c r="A681" t="s">
        <v>1043</v>
      </c>
    </row>
    <row r="682" spans="1:3" x14ac:dyDescent="0.25">
      <c r="A682" t="s">
        <v>562</v>
      </c>
    </row>
    <row r="684" spans="1:3" x14ac:dyDescent="0.25">
      <c r="A684" t="s">
        <v>564</v>
      </c>
    </row>
    <row r="685" spans="1:3" x14ac:dyDescent="0.25">
      <c r="A685" t="s">
        <v>1044</v>
      </c>
    </row>
    <row r="686" spans="1:3" x14ac:dyDescent="0.25">
      <c r="A686" t="s">
        <v>564</v>
      </c>
    </row>
    <row r="687" spans="1:3" x14ac:dyDescent="0.25">
      <c r="A687" t="s">
        <v>581</v>
      </c>
    </row>
    <row r="688" spans="1:3" x14ac:dyDescent="0.25">
      <c r="A688" t="s">
        <v>582</v>
      </c>
    </row>
    <row r="689" spans="1:1" x14ac:dyDescent="0.25">
      <c r="A689" t="s">
        <v>583</v>
      </c>
    </row>
    <row r="690" spans="1:1" x14ac:dyDescent="0.25">
      <c r="A690" t="s">
        <v>584</v>
      </c>
    </row>
    <row r="691" spans="1:1" x14ac:dyDescent="0.25">
      <c r="A691" t="s">
        <v>585</v>
      </c>
    </row>
    <row r="692" spans="1:1" x14ac:dyDescent="0.25">
      <c r="A692" t="s">
        <v>586</v>
      </c>
    </row>
    <row r="695" spans="1:1" x14ac:dyDescent="0.25">
      <c r="A695" t="s">
        <v>587</v>
      </c>
    </row>
    <row r="696" spans="1:1" x14ac:dyDescent="0.25">
      <c r="A696" t="s">
        <v>1045</v>
      </c>
    </row>
    <row r="697" spans="1:1" x14ac:dyDescent="0.25">
      <c r="A697" t="s">
        <v>587</v>
      </c>
    </row>
    <row r="698" spans="1:1" x14ac:dyDescent="0.25">
      <c r="A698" t="s">
        <v>587</v>
      </c>
    </row>
    <row r="699" spans="1:1" x14ac:dyDescent="0.25">
      <c r="A699" t="s">
        <v>618</v>
      </c>
    </row>
    <row r="700" spans="1:1" x14ac:dyDescent="0.25">
      <c r="A700" t="s">
        <v>587</v>
      </c>
    </row>
    <row r="701" spans="1:1" x14ac:dyDescent="0.25">
      <c r="A701" t="s">
        <v>619</v>
      </c>
    </row>
    <row r="702" spans="1:1" x14ac:dyDescent="0.25">
      <c r="A702" t="e">
        <f>- Validation Mode:  Only PSM level FDR Calculation based on Score</f>
        <v>#NAME?</v>
      </c>
    </row>
    <row r="703" spans="1:1" x14ac:dyDescent="0.25">
      <c r="A703" t="s">
        <v>620</v>
      </c>
    </row>
    <row r="704" spans="1:1" x14ac:dyDescent="0.25">
      <c r="A704" t="s">
        <v>621</v>
      </c>
    </row>
    <row r="705" spans="1:1" x14ac:dyDescent="0.25">
      <c r="A705" t="s">
        <v>622</v>
      </c>
    </row>
    <row r="706" spans="1:1" x14ac:dyDescent="0.25">
      <c r="A706" t="s">
        <v>623</v>
      </c>
    </row>
    <row r="708" spans="1:1" x14ac:dyDescent="0.25">
      <c r="A708" t="s">
        <v>624</v>
      </c>
    </row>
    <row r="709" spans="1:1" x14ac:dyDescent="0.25">
      <c r="A709" t="e">
        <f>- Validation based on:  q-Value</f>
        <v>#NAME?</v>
      </c>
    </row>
    <row r="710" spans="1:1" x14ac:dyDescent="0.25">
      <c r="A710" t="s">
        <v>625</v>
      </c>
    </row>
    <row r="711" spans="1:1" x14ac:dyDescent="0.25">
      <c r="A711" t="s">
        <v>626</v>
      </c>
    </row>
    <row r="713" spans="1:1" x14ac:dyDescent="0.25">
      <c r="A713" t="s">
        <v>1046</v>
      </c>
    </row>
    <row r="714" spans="1:1" x14ac:dyDescent="0.25">
      <c r="A714" t="s">
        <v>599</v>
      </c>
    </row>
    <row r="715" spans="1:1" x14ac:dyDescent="0.25">
      <c r="A715" t="s">
        <v>1047</v>
      </c>
    </row>
    <row r="718" spans="1:1" x14ac:dyDescent="0.25">
      <c r="A718" t="s">
        <v>564</v>
      </c>
    </row>
    <row r="719" spans="1:1" x14ac:dyDescent="0.25">
      <c r="A719" t="s">
        <v>1048</v>
      </c>
    </row>
    <row r="720" spans="1:1" x14ac:dyDescent="0.25">
      <c r="A720" t="s">
        <v>564</v>
      </c>
    </row>
    <row r="721" spans="1:1" x14ac:dyDescent="0.25">
      <c r="A721" t="s">
        <v>581</v>
      </c>
    </row>
    <row r="722" spans="1:1" x14ac:dyDescent="0.25">
      <c r="A722" t="s">
        <v>777</v>
      </c>
    </row>
    <row r="723" spans="1:1" x14ac:dyDescent="0.25">
      <c r="A723" t="s">
        <v>778</v>
      </c>
    </row>
    <row r="724" spans="1:1" x14ac:dyDescent="0.25">
      <c r="A724" t="s">
        <v>779</v>
      </c>
    </row>
    <row r="725" spans="1:1" x14ac:dyDescent="0.25">
      <c r="A725" t="s">
        <v>780</v>
      </c>
    </row>
    <row r="726" spans="1:1" x14ac:dyDescent="0.25">
      <c r="A726" t="s">
        <v>586</v>
      </c>
    </row>
    <row r="729" spans="1:1" x14ac:dyDescent="0.25">
      <c r="A729" t="s">
        <v>587</v>
      </c>
    </row>
    <row r="730" spans="1:1" x14ac:dyDescent="0.25">
      <c r="A730" t="s">
        <v>1049</v>
      </c>
    </row>
    <row r="731" spans="1:1" x14ac:dyDescent="0.25">
      <c r="A731" t="s">
        <v>587</v>
      </c>
    </row>
    <row r="732" spans="1:1" x14ac:dyDescent="0.25">
      <c r="A732" t="s">
        <v>587</v>
      </c>
    </row>
    <row r="733" spans="1:1" x14ac:dyDescent="0.25">
      <c r="A733" t="s">
        <v>843</v>
      </c>
    </row>
    <row r="734" spans="1:1" x14ac:dyDescent="0.25">
      <c r="A734" t="s">
        <v>587</v>
      </c>
    </row>
    <row r="735" spans="1:1" x14ac:dyDescent="0.25">
      <c r="A735" t="s">
        <v>826</v>
      </c>
    </row>
    <row r="736" spans="1:1" x14ac:dyDescent="0.25">
      <c r="A736" t="s">
        <v>609</v>
      </c>
    </row>
    <row r="738" spans="1:1" x14ac:dyDescent="0.25">
      <c r="A738" t="s">
        <v>844</v>
      </c>
    </row>
    <row r="739" spans="1:1" x14ac:dyDescent="0.25">
      <c r="A739" t="s">
        <v>845</v>
      </c>
    </row>
    <row r="740" spans="1:1" x14ac:dyDescent="0.25">
      <c r="A740" t="s">
        <v>846</v>
      </c>
    </row>
    <row r="741" spans="1:1" x14ac:dyDescent="0.25">
      <c r="A741" t="s">
        <v>847</v>
      </c>
    </row>
    <row r="743" spans="1:1" x14ac:dyDescent="0.25">
      <c r="A743" t="s">
        <v>587</v>
      </c>
    </row>
    <row r="744" spans="1:1" x14ac:dyDescent="0.25">
      <c r="A744" t="s">
        <v>1050</v>
      </c>
    </row>
    <row r="745" spans="1:1" x14ac:dyDescent="0.25">
      <c r="A745" t="s">
        <v>587</v>
      </c>
    </row>
    <row r="746" spans="1:1" x14ac:dyDescent="0.25">
      <c r="A746" t="s">
        <v>1051</v>
      </c>
    </row>
    <row r="748" spans="1:1" x14ac:dyDescent="0.25">
      <c r="A748" t="s">
        <v>1052</v>
      </c>
    </row>
    <row r="749" spans="1:1" x14ac:dyDescent="0.25">
      <c r="A749" t="s">
        <v>599</v>
      </c>
    </row>
    <row r="750" spans="1:1" x14ac:dyDescent="0.25">
      <c r="A750" t="s">
        <v>1053</v>
      </c>
    </row>
    <row r="751" spans="1:1" x14ac:dyDescent="0.25">
      <c r="A751" t="s">
        <v>1054</v>
      </c>
    </row>
    <row r="752" spans="1:1" x14ac:dyDescent="0.25">
      <c r="A752" t="s">
        <v>1055</v>
      </c>
    </row>
    <row r="753" spans="1:1" x14ac:dyDescent="0.25">
      <c r="A753" t="s">
        <v>1056</v>
      </c>
    </row>
    <row r="754" spans="1:1" x14ac:dyDescent="0.25">
      <c r="A754" t="s">
        <v>1057</v>
      </c>
    </row>
    <row r="756" spans="1:1" x14ac:dyDescent="0.25">
      <c r="A756" t="s">
        <v>1058</v>
      </c>
    </row>
    <row r="757" spans="1:1" x14ac:dyDescent="0.25">
      <c r="A757" t="s">
        <v>599</v>
      </c>
    </row>
    <row r="758" spans="1:1" x14ac:dyDescent="0.25">
      <c r="A758" t="s">
        <v>1053</v>
      </c>
    </row>
    <row r="759" spans="1:1" x14ac:dyDescent="0.25">
      <c r="A759" t="s">
        <v>1059</v>
      </c>
    </row>
    <row r="760" spans="1:1" x14ac:dyDescent="0.25">
      <c r="A760" t="s">
        <v>1060</v>
      </c>
    </row>
    <row r="761" spans="1:1" x14ac:dyDescent="0.25">
      <c r="A761" t="s">
        <v>1061</v>
      </c>
    </row>
    <row r="762" spans="1:1" x14ac:dyDescent="0.25">
      <c r="A762" t="s">
        <v>1062</v>
      </c>
    </row>
    <row r="764" spans="1:1" x14ac:dyDescent="0.25">
      <c r="A764" t="s">
        <v>1063</v>
      </c>
    </row>
    <row r="765" spans="1:1" x14ac:dyDescent="0.25">
      <c r="A765" t="s">
        <v>587</v>
      </c>
    </row>
    <row r="766" spans="1:1" x14ac:dyDescent="0.25">
      <c r="A766" t="s">
        <v>1051</v>
      </c>
    </row>
    <row r="768" spans="1:1" x14ac:dyDescent="0.25">
      <c r="A768" t="s">
        <v>1052</v>
      </c>
    </row>
    <row r="769" spans="1:1" x14ac:dyDescent="0.25">
      <c r="A769" t="s">
        <v>599</v>
      </c>
    </row>
    <row r="770" spans="1:1" x14ac:dyDescent="0.25">
      <c r="A770" t="s">
        <v>1053</v>
      </c>
    </row>
    <row r="771" spans="1:1" x14ac:dyDescent="0.25">
      <c r="A771" t="s">
        <v>1064</v>
      </c>
    </row>
    <row r="772" spans="1:1" x14ac:dyDescent="0.25">
      <c r="A772" t="s">
        <v>1065</v>
      </c>
    </row>
    <row r="773" spans="1:1" x14ac:dyDescent="0.25">
      <c r="A773" t="s">
        <v>1056</v>
      </c>
    </row>
    <row r="774" spans="1:1" x14ac:dyDescent="0.25">
      <c r="A774" t="s">
        <v>1066</v>
      </c>
    </row>
    <row r="776" spans="1:1" x14ac:dyDescent="0.25">
      <c r="A776" t="s">
        <v>1058</v>
      </c>
    </row>
    <row r="777" spans="1:1" x14ac:dyDescent="0.25">
      <c r="A777" t="s">
        <v>599</v>
      </c>
    </row>
    <row r="778" spans="1:1" x14ac:dyDescent="0.25">
      <c r="A778" t="s">
        <v>1053</v>
      </c>
    </row>
    <row r="779" spans="1:1" x14ac:dyDescent="0.25">
      <c r="A779" t="s">
        <v>1059</v>
      </c>
    </row>
    <row r="780" spans="1:1" x14ac:dyDescent="0.25">
      <c r="A780" t="s">
        <v>1067</v>
      </c>
    </row>
    <row r="781" spans="1:1" x14ac:dyDescent="0.25">
      <c r="A781" t="s">
        <v>1068</v>
      </c>
    </row>
    <row r="782" spans="1:1" x14ac:dyDescent="0.25">
      <c r="A782" t="s">
        <v>1069</v>
      </c>
    </row>
    <row r="785" spans="1:1" x14ac:dyDescent="0.25">
      <c r="A785" t="s">
        <v>564</v>
      </c>
    </row>
    <row r="786" spans="1:1" x14ac:dyDescent="0.25">
      <c r="A786" t="s">
        <v>1070</v>
      </c>
    </row>
    <row r="787" spans="1:1" x14ac:dyDescent="0.25">
      <c r="A787" t="s">
        <v>564</v>
      </c>
    </row>
    <row r="789" spans="1:1" x14ac:dyDescent="0.25">
      <c r="A789" t="s">
        <v>587</v>
      </c>
    </row>
    <row r="790" spans="1:1" x14ac:dyDescent="0.25">
      <c r="A790" t="s">
        <v>1071</v>
      </c>
    </row>
    <row r="791" spans="1:1" x14ac:dyDescent="0.25">
      <c r="A791" t="s">
        <v>587</v>
      </c>
    </row>
    <row r="792" spans="1:1" x14ac:dyDescent="0.25">
      <c r="A792" t="s">
        <v>1072</v>
      </c>
    </row>
    <row r="793" spans="1:1" x14ac:dyDescent="0.25">
      <c r="A793" t="s">
        <v>1073</v>
      </c>
    </row>
    <row r="794" spans="1:1" x14ac:dyDescent="0.25">
      <c r="A794" t="s">
        <v>1074</v>
      </c>
    </row>
    <row r="797" spans="1:1" x14ac:dyDescent="0.25">
      <c r="A797" t="s">
        <v>587</v>
      </c>
    </row>
    <row r="798" spans="1:1" x14ac:dyDescent="0.25">
      <c r="A798" t="s">
        <v>1075</v>
      </c>
    </row>
    <row r="799" spans="1:1" x14ac:dyDescent="0.25">
      <c r="A799" t="s">
        <v>587</v>
      </c>
    </row>
    <row r="800" spans="1:1" x14ac:dyDescent="0.25">
      <c r="A800" t="s">
        <v>1076</v>
      </c>
    </row>
    <row r="801" spans="1:1" x14ac:dyDescent="0.25">
      <c r="A801" t="s">
        <v>1077</v>
      </c>
    </row>
    <row r="803" spans="1:1" x14ac:dyDescent="0.25">
      <c r="A803" t="s">
        <v>1078</v>
      </c>
    </row>
    <row r="804" spans="1:1" x14ac:dyDescent="0.25">
      <c r="A804" t="s">
        <v>1079</v>
      </c>
    </row>
    <row r="806" spans="1:1" x14ac:dyDescent="0.25">
      <c r="A806" t="s">
        <v>1080</v>
      </c>
    </row>
    <row r="807" spans="1:1" x14ac:dyDescent="0.25">
      <c r="A807" t="s">
        <v>1081</v>
      </c>
    </row>
    <row r="809" spans="1:1" x14ac:dyDescent="0.25">
      <c r="A809" t="s">
        <v>1082</v>
      </c>
    </row>
    <row r="810" spans="1:1" x14ac:dyDescent="0.25">
      <c r="A810" t="s">
        <v>1083</v>
      </c>
    </row>
    <row r="812" spans="1:1" x14ac:dyDescent="0.25">
      <c r="A812" t="s">
        <v>1084</v>
      </c>
    </row>
    <row r="813" spans="1:1" x14ac:dyDescent="0.25">
      <c r="A813" t="s">
        <v>1085</v>
      </c>
    </row>
    <row r="815" spans="1:1" x14ac:dyDescent="0.25">
      <c r="A815" t="s">
        <v>1086</v>
      </c>
    </row>
    <row r="816" spans="1:1" x14ac:dyDescent="0.25">
      <c r="A816" t="s">
        <v>1087</v>
      </c>
    </row>
    <row r="819" spans="1:1" x14ac:dyDescent="0.25">
      <c r="A819" t="s">
        <v>564</v>
      </c>
    </row>
    <row r="820" spans="1:1" x14ac:dyDescent="0.25">
      <c r="A820" t="s">
        <v>1088</v>
      </c>
    </row>
    <row r="821" spans="1:1" x14ac:dyDescent="0.25">
      <c r="A821" t="s">
        <v>564</v>
      </c>
    </row>
    <row r="823" spans="1:1" x14ac:dyDescent="0.25">
      <c r="A823" t="s">
        <v>587</v>
      </c>
    </row>
    <row r="824" spans="1:1" x14ac:dyDescent="0.25">
      <c r="A824" t="s">
        <v>1089</v>
      </c>
    </row>
    <row r="825" spans="1:1" x14ac:dyDescent="0.25">
      <c r="A825" t="s">
        <v>587</v>
      </c>
    </row>
    <row r="827" spans="1:1" x14ac:dyDescent="0.25">
      <c r="A827" t="s">
        <v>1090</v>
      </c>
    </row>
    <row r="828" spans="1:1" x14ac:dyDescent="0.25">
      <c r="A828" t="s">
        <v>1091</v>
      </c>
    </row>
    <row r="829" spans="1:1" x14ac:dyDescent="0.25">
      <c r="A829" t="s">
        <v>1092</v>
      </c>
    </row>
    <row r="830" spans="1:1" x14ac:dyDescent="0.25">
      <c r="A830" t="s">
        <v>1093</v>
      </c>
    </row>
    <row r="831" spans="1:1" x14ac:dyDescent="0.25">
      <c r="A831" t="s">
        <v>1094</v>
      </c>
    </row>
    <row r="834" spans="1:1" x14ac:dyDescent="0.25">
      <c r="A834" t="s">
        <v>599</v>
      </c>
    </row>
    <row r="835" spans="1:1" x14ac:dyDescent="0.25">
      <c r="A835" t="s">
        <v>1095</v>
      </c>
    </row>
    <row r="836" spans="1:1" x14ac:dyDescent="0.25">
      <c r="A836" t="s">
        <v>599</v>
      </c>
    </row>
    <row r="837" spans="1:1" x14ac:dyDescent="0.25">
      <c r="A837" t="s">
        <v>1096</v>
      </c>
    </row>
    <row r="838" spans="1:1" x14ac:dyDescent="0.25">
      <c r="A838" t="s">
        <v>1097</v>
      </c>
    </row>
    <row r="839" spans="1:1" x14ac:dyDescent="0.25">
      <c r="A839" t="s">
        <v>1098</v>
      </c>
    </row>
    <row r="840" spans="1:1" x14ac:dyDescent="0.25">
      <c r="A840" t="s">
        <v>1099</v>
      </c>
    </row>
    <row r="842" spans="1:1" x14ac:dyDescent="0.25">
      <c r="A842" t="s">
        <v>599</v>
      </c>
    </row>
    <row r="843" spans="1:1" x14ac:dyDescent="0.25">
      <c r="A843" t="s">
        <v>1100</v>
      </c>
    </row>
    <row r="844" spans="1:1" x14ac:dyDescent="0.25">
      <c r="A844" t="s">
        <v>599</v>
      </c>
    </row>
    <row r="845" spans="1:1" x14ac:dyDescent="0.25">
      <c r="A845" t="s">
        <v>1101</v>
      </c>
    </row>
    <row r="846" spans="1:1" x14ac:dyDescent="0.25">
      <c r="A846" t="s">
        <v>1102</v>
      </c>
    </row>
    <row r="847" spans="1:1" x14ac:dyDescent="0.25">
      <c r="A847" t="s">
        <v>1098</v>
      </c>
    </row>
    <row r="848" spans="1:1" x14ac:dyDescent="0.25">
      <c r="A848" t="s">
        <v>1099</v>
      </c>
    </row>
    <row r="850" spans="1:1" x14ac:dyDescent="0.25">
      <c r="A850" t="s">
        <v>599</v>
      </c>
    </row>
    <row r="851" spans="1:1" x14ac:dyDescent="0.25">
      <c r="A851" t="s">
        <v>1103</v>
      </c>
    </row>
    <row r="852" spans="1:1" x14ac:dyDescent="0.25">
      <c r="A852" t="s">
        <v>599</v>
      </c>
    </row>
    <row r="853" spans="1:1" x14ac:dyDescent="0.25">
      <c r="A853" t="s">
        <v>1101</v>
      </c>
    </row>
    <row r="854" spans="1:1" x14ac:dyDescent="0.25">
      <c r="A854" t="s">
        <v>1102</v>
      </c>
    </row>
    <row r="855" spans="1:1" x14ac:dyDescent="0.25">
      <c r="A855" t="s">
        <v>1104</v>
      </c>
    </row>
    <row r="856" spans="1:1" x14ac:dyDescent="0.25">
      <c r="A856" t="s">
        <v>1105</v>
      </c>
    </row>
    <row r="858" spans="1:1" x14ac:dyDescent="0.25">
      <c r="A858" t="s">
        <v>562</v>
      </c>
    </row>
    <row r="859" spans="1:1" x14ac:dyDescent="0.25">
      <c r="A859" t="s">
        <v>1106</v>
      </c>
    </row>
    <row r="860" spans="1:1" x14ac:dyDescent="0.25">
      <c r="A860" t="s">
        <v>562</v>
      </c>
    </row>
    <row r="862" spans="1:1" x14ac:dyDescent="0.25">
      <c r="A862" t="s">
        <v>564</v>
      </c>
    </row>
    <row r="863" spans="1:1" x14ac:dyDescent="0.25">
      <c r="A863" t="s">
        <v>1107</v>
      </c>
    </row>
    <row r="864" spans="1:1" x14ac:dyDescent="0.25">
      <c r="A864" t="s">
        <v>564</v>
      </c>
    </row>
    <row r="865" spans="1:2" x14ac:dyDescent="0.25">
      <c r="A865" t="s">
        <v>581</v>
      </c>
    </row>
    <row r="866" spans="1:2" x14ac:dyDescent="0.25">
      <c r="A866" t="s">
        <v>582</v>
      </c>
    </row>
    <row r="867" spans="1:2" x14ac:dyDescent="0.25">
      <c r="A867" t="s">
        <v>583</v>
      </c>
    </row>
    <row r="868" spans="1:2" x14ac:dyDescent="0.25">
      <c r="A868" t="s">
        <v>584</v>
      </c>
    </row>
    <row r="869" spans="1:2" x14ac:dyDescent="0.25">
      <c r="A869" t="s">
        <v>585</v>
      </c>
    </row>
    <row r="870" spans="1:2" x14ac:dyDescent="0.25">
      <c r="A870" t="s">
        <v>586</v>
      </c>
    </row>
    <row r="873" spans="1:2" x14ac:dyDescent="0.25">
      <c r="A873" t="s">
        <v>587</v>
      </c>
    </row>
    <row r="874" spans="1:2" x14ac:dyDescent="0.25">
      <c r="A874" t="s">
        <v>1108</v>
      </c>
    </row>
    <row r="875" spans="1:2" x14ac:dyDescent="0.25">
      <c r="A875" t="s">
        <v>587</v>
      </c>
    </row>
    <row r="876" spans="1:2" x14ac:dyDescent="0.25">
      <c r="A876" t="s">
        <v>1109</v>
      </c>
    </row>
    <row r="877" spans="1:2" x14ac:dyDescent="0.25">
      <c r="A877" t="s">
        <v>1110</v>
      </c>
    </row>
    <row r="878" spans="1:2" x14ac:dyDescent="0.25">
      <c r="B878" t="s">
        <v>1111</v>
      </c>
    </row>
    <row r="879" spans="1:2" x14ac:dyDescent="0.25">
      <c r="B879" t="s">
        <v>1112</v>
      </c>
    </row>
    <row r="880" spans="1:2" x14ac:dyDescent="0.25">
      <c r="B880" t="s">
        <v>1113</v>
      </c>
    </row>
    <row r="881" spans="1:2" x14ac:dyDescent="0.25">
      <c r="B881" t="s">
        <v>1114</v>
      </c>
    </row>
    <row r="882" spans="1:2" x14ac:dyDescent="0.25">
      <c r="B882" t="s">
        <v>1115</v>
      </c>
    </row>
    <row r="883" spans="1:2" x14ac:dyDescent="0.25">
      <c r="B883" t="s">
        <v>1116</v>
      </c>
    </row>
    <row r="884" spans="1:2" x14ac:dyDescent="0.25">
      <c r="B884" t="s">
        <v>1117</v>
      </c>
    </row>
    <row r="885" spans="1:2" x14ac:dyDescent="0.25">
      <c r="B885" t="s">
        <v>1118</v>
      </c>
    </row>
    <row r="886" spans="1:2" x14ac:dyDescent="0.25">
      <c r="B886" t="s">
        <v>1119</v>
      </c>
    </row>
    <row r="888" spans="1:2" x14ac:dyDescent="0.25">
      <c r="A888" t="s">
        <v>587</v>
      </c>
    </row>
    <row r="889" spans="1:2" x14ac:dyDescent="0.25">
      <c r="A889" t="s">
        <v>1120</v>
      </c>
    </row>
    <row r="890" spans="1:2" x14ac:dyDescent="0.25">
      <c r="A890" t="s">
        <v>587</v>
      </c>
    </row>
    <row r="891" spans="1:2" x14ac:dyDescent="0.25">
      <c r="A891" t="s">
        <v>1121</v>
      </c>
    </row>
    <row r="892" spans="1:2" x14ac:dyDescent="0.25">
      <c r="A892" t="s">
        <v>1122</v>
      </c>
    </row>
    <row r="893" spans="1:2" x14ac:dyDescent="0.25">
      <c r="A893" t="e">
        <f>- Use MudPIT Scoring:  Automatic</f>
        <v>#NAME?</v>
      </c>
    </row>
    <row r="894" spans="1:2" x14ac:dyDescent="0.25">
      <c r="A894" t="s">
        <v>1123</v>
      </c>
    </row>
    <row r="898" spans="1:1" x14ac:dyDescent="0.25">
      <c r="A898" t="s">
        <v>564</v>
      </c>
    </row>
    <row r="899" spans="1:1" x14ac:dyDescent="0.25">
      <c r="A899" t="s">
        <v>1124</v>
      </c>
    </row>
    <row r="900" spans="1:1" x14ac:dyDescent="0.25">
      <c r="A900" t="s">
        <v>564</v>
      </c>
    </row>
    <row r="901" spans="1:1" x14ac:dyDescent="0.25">
      <c r="A901" t="s">
        <v>581</v>
      </c>
    </row>
    <row r="902" spans="1:1" x14ac:dyDescent="0.25">
      <c r="A902" t="s">
        <v>777</v>
      </c>
    </row>
    <row r="903" spans="1:1" x14ac:dyDescent="0.25">
      <c r="A903" t="s">
        <v>778</v>
      </c>
    </row>
    <row r="904" spans="1:1" x14ac:dyDescent="0.25">
      <c r="A904" t="s">
        <v>779</v>
      </c>
    </row>
    <row r="905" spans="1:1" x14ac:dyDescent="0.25">
      <c r="A905" t="s">
        <v>780</v>
      </c>
    </row>
    <row r="906" spans="1:1" x14ac:dyDescent="0.25">
      <c r="A906" t="s">
        <v>586</v>
      </c>
    </row>
    <row r="909" spans="1:1" x14ac:dyDescent="0.25">
      <c r="A909" t="s">
        <v>587</v>
      </c>
    </row>
    <row r="910" spans="1:1" x14ac:dyDescent="0.25">
      <c r="A910" t="s">
        <v>1125</v>
      </c>
    </row>
    <row r="911" spans="1:1" x14ac:dyDescent="0.25">
      <c r="A911" t="s">
        <v>587</v>
      </c>
    </row>
    <row r="912" spans="1:1" x14ac:dyDescent="0.25">
      <c r="A912" t="s">
        <v>1126</v>
      </c>
    </row>
    <row r="913" spans="1:1" x14ac:dyDescent="0.25">
      <c r="A913" t="s">
        <v>1127</v>
      </c>
    </row>
    <row r="914" spans="1:1" x14ac:dyDescent="0.25">
      <c r="A914" t="s">
        <v>1128</v>
      </c>
    </row>
    <row r="916" spans="1:1" x14ac:dyDescent="0.25">
      <c r="A916" t="s">
        <v>1129</v>
      </c>
    </row>
    <row r="917" spans="1:1" x14ac:dyDescent="0.25">
      <c r="A917" t="s">
        <v>1130</v>
      </c>
    </row>
    <row r="918" spans="1:1" x14ac:dyDescent="0.25">
      <c r="A918" t="s">
        <v>1131</v>
      </c>
    </row>
    <row r="919" spans="1:1" x14ac:dyDescent="0.25">
      <c r="A919" t="s">
        <v>1132</v>
      </c>
    </row>
    <row r="920" spans="1:1" x14ac:dyDescent="0.25">
      <c r="A920" t="s">
        <v>1133</v>
      </c>
    </row>
    <row r="922" spans="1:1" x14ac:dyDescent="0.25">
      <c r="A922" t="s">
        <v>1134</v>
      </c>
    </row>
    <row r="923" spans="1:1" x14ac:dyDescent="0.25">
      <c r="A923" t="e">
        <f>- Mascot User Name:  proteomics</f>
        <v>#NAME?</v>
      </c>
    </row>
    <row r="924" spans="1:1" x14ac:dyDescent="0.25">
      <c r="A924" t="s">
        <v>1135</v>
      </c>
    </row>
    <row r="926" spans="1:1" x14ac:dyDescent="0.25">
      <c r="A926" t="s">
        <v>1136</v>
      </c>
    </row>
    <row r="927" spans="1:1" x14ac:dyDescent="0.25">
      <c r="A927" t="e">
        <f>- User Name:  (Not specified)</f>
        <v>#NAME?</v>
      </c>
    </row>
    <row r="928" spans="1:1" x14ac:dyDescent="0.25">
      <c r="A928" t="e">
        <f>- Password:  (Not specified)</f>
        <v>#NAME?</v>
      </c>
    </row>
    <row r="930" spans="1:2" x14ac:dyDescent="0.25">
      <c r="A930" t="s">
        <v>587</v>
      </c>
    </row>
    <row r="931" spans="1:2" x14ac:dyDescent="0.25">
      <c r="A931" t="s">
        <v>1137</v>
      </c>
    </row>
    <row r="932" spans="1:2" x14ac:dyDescent="0.25">
      <c r="A932" t="s">
        <v>587</v>
      </c>
    </row>
    <row r="933" spans="1:2" x14ac:dyDescent="0.25">
      <c r="A933" t="s">
        <v>849</v>
      </c>
    </row>
    <row r="934" spans="1:2" x14ac:dyDescent="0.25">
      <c r="A934" t="s">
        <v>1138</v>
      </c>
    </row>
    <row r="936" spans="1:2" x14ac:dyDescent="0.25">
      <c r="A936" t="s">
        <v>855</v>
      </c>
    </row>
    <row r="937" spans="1:2" x14ac:dyDescent="0.25">
      <c r="A937" t="s">
        <v>1139</v>
      </c>
    </row>
    <row r="938" spans="1:2" x14ac:dyDescent="0.25">
      <c r="A938" t="s">
        <v>1140</v>
      </c>
    </row>
    <row r="939" spans="1:2" x14ac:dyDescent="0.25">
      <c r="A939" t="s">
        <v>1141</v>
      </c>
    </row>
    <row r="941" spans="1:2" x14ac:dyDescent="0.25">
      <c r="A941" t="s">
        <v>1142</v>
      </c>
    </row>
    <row r="942" spans="1:2" x14ac:dyDescent="0.25">
      <c r="A942" t="s">
        <v>1143</v>
      </c>
    </row>
    <row r="943" spans="1:2" x14ac:dyDescent="0.25">
      <c r="B943" t="s">
        <v>1144</v>
      </c>
    </row>
    <row r="944" spans="1:2" x14ac:dyDescent="0.25">
      <c r="B944" t="s">
        <v>1145</v>
      </c>
    </row>
    <row r="945" spans="2:2" x14ac:dyDescent="0.25">
      <c r="B945" t="s">
        <v>1146</v>
      </c>
    </row>
    <row r="946" spans="2:2" x14ac:dyDescent="0.25">
      <c r="B946" t="s">
        <v>1147</v>
      </c>
    </row>
    <row r="947" spans="2:2" x14ac:dyDescent="0.25">
      <c r="B947" t="s">
        <v>1148</v>
      </c>
    </row>
    <row r="948" spans="2:2" x14ac:dyDescent="0.25">
      <c r="B948" t="s">
        <v>1149</v>
      </c>
    </row>
    <row r="949" spans="2:2" x14ac:dyDescent="0.25">
      <c r="B949" t="s">
        <v>1150</v>
      </c>
    </row>
    <row r="950" spans="2:2" x14ac:dyDescent="0.25">
      <c r="B950" t="s">
        <v>1151</v>
      </c>
    </row>
    <row r="951" spans="2:2" x14ac:dyDescent="0.25">
      <c r="B951" t="s">
        <v>1152</v>
      </c>
    </row>
    <row r="952" spans="2:2" x14ac:dyDescent="0.25">
      <c r="B952" t="s">
        <v>1153</v>
      </c>
    </row>
    <row r="953" spans="2:2" x14ac:dyDescent="0.25">
      <c r="B953" t="s">
        <v>1154</v>
      </c>
    </row>
    <row r="954" spans="2:2" x14ac:dyDescent="0.25">
      <c r="B954" t="s">
        <v>1155</v>
      </c>
    </row>
    <row r="955" spans="2:2" x14ac:dyDescent="0.25">
      <c r="B955" t="s">
        <v>1156</v>
      </c>
    </row>
    <row r="956" spans="2:2" x14ac:dyDescent="0.25">
      <c r="B956" t="s">
        <v>1148</v>
      </c>
    </row>
    <row r="957" spans="2:2" x14ac:dyDescent="0.25">
      <c r="B957" t="s">
        <v>1157</v>
      </c>
    </row>
    <row r="958" spans="2:2" x14ac:dyDescent="0.25">
      <c r="B958" t="s">
        <v>1158</v>
      </c>
    </row>
    <row r="959" spans="2:2" x14ac:dyDescent="0.25">
      <c r="B959" t="s">
        <v>1159</v>
      </c>
    </row>
    <row r="960" spans="2:2" x14ac:dyDescent="0.25">
      <c r="B960" t="s">
        <v>1160</v>
      </c>
    </row>
    <row r="961" spans="2:2" x14ac:dyDescent="0.25">
      <c r="B961" t="s">
        <v>1161</v>
      </c>
    </row>
    <row r="962" spans="2:2" x14ac:dyDescent="0.25">
      <c r="B962" t="s">
        <v>1162</v>
      </c>
    </row>
    <row r="963" spans="2:2" x14ac:dyDescent="0.25">
      <c r="B963" t="s">
        <v>1163</v>
      </c>
    </row>
    <row r="965" spans="2:2" x14ac:dyDescent="0.25">
      <c r="B965" t="s">
        <v>1164</v>
      </c>
    </row>
    <row r="966" spans="2:2" x14ac:dyDescent="0.25">
      <c r="B966" t="s">
        <v>1165</v>
      </c>
    </row>
    <row r="967" spans="2:2" x14ac:dyDescent="0.25">
      <c r="B967" t="s">
        <v>1166</v>
      </c>
    </row>
    <row r="968" spans="2:2" x14ac:dyDescent="0.25">
      <c r="B968" t="s">
        <v>1167</v>
      </c>
    </row>
    <row r="969" spans="2:2" x14ac:dyDescent="0.25">
      <c r="B969" t="s">
        <v>1168</v>
      </c>
    </row>
    <row r="970" spans="2:2" x14ac:dyDescent="0.25">
      <c r="B970" t="s">
        <v>1169</v>
      </c>
    </row>
    <row r="971" spans="2:2" x14ac:dyDescent="0.25">
      <c r="B971" t="s">
        <v>1170</v>
      </c>
    </row>
    <row r="973" spans="2:2" x14ac:dyDescent="0.25">
      <c r="B973" t="s">
        <v>1153</v>
      </c>
    </row>
    <row r="974" spans="2:2" x14ac:dyDescent="0.25">
      <c r="B974" t="s">
        <v>1171</v>
      </c>
    </row>
    <row r="975" spans="2:2" x14ac:dyDescent="0.25">
      <c r="B975" t="s">
        <v>1172</v>
      </c>
    </row>
    <row r="976" spans="2:2" x14ac:dyDescent="0.25">
      <c r="B976" t="s">
        <v>1148</v>
      </c>
    </row>
    <row r="977" spans="2:2" x14ac:dyDescent="0.25">
      <c r="B977" t="s">
        <v>1173</v>
      </c>
    </row>
    <row r="978" spans="2:2" x14ac:dyDescent="0.25">
      <c r="B978" t="s">
        <v>1174</v>
      </c>
    </row>
    <row r="979" spans="2:2" x14ac:dyDescent="0.25">
      <c r="B979" t="s">
        <v>1175</v>
      </c>
    </row>
    <row r="980" spans="2:2" x14ac:dyDescent="0.25">
      <c r="B980" t="s">
        <v>1176</v>
      </c>
    </row>
    <row r="981" spans="2:2" x14ac:dyDescent="0.25">
      <c r="B981" t="s">
        <v>1177</v>
      </c>
    </row>
    <row r="982" spans="2:2" x14ac:dyDescent="0.25">
      <c r="B982" t="s">
        <v>1178</v>
      </c>
    </row>
    <row r="983" spans="2:2" x14ac:dyDescent="0.25">
      <c r="B983" t="s">
        <v>1169</v>
      </c>
    </row>
    <row r="984" spans="2:2" x14ac:dyDescent="0.25">
      <c r="B984" t="s">
        <v>1170</v>
      </c>
    </row>
    <row r="985" spans="2:2" x14ac:dyDescent="0.25">
      <c r="B985" t="s">
        <v>1177</v>
      </c>
    </row>
    <row r="987" spans="2:2" x14ac:dyDescent="0.25">
      <c r="B987" t="s">
        <v>1153</v>
      </c>
    </row>
    <row r="988" spans="2:2" x14ac:dyDescent="0.25">
      <c r="B988" t="s">
        <v>1179</v>
      </c>
    </row>
    <row r="989" spans="2:2" x14ac:dyDescent="0.25">
      <c r="B989" t="s">
        <v>1180</v>
      </c>
    </row>
    <row r="990" spans="2:2" x14ac:dyDescent="0.25">
      <c r="B990" t="s">
        <v>1181</v>
      </c>
    </row>
    <row r="991" spans="2:2" x14ac:dyDescent="0.25">
      <c r="B991" t="s">
        <v>1182</v>
      </c>
    </row>
    <row r="992" spans="2:2" x14ac:dyDescent="0.25">
      <c r="B992" t="s">
        <v>1183</v>
      </c>
    </row>
    <row r="993" spans="2:2" x14ac:dyDescent="0.25">
      <c r="B993" t="s">
        <v>1148</v>
      </c>
    </row>
    <row r="994" spans="2:2" x14ac:dyDescent="0.25">
      <c r="B994" t="s">
        <v>1184</v>
      </c>
    </row>
    <row r="995" spans="2:2" x14ac:dyDescent="0.25">
      <c r="B995" t="s">
        <v>1185</v>
      </c>
    </row>
    <row r="996" spans="2:2" x14ac:dyDescent="0.25">
      <c r="B996" t="s">
        <v>1186</v>
      </c>
    </row>
    <row r="997" spans="2:2" x14ac:dyDescent="0.25">
      <c r="B997" t="s">
        <v>1187</v>
      </c>
    </row>
    <row r="998" spans="2:2" x14ac:dyDescent="0.25">
      <c r="B998" t="s">
        <v>1188</v>
      </c>
    </row>
    <row r="999" spans="2:2" x14ac:dyDescent="0.25">
      <c r="B999" t="s">
        <v>1153</v>
      </c>
    </row>
    <row r="1000" spans="2:2" x14ac:dyDescent="0.25">
      <c r="B1000" t="s">
        <v>1189</v>
      </c>
    </row>
    <row r="1001" spans="2:2" x14ac:dyDescent="0.25">
      <c r="B1001" t="s">
        <v>1190</v>
      </c>
    </row>
    <row r="1002" spans="2:2" x14ac:dyDescent="0.25">
      <c r="B1002" t="s">
        <v>1191</v>
      </c>
    </row>
    <row r="1003" spans="2:2" x14ac:dyDescent="0.25">
      <c r="B1003" t="s">
        <v>1192</v>
      </c>
    </row>
    <row r="1004" spans="2:2" x14ac:dyDescent="0.25">
      <c r="B1004" t="s">
        <v>1148</v>
      </c>
    </row>
    <row r="1005" spans="2:2" x14ac:dyDescent="0.25">
      <c r="B1005" t="s">
        <v>1193</v>
      </c>
    </row>
    <row r="1006" spans="2:2" x14ac:dyDescent="0.25">
      <c r="B1006" t="s">
        <v>1194</v>
      </c>
    </row>
    <row r="1008" spans="2:2" x14ac:dyDescent="0.25">
      <c r="B1008" t="s">
        <v>1153</v>
      </c>
    </row>
    <row r="1009" spans="2:2" x14ac:dyDescent="0.25">
      <c r="B1009" t="s">
        <v>1195</v>
      </c>
    </row>
    <row r="1010" spans="2:2" x14ac:dyDescent="0.25">
      <c r="B1010" t="s">
        <v>1196</v>
      </c>
    </row>
    <row r="1011" spans="2:2" x14ac:dyDescent="0.25">
      <c r="B1011" t="s">
        <v>1148</v>
      </c>
    </row>
    <row r="1012" spans="2:2" x14ac:dyDescent="0.25">
      <c r="B1012" t="s">
        <v>1197</v>
      </c>
    </row>
    <row r="1013" spans="2:2" x14ac:dyDescent="0.25">
      <c r="B1013" t="s">
        <v>1198</v>
      </c>
    </row>
    <row r="1014" spans="2:2" x14ac:dyDescent="0.25">
      <c r="B1014" t="s">
        <v>1199</v>
      </c>
    </row>
    <row r="1015" spans="2:2" x14ac:dyDescent="0.25">
      <c r="B1015" t="s">
        <v>1200</v>
      </c>
    </row>
    <row r="1016" spans="2:2" x14ac:dyDescent="0.25">
      <c r="B1016" t="s">
        <v>1201</v>
      </c>
    </row>
    <row r="1017" spans="2:2" x14ac:dyDescent="0.25">
      <c r="B1017" t="s">
        <v>1163</v>
      </c>
    </row>
    <row r="1019" spans="2:2" x14ac:dyDescent="0.25">
      <c r="B1019" t="s">
        <v>1202</v>
      </c>
    </row>
    <row r="1020" spans="2:2" x14ac:dyDescent="0.25">
      <c r="B1020" t="s">
        <v>1203</v>
      </c>
    </row>
    <row r="1021" spans="2:2" x14ac:dyDescent="0.25">
      <c r="B1021" t="s">
        <v>1204</v>
      </c>
    </row>
    <row r="1022" spans="2:2" x14ac:dyDescent="0.25">
      <c r="B1022" t="s">
        <v>1205</v>
      </c>
    </row>
    <row r="1023" spans="2:2" x14ac:dyDescent="0.25">
      <c r="B1023" t="s">
        <v>1206</v>
      </c>
    </row>
    <row r="1024" spans="2:2" x14ac:dyDescent="0.25">
      <c r="B1024" t="s">
        <v>1207</v>
      </c>
    </row>
    <row r="1025" spans="2:2" x14ac:dyDescent="0.25">
      <c r="B1025" t="s">
        <v>1208</v>
      </c>
    </row>
    <row r="1026" spans="2:2" x14ac:dyDescent="0.25">
      <c r="B1026" t="s">
        <v>1209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Proteins Sc20</vt:lpstr>
      <vt:lpstr>Peptides Sc20</vt:lpstr>
      <vt:lpstr>Search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Chiva</dc:creator>
  <cp:lastModifiedBy>Cristina Chiva</cp:lastModifiedBy>
  <dcterms:created xsi:type="dcterms:W3CDTF">2017-03-28T12:27:42Z</dcterms:created>
  <dcterms:modified xsi:type="dcterms:W3CDTF">2017-03-28T12:28:46Z</dcterms:modified>
</cp:coreProperties>
</file>