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Bei GANE 8
1 Bit = 0,25 mV</t>
        </r>
      </text>
    </comment>
    <comment ref="E3" authorId="0">
      <text>
        <r>
          <rPr>
            <sz val="10"/>
            <rFont val="Arial"/>
            <family val="2"/>
            <charset val="1"/>
          </rPr>
          <t xml:space="preserve">T_calc = m*Um+b</t>
        </r>
      </text>
    </comment>
  </commentList>
</comments>
</file>

<file path=xl/sharedStrings.xml><?xml version="1.0" encoding="utf-8"?>
<sst xmlns="http://schemas.openxmlformats.org/spreadsheetml/2006/main" count="23" uniqueCount="14">
  <si>
    <t xml:space="preserve">Vcc=</t>
  </si>
  <si>
    <t xml:space="preserve">r1=</t>
  </si>
  <si>
    <t xml:space="preserve">r2=</t>
  </si>
  <si>
    <t xml:space="preserve">r4=</t>
  </si>
  <si>
    <t xml:space="preserve">1Bit/mV=</t>
  </si>
  <si>
    <t xml:space="preserve">Temp</t>
  </si>
  <si>
    <t xml:space="preserve">R-PT1000</t>
  </si>
  <si>
    <t xml:space="preserve">Umess /mV</t>
  </si>
  <si>
    <t xml:space="preserve">Um/Bit</t>
  </si>
  <si>
    <t xml:space="preserve">m</t>
  </si>
  <si>
    <t xml:space="preserve">b</t>
  </si>
  <si>
    <t xml:space="preserve">T_calc</t>
  </si>
  <si>
    <t xml:space="preserve">T_err</t>
  </si>
  <si>
    <t xml:space="preserve">don’t care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</si>
</sst>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40953771836207"/>
          <c:y val="0.037749011704519"/>
          <c:w val="0.870920631354266"/>
          <c:h val="0.93659406247577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Tabelle1!$A$4:$A$25</c:f>
              <c:numCache>
                <c:formatCode>General</c:formatCode>
                <c:ptCount val="22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130</c:v>
                </c:pt>
                <c:pt idx="20">
                  <c:v>140</c:v>
                </c:pt>
                <c:pt idx="21">
                  <c:v>150</c:v>
                </c:pt>
              </c:numCache>
            </c:numRef>
          </c:xVal>
          <c:yVal>
            <c:numRef>
              <c:f>Tabelle1!$D$4:$D$25</c:f>
              <c:numCache>
                <c:formatCode>General</c:formatCode>
                <c:ptCount val="22"/>
                <c:pt idx="0">
                  <c:v>1583</c:v>
                </c:pt>
                <c:pt idx="1">
                  <c:v>1432</c:v>
                </c:pt>
                <c:pt idx="2">
                  <c:v>1287</c:v>
                </c:pt>
                <c:pt idx="3">
                  <c:v>1148</c:v>
                </c:pt>
                <c:pt idx="4">
                  <c:v>1014</c:v>
                </c:pt>
                <c:pt idx="5">
                  <c:v>885</c:v>
                </c:pt>
                <c:pt idx="6">
                  <c:v>761</c:v>
                </c:pt>
                <c:pt idx="7">
                  <c:v>641</c:v>
                </c:pt>
                <c:pt idx="8">
                  <c:v>582</c:v>
                </c:pt>
                <c:pt idx="9">
                  <c:v>525</c:v>
                </c:pt>
                <c:pt idx="10">
                  <c:v>413</c:v>
                </c:pt>
                <c:pt idx="11">
                  <c:v>305</c:v>
                </c:pt>
                <c:pt idx="12">
                  <c:v>201</c:v>
                </c:pt>
                <c:pt idx="13">
                  <c:v>100</c:v>
                </c:pt>
                <c:pt idx="14">
                  <c:v>2</c:v>
                </c:pt>
                <c:pt idx="15">
                  <c:v>-92</c:v>
                </c:pt>
                <c:pt idx="16">
                  <c:v>-184</c:v>
                </c:pt>
                <c:pt idx="17">
                  <c:v>-273</c:v>
                </c:pt>
                <c:pt idx="18">
                  <c:v>-359</c:v>
                </c:pt>
                <c:pt idx="19">
                  <c:v>-443</c:v>
                </c:pt>
                <c:pt idx="20">
                  <c:v>-524</c:v>
                </c:pt>
                <c:pt idx="21">
                  <c:v>-603</c:v>
                </c:pt>
              </c:numCache>
            </c:numRef>
          </c:yVal>
          <c:smooth val="0"/>
        </c:ser>
        <c:axId val="39949327"/>
        <c:axId val="42893255"/>
      </c:scatterChart>
      <c:valAx>
        <c:axId val="399493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893255"/>
        <c:crosses val="autoZero"/>
        <c:crossBetween val="midCat"/>
      </c:valAx>
      <c:valAx>
        <c:axId val="428932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94932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396720</xdr:colOff>
      <xdr:row>5</xdr:row>
      <xdr:rowOff>7920</xdr:rowOff>
    </xdr:from>
    <xdr:to>
      <xdr:col>18</xdr:col>
      <xdr:colOff>282600</xdr:colOff>
      <xdr:row>33</xdr:row>
      <xdr:rowOff>100080</xdr:rowOff>
    </xdr:to>
    <xdr:graphicFrame>
      <xdr:nvGraphicFramePr>
        <xdr:cNvPr id="0" name=""/>
        <xdr:cNvGraphicFramePr/>
      </xdr:nvGraphicFramePr>
      <xdr:xfrm>
        <a:off x="8499600" y="820440"/>
        <a:ext cx="6408720" cy="464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2" activeCellId="0" sqref="F2"/>
    </sheetView>
  </sheetViews>
  <sheetFormatPr defaultColWidth="11.5703125" defaultRowHeight="12.8" zeroHeight="false" outlineLevelRow="0" outlineLevelCol="0"/>
  <cols>
    <col collapsed="false" customWidth="true" hidden="false" outlineLevel="0" max="3" min="3" style="0" width="10.84"/>
  </cols>
  <sheetData>
    <row r="1" customFormat="false" ht="12.8" hidden="false" customHeight="false" outlineLevel="0" collapsed="false">
      <c r="A1" s="1" t="s">
        <v>0</v>
      </c>
      <c r="B1" s="2" t="n">
        <v>3.3</v>
      </c>
      <c r="C1" s="1" t="s">
        <v>1</v>
      </c>
      <c r="D1" s="2" t="n">
        <v>1310</v>
      </c>
      <c r="E1" s="1" t="s">
        <v>2</v>
      </c>
      <c r="F1" s="2" t="n">
        <v>1310</v>
      </c>
      <c r="G1" s="1" t="s">
        <v>3</v>
      </c>
      <c r="H1" s="2" t="n">
        <v>1310</v>
      </c>
      <c r="I1" s="1" t="s">
        <v>4</v>
      </c>
      <c r="J1" s="2" t="n">
        <v>0.25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s">
        <v>7</v>
      </c>
      <c r="D3" s="0" t="s">
        <v>8</v>
      </c>
      <c r="E3" s="0" t="s">
        <v>9</v>
      </c>
      <c r="F3" s="0" t="s">
        <v>10</v>
      </c>
      <c r="G3" s="0" t="s">
        <v>11</v>
      </c>
      <c r="H3" s="0" t="s">
        <v>12</v>
      </c>
    </row>
    <row r="4" customFormat="false" ht="12.8" hidden="false" customHeight="false" outlineLevel="0" collapsed="false">
      <c r="A4" s="2" t="n">
        <v>-50</v>
      </c>
      <c r="B4" s="0" t="n">
        <v>803.1</v>
      </c>
      <c r="C4" s="3" t="n">
        <f aca="false">$B$1*($D$1*$H$1-B4*$F$1)/(($D$1+$F$1)*(B4+$H$1))*1000</f>
        <v>395.809474232171</v>
      </c>
      <c r="D4" s="0" t="n">
        <f aca="false">INT(C4/$J$1)</f>
        <v>1583</v>
      </c>
      <c r="E4" s="0" t="s">
        <v>13</v>
      </c>
      <c r="F4" s="0" t="s">
        <v>13</v>
      </c>
    </row>
    <row r="5" customFormat="false" ht="12.8" hidden="false" customHeight="false" outlineLevel="0" collapsed="false">
      <c r="A5" s="2" t="n">
        <v>-40</v>
      </c>
      <c r="B5" s="0" t="n">
        <v>842.7</v>
      </c>
      <c r="C5" s="3" t="n">
        <f aca="false">$B$1*($D$1*$H$1-B5*$F$1)/(($D$1+$F$1)*(B5+$H$1))*1000</f>
        <v>358.17577925396</v>
      </c>
      <c r="D5" s="0" t="n">
        <f aca="false">INT(C5/$J$1)</f>
        <v>1432</v>
      </c>
      <c r="E5" s="0" t="s">
        <v>13</v>
      </c>
      <c r="F5" s="0" t="s">
        <v>13</v>
      </c>
    </row>
    <row r="6" customFormat="false" ht="12.8" hidden="false" customHeight="false" outlineLevel="0" collapsed="false">
      <c r="A6" s="2" t="n">
        <v>-30</v>
      </c>
      <c r="B6" s="0" t="n">
        <v>882.2</v>
      </c>
      <c r="C6" s="3" t="n">
        <f aca="false">$B$1*($D$1*$H$1-B6*$F$1)/(($D$1+$F$1)*(B6+$H$1))*1000</f>
        <v>321.991606605237</v>
      </c>
      <c r="D6" s="0" t="n">
        <f aca="false">INT(C6/$J$1)</f>
        <v>1287</v>
      </c>
      <c r="E6" s="0" t="s">
        <v>13</v>
      </c>
      <c r="F6" s="0" t="s">
        <v>13</v>
      </c>
    </row>
    <row r="7" customFormat="false" ht="12.8" hidden="false" customHeight="false" outlineLevel="0" collapsed="false">
      <c r="A7" s="2" t="n">
        <v>-20</v>
      </c>
      <c r="B7" s="0" t="n">
        <v>921.6</v>
      </c>
      <c r="C7" s="3" t="n">
        <f aca="false">$B$1*($D$1*$H$1-B7*$F$1)/(($D$1+$F$1)*(B7+$H$1))*1000</f>
        <v>287.175120989425</v>
      </c>
      <c r="D7" s="0" t="n">
        <f aca="false">INT(C7/$J$1)</f>
        <v>1148</v>
      </c>
      <c r="E7" s="0" t="s">
        <v>13</v>
      </c>
      <c r="F7" s="0" t="s">
        <v>13</v>
      </c>
    </row>
    <row r="8" customFormat="false" ht="12.8" hidden="false" customHeight="false" outlineLevel="0" collapsed="false">
      <c r="A8" s="2" t="n">
        <v>-10</v>
      </c>
      <c r="B8" s="0" t="n">
        <v>960.9</v>
      </c>
      <c r="C8" s="3" t="n">
        <f aca="false">$B$1*($D$1*$H$1-B8*$F$1)/(($D$1+$F$1)*(B8+$H$1))*1000</f>
        <v>253.650535030164</v>
      </c>
      <c r="D8" s="0" t="n">
        <f aca="false">INT(C8/$J$1)</f>
        <v>1014</v>
      </c>
      <c r="E8" s="0" t="s">
        <v>13</v>
      </c>
      <c r="F8" s="0" t="s">
        <v>13</v>
      </c>
    </row>
    <row r="9" customFormat="false" ht="12.8" hidden="false" customHeight="false" outlineLevel="0" collapsed="false">
      <c r="A9" s="4" t="n">
        <v>0</v>
      </c>
      <c r="B9" s="0" t="n">
        <v>1000</v>
      </c>
      <c r="C9" s="3" t="n">
        <f aca="false">$B$1*($D$1*$H$1-B9*$F$1)/(($D$1+$F$1)*(B9+$H$1))*1000</f>
        <v>221.428571428571</v>
      </c>
      <c r="D9" s="5" t="n">
        <f aca="false">INT(C9/$J$1)</f>
        <v>885</v>
      </c>
      <c r="E9" s="6" t="n">
        <f aca="false">($A$15-$A$9)/($D$15-$D$9)</f>
        <v>-0.0862068965517241</v>
      </c>
      <c r="F9" s="6" t="n">
        <f aca="false">$A$9-E9*$D$9</f>
        <v>76.2931034482759</v>
      </c>
      <c r="G9" s="0" t="n">
        <f aca="false">D9*E9+F9</f>
        <v>0</v>
      </c>
      <c r="H9" s="0" t="n">
        <f aca="false">G9-A9</f>
        <v>0</v>
      </c>
    </row>
    <row r="10" customFormat="false" ht="12.8" hidden="false" customHeight="false" outlineLevel="0" collapsed="false">
      <c r="A10" s="2" t="n">
        <v>10</v>
      </c>
      <c r="B10" s="0" t="n">
        <v>1039</v>
      </c>
      <c r="C10" s="3" t="n">
        <f aca="false">$B$1*($D$1*$H$1-B10*$F$1)/(($D$1+$F$1)*(B10+$H$1))*1000</f>
        <v>190.357598978289</v>
      </c>
      <c r="D10" s="0" t="n">
        <f aca="false">INT(C10/$J$1)</f>
        <v>761</v>
      </c>
      <c r="E10" s="6" t="n">
        <f aca="false">($A$15-$A$9)/($D$15-$D$9)</f>
        <v>-0.0862068965517241</v>
      </c>
      <c r="F10" s="6" t="n">
        <f aca="false">$A$9-E10*$D$9</f>
        <v>76.2931034482759</v>
      </c>
      <c r="G10" s="0" t="n">
        <f aca="false">D10*E10+F10</f>
        <v>10.6896551724138</v>
      </c>
      <c r="H10" s="0" t="n">
        <f aca="false">G10-A10</f>
        <v>0.689655172413794</v>
      </c>
    </row>
    <row r="11" customFormat="false" ht="12.8" hidden="false" customHeight="false" outlineLevel="0" collapsed="false">
      <c r="A11" s="2" t="n">
        <v>20</v>
      </c>
      <c r="B11" s="0" t="n">
        <v>1077.9</v>
      </c>
      <c r="C11" s="3" t="n">
        <f aca="false">$B$1*($D$1*$H$1-B11*$F$1)/(($D$1+$F$1)*(B11+$H$1))*1000</f>
        <v>160.377318983207</v>
      </c>
      <c r="D11" s="0" t="n">
        <f aca="false">INT(C11/$J$1)</f>
        <v>641</v>
      </c>
      <c r="E11" s="6" t="n">
        <f aca="false">($A$15-$A$9)/($D$15-$D$9)</f>
        <v>-0.0862068965517241</v>
      </c>
      <c r="F11" s="6" t="n">
        <f aca="false">$A$9-E11*$D$9</f>
        <v>76.2931034482759</v>
      </c>
      <c r="G11" s="0" t="n">
        <f aca="false">D11*E11+F11</f>
        <v>21.0344827586207</v>
      </c>
      <c r="H11" s="0" t="n">
        <f aca="false">G11-A11</f>
        <v>1.0344827586207</v>
      </c>
    </row>
    <row r="12" customFormat="false" ht="12.8" hidden="false" customHeight="false" outlineLevel="0" collapsed="false">
      <c r="A12" s="2" t="n">
        <v>25</v>
      </c>
      <c r="B12" s="0" t="n">
        <v>1097.4</v>
      </c>
      <c r="C12" s="3" t="n">
        <f aca="false">$B$1*($D$1*$H$1-B12*$F$1)/(($D$1+$F$1)*(B12+$H$1))*1000</f>
        <v>145.713217579131</v>
      </c>
      <c r="D12" s="0" t="n">
        <f aca="false">INT(C12/$J$1)</f>
        <v>582</v>
      </c>
      <c r="E12" s="6" t="n">
        <f aca="false">($A$15-$A$9)/($D$15-$D$9)</f>
        <v>-0.0862068965517241</v>
      </c>
      <c r="F12" s="6" t="n">
        <f aca="false">$A$9-E12*$D$9</f>
        <v>76.2931034482759</v>
      </c>
      <c r="G12" s="0" t="n">
        <f aca="false">D12*E12+F12</f>
        <v>26.1206896551724</v>
      </c>
      <c r="H12" s="0" t="n">
        <f aca="false">G12-A12</f>
        <v>1.12068965517242</v>
      </c>
    </row>
    <row r="13" customFormat="false" ht="12.8" hidden="false" customHeight="false" outlineLevel="0" collapsed="false">
      <c r="A13" s="2" t="n">
        <v>30</v>
      </c>
      <c r="B13" s="0" t="n">
        <v>1116.7</v>
      </c>
      <c r="C13" s="3" t="n">
        <f aca="false">$B$1*($D$1*$H$1-B13*$F$1)/(($D$1+$F$1)*(B13+$H$1))*1000</f>
        <v>131.431573742119</v>
      </c>
      <c r="D13" s="0" t="n">
        <f aca="false">INT(C13/$J$1)</f>
        <v>525</v>
      </c>
      <c r="E13" s="6" t="n">
        <f aca="false">($A$15-$A$9)/($D$15-$D$9)</f>
        <v>-0.0862068965517241</v>
      </c>
      <c r="F13" s="6" t="n">
        <f aca="false">$A$9-E13*$D$9</f>
        <v>76.2931034482759</v>
      </c>
      <c r="G13" s="0" t="n">
        <f aca="false">D13*E13+F13</f>
        <v>31.0344827586207</v>
      </c>
      <c r="H13" s="0" t="n">
        <f aca="false">G13-A13</f>
        <v>1.0344827586207</v>
      </c>
    </row>
    <row r="14" customFormat="false" ht="12.8" hidden="false" customHeight="false" outlineLevel="0" collapsed="false">
      <c r="A14" s="2" t="n">
        <v>40</v>
      </c>
      <c r="B14" s="0" t="n">
        <v>1155.4</v>
      </c>
      <c r="C14" s="3" t="n">
        <f aca="false">$B$1*($D$1*$H$1-B14*$F$1)/(($D$1+$F$1)*(B14+$H$1))*1000</f>
        <v>103.467997079581</v>
      </c>
      <c r="D14" s="0" t="n">
        <f aca="false">INT(C14/$J$1)</f>
        <v>413</v>
      </c>
      <c r="E14" s="6" t="n">
        <f aca="false">($A$15-$A$9)/($D$15-$D$9)</f>
        <v>-0.0862068965517241</v>
      </c>
      <c r="F14" s="6" t="n">
        <f aca="false">$A$9-E14*$D$9</f>
        <v>76.2931034482759</v>
      </c>
      <c r="G14" s="0" t="n">
        <f aca="false">D14*E14+F14</f>
        <v>40.6896551724138</v>
      </c>
      <c r="H14" s="0" t="n">
        <f aca="false">G14-A14</f>
        <v>0.689655172413801</v>
      </c>
    </row>
    <row r="15" customFormat="false" ht="12.8" hidden="false" customHeight="false" outlineLevel="0" collapsed="false">
      <c r="A15" s="7" t="n">
        <v>50</v>
      </c>
      <c r="B15" s="0" t="n">
        <v>1194</v>
      </c>
      <c r="C15" s="3" t="n">
        <f aca="false">$B$1*($D$1*$H$1-B15*$F$1)/(($D$1+$F$1)*(B15+$H$1))*1000</f>
        <v>76.4376996805112</v>
      </c>
      <c r="D15" s="5" t="n">
        <f aca="false">INT(C15/$J$1)</f>
        <v>305</v>
      </c>
      <c r="E15" s="6" t="n">
        <f aca="false">($A$15-$A$9)/($D$15-$D$9)</f>
        <v>-0.0862068965517241</v>
      </c>
      <c r="F15" s="6" t="n">
        <f aca="false">$A$9-E15*$D$9</f>
        <v>76.2931034482759</v>
      </c>
      <c r="G15" s="0" t="n">
        <f aca="false">D15*E15+F15</f>
        <v>50</v>
      </c>
      <c r="H15" s="0" t="n">
        <f aca="false">G15-A15</f>
        <v>0</v>
      </c>
    </row>
    <row r="16" customFormat="false" ht="12.8" hidden="false" customHeight="false" outlineLevel="0" collapsed="false">
      <c r="A16" s="2" t="n">
        <v>60</v>
      </c>
      <c r="B16" s="0" t="n">
        <v>1232.4</v>
      </c>
      <c r="C16" s="3" t="n">
        <f aca="false">$B$1*($D$1*$H$1-B16*$F$1)/(($D$1+$F$1)*(B16+$H$1))*1000</f>
        <v>50.3618628067966</v>
      </c>
      <c r="D16" s="0" t="n">
        <f aca="false">INT(C16/$J$1)</f>
        <v>201</v>
      </c>
      <c r="E16" s="0" t="n">
        <f aca="false">($A$17-$A$15)/($D$17-$D$15)</f>
        <v>-0.0975609756097561</v>
      </c>
      <c r="F16" s="0" t="n">
        <f aca="false">$A$15-E16*$D$15</f>
        <v>79.7560975609756</v>
      </c>
      <c r="G16" s="0" t="n">
        <f aca="false">D16*E16+F16</f>
        <v>60.1463414634146</v>
      </c>
      <c r="H16" s="0" t="n">
        <f aca="false">G16-A16</f>
        <v>0.146341463414629</v>
      </c>
    </row>
    <row r="17" customFormat="false" ht="12.8" hidden="false" customHeight="false" outlineLevel="0" collapsed="false">
      <c r="A17" s="7" t="n">
        <v>70</v>
      </c>
      <c r="B17" s="0" t="n">
        <v>1270.7</v>
      </c>
      <c r="C17" s="3" t="n">
        <f aca="false">$B$1*($D$1*$H$1-B17*$F$1)/(($D$1+$F$1)*(B17+$H$1))*1000</f>
        <v>25.1269035532995</v>
      </c>
      <c r="D17" s="5" t="n">
        <f aca="false">INT(C17/$J$1)</f>
        <v>100</v>
      </c>
      <c r="E17" s="0" t="n">
        <f aca="false">($A$17-$A$15)/($D$17-$D$15)</f>
        <v>-0.0975609756097561</v>
      </c>
      <c r="F17" s="0" t="n">
        <f aca="false">$A$15-E17*$D$15</f>
        <v>79.7560975609756</v>
      </c>
      <c r="G17" s="0" t="n">
        <f aca="false">D17*E17+F17</f>
        <v>70</v>
      </c>
      <c r="H17" s="0" t="n">
        <f aca="false">G17-A17</f>
        <v>0</v>
      </c>
    </row>
    <row r="18" customFormat="false" ht="12.8" hidden="false" customHeight="false" outlineLevel="0" collapsed="false">
      <c r="A18" s="2" t="n">
        <v>80</v>
      </c>
      <c r="B18" s="0" t="n">
        <v>1308.9</v>
      </c>
      <c r="C18" s="3" t="n">
        <f aca="false">$B$1*($D$1*$H$1-B18*$F$1)/(($D$1+$F$1)*(B18+$H$1))*1000</f>
        <v>0.693039062201576</v>
      </c>
      <c r="D18" s="0" t="n">
        <f aca="false">INT(C18/$J$1)</f>
        <v>2</v>
      </c>
      <c r="E18" s="6" t="n">
        <f aca="false">($A$19-$A$17)/($D$19-$D$17)</f>
        <v>-0.104166666666667</v>
      </c>
      <c r="F18" s="6" t="n">
        <f aca="false">$A$17-E18*$D$17</f>
        <v>80.4166666666667</v>
      </c>
      <c r="G18" s="0" t="n">
        <f aca="false">D18*E18+F18</f>
        <v>80.2083333333333</v>
      </c>
      <c r="H18" s="0" t="n">
        <f aca="false">G18-A18</f>
        <v>0.208333333333343</v>
      </c>
    </row>
    <row r="19" customFormat="false" ht="12.8" hidden="false" customHeight="false" outlineLevel="0" collapsed="false">
      <c r="A19" s="7" t="n">
        <v>90</v>
      </c>
      <c r="B19" s="0" t="n">
        <v>1347</v>
      </c>
      <c r="C19" s="3" t="n">
        <f aca="false">$B$1*($D$1*$H$1-B19*$F$1)/(($D$1+$F$1)*(B19+$H$1))*1000</f>
        <v>-22.9770417764396</v>
      </c>
      <c r="D19" s="5" t="n">
        <f aca="false">INT(C19/$J$1)</f>
        <v>-92</v>
      </c>
      <c r="E19" s="6" t="n">
        <f aca="false">($A$19-$A$17)/($D$19-$D$17)</f>
        <v>-0.104166666666667</v>
      </c>
      <c r="F19" s="6" t="n">
        <f aca="false">$A$17-E19*$D$17</f>
        <v>80.4166666666667</v>
      </c>
      <c r="G19" s="0" t="n">
        <f aca="false">D19*E19+F19</f>
        <v>90</v>
      </c>
      <c r="H19" s="0" t="n">
        <f aca="false">G19-A19</f>
        <v>0</v>
      </c>
    </row>
    <row r="20" customFormat="false" ht="12.8" hidden="false" customHeight="false" outlineLevel="0" collapsed="false">
      <c r="A20" s="7" t="n">
        <v>100</v>
      </c>
      <c r="B20" s="0" t="n">
        <v>1385</v>
      </c>
      <c r="C20" s="3" t="n">
        <f aca="false">$B$1*($D$1*$H$1-B20*$F$1)/(($D$1+$F$1)*(B20+$H$1))*1000</f>
        <v>-45.9183673469388</v>
      </c>
      <c r="D20" s="5" t="n">
        <f aca="false">INT(C20/$J$1)</f>
        <v>-184</v>
      </c>
      <c r="E20" s="8" t="n">
        <f aca="false">($A$20-$A$19)/($D$20-$D$19)</f>
        <v>-0.108695652173913</v>
      </c>
      <c r="F20" s="8" t="n">
        <f aca="false">$A$19-E20*$D$19</f>
        <v>80</v>
      </c>
      <c r="G20" s="0" t="n">
        <f aca="false">D20*E20+F20</f>
        <v>100</v>
      </c>
      <c r="H20" s="0" t="n">
        <f aca="false">G20-A20</f>
        <v>0</v>
      </c>
    </row>
    <row r="21" customFormat="false" ht="12.8" hidden="false" customHeight="false" outlineLevel="0" collapsed="false">
      <c r="A21" s="2" t="n">
        <v>110</v>
      </c>
      <c r="B21" s="0" t="n">
        <v>1422.9</v>
      </c>
      <c r="C21" s="3" t="n">
        <f aca="false">$B$1*($D$1*$H$1-B21*$F$1)/(($D$1+$F$1)*(B21+$H$1))*1000</f>
        <v>-68.1638552453439</v>
      </c>
      <c r="D21" s="0" t="n">
        <f aca="false">INT(C21/$J$1)</f>
        <v>-273</v>
      </c>
      <c r="E21" s="6" t="n">
        <f aca="false">($A$22-$A$20)/($D$22-$D$20)</f>
        <v>-0.114285714285714</v>
      </c>
      <c r="F21" s="6" t="n">
        <f aca="false">$A$20-E21*$D$20</f>
        <v>78.9714285714286</v>
      </c>
      <c r="G21" s="0" t="n">
        <f aca="false">D21*E21+F21</f>
        <v>110.171428571429</v>
      </c>
      <c r="H21" s="0" t="n">
        <f aca="false">G21-A21</f>
        <v>0.171428571428578</v>
      </c>
    </row>
    <row r="22" customFormat="false" ht="12.8" hidden="false" customHeight="false" outlineLevel="0" collapsed="false">
      <c r="A22" s="7" t="n">
        <v>120</v>
      </c>
      <c r="B22" s="0" t="n">
        <v>1460.6</v>
      </c>
      <c r="C22" s="3" t="n">
        <f aca="false">$B$1*($D$1*$H$1-B22*$F$1)/(($D$1+$F$1)*(B22+$H$1))*1000</f>
        <v>-89.6881541904279</v>
      </c>
      <c r="D22" s="5" t="n">
        <f aca="false">INT(C22/$J$1)</f>
        <v>-359</v>
      </c>
      <c r="E22" s="6" t="n">
        <f aca="false">($A$22-$A$20)/($D$22-$D$20)</f>
        <v>-0.114285714285714</v>
      </c>
      <c r="F22" s="6" t="n">
        <f aca="false">$A$20-E22*$D$20</f>
        <v>78.9714285714286</v>
      </c>
      <c r="G22" s="0" t="n">
        <f aca="false">D22*E22+F22</f>
        <v>120</v>
      </c>
      <c r="H22" s="0" t="n">
        <f aca="false">G22-A22</f>
        <v>0</v>
      </c>
    </row>
    <row r="23" customFormat="false" ht="12.8" hidden="false" customHeight="false" outlineLevel="0" collapsed="false">
      <c r="A23" s="2" t="n">
        <v>130</v>
      </c>
      <c r="B23" s="0" t="n">
        <v>1498.2</v>
      </c>
      <c r="C23" s="3" t="n">
        <f aca="false">$B$1*($D$1*$H$1-B23*$F$1)/(($D$1+$F$1)*(B23+$H$1))*1000</f>
        <v>-110.579730788405</v>
      </c>
      <c r="D23" s="0" t="n">
        <f aca="false">INT(C23/$J$1)</f>
        <v>-443</v>
      </c>
      <c r="E23" s="8" t="n">
        <f aca="false">($A$25-$A$22)/($D$25-$D$22)</f>
        <v>-0.122950819672131</v>
      </c>
      <c r="F23" s="8" t="n">
        <f aca="false">$A$22-E23*$D$22</f>
        <v>75.8606557377049</v>
      </c>
      <c r="G23" s="0" t="n">
        <f aca="false">D23*E23+F23</f>
        <v>130.327868852459</v>
      </c>
      <c r="H23" s="0" t="n">
        <f aca="false">G23-A23</f>
        <v>0.327868852459005</v>
      </c>
    </row>
    <row r="24" customFormat="false" ht="12.8" hidden="false" customHeight="false" outlineLevel="0" collapsed="false">
      <c r="A24" s="2" t="n">
        <v>140</v>
      </c>
      <c r="B24" s="0" t="n">
        <v>1535.8</v>
      </c>
      <c r="C24" s="3" t="n">
        <f aca="false">$B$1*($D$1*$H$1-B24*$F$1)/(($D$1+$F$1)*(B24+$H$1))*1000</f>
        <v>-130.919249420198</v>
      </c>
      <c r="D24" s="0" t="n">
        <f aca="false">INT(C24/$J$1)</f>
        <v>-524</v>
      </c>
      <c r="E24" s="8" t="n">
        <f aca="false">($A$25-$A$22)/($D$25-$D$22)</f>
        <v>-0.122950819672131</v>
      </c>
      <c r="F24" s="8" t="n">
        <f aca="false">$A$22-E24*$D$22</f>
        <v>75.8606557377049</v>
      </c>
      <c r="G24" s="0" t="n">
        <f aca="false">D24*E24+F24</f>
        <v>140.286885245902</v>
      </c>
      <c r="H24" s="0" t="n">
        <f aca="false">G24-A24</f>
        <v>0.286885245901658</v>
      </c>
    </row>
    <row r="25" customFormat="false" ht="12.8" hidden="false" customHeight="false" outlineLevel="0" collapsed="false">
      <c r="A25" s="7" t="n">
        <v>150</v>
      </c>
      <c r="B25" s="0" t="n">
        <v>1573.1</v>
      </c>
      <c r="C25" s="3" t="n">
        <f aca="false">$B$1*($D$1*$H$1-B25*$F$1)/(($D$1+$F$1)*(B25+$H$1))*1000</f>
        <v>-150.572300648607</v>
      </c>
      <c r="D25" s="5" t="n">
        <f aca="false">INT(C25/$J$1)</f>
        <v>-603</v>
      </c>
      <c r="E25" s="8" t="n">
        <f aca="false">($A$25-$A$22)/($D$25-$D$22)</f>
        <v>-0.122950819672131</v>
      </c>
      <c r="F25" s="8" t="n">
        <f aca="false">$A$22-E25*$D$22</f>
        <v>75.8606557377049</v>
      </c>
      <c r="G25" s="0" t="n">
        <f aca="false">D25*E25+F25</f>
        <v>150</v>
      </c>
      <c r="H25" s="0" t="n">
        <f aca="false">G25-A25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2021-06-13T18:05:45Z</dcterms:created>
  <dc:creator/>
  <dc:description/>
  <dc:language>de-DE</dc:language>
  <cp:lastModifiedBy/>
  <dcterms:modified xsi:type="dcterms:W3CDTF">2021-06-21T20:44:21Z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