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SI0656\"/>
    </mc:Choice>
  </mc:AlternateContent>
  <bookViews>
    <workbookView xWindow="0" yWindow="0" windowWidth="18870" windowHeight="7125"/>
  </bookViews>
  <sheets>
    <sheet name="master data" sheetId="2" r:id="rId1"/>
    <sheet name="create tables" sheetId="3" r:id="rId2"/>
    <sheet name="alter tables"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4" l="1"/>
  <c r="B2" i="4"/>
  <c r="B3" i="4"/>
  <c r="B4" i="4"/>
  <c r="B5" i="4"/>
  <c r="B6" i="4"/>
  <c r="B7" i="4"/>
  <c r="B8" i="4"/>
  <c r="C2" i="3"/>
  <c r="C3" i="3"/>
  <c r="C4" i="3"/>
  <c r="C5" i="3"/>
  <c r="C6" i="3"/>
  <c r="C7" i="3"/>
  <c r="C8" i="3"/>
  <c r="C9" i="3"/>
  <c r="C1" i="3"/>
  <c r="B2" i="3"/>
  <c r="B3" i="3"/>
  <c r="B4" i="3"/>
  <c r="B5" i="3"/>
  <c r="B6" i="3"/>
  <c r="B7" i="3"/>
  <c r="B8" i="3"/>
  <c r="B9" i="3"/>
  <c r="B1" i="3"/>
  <c r="D2" i="2"/>
  <c r="E3" i="2"/>
  <c r="E4" i="2"/>
  <c r="E5" i="2"/>
  <c r="E6" i="2"/>
  <c r="E7" i="2"/>
  <c r="E8" i="2"/>
  <c r="E9" i="2"/>
  <c r="E10" i="2"/>
  <c r="E11" i="2"/>
  <c r="E12" i="2"/>
  <c r="E13" i="2"/>
  <c r="E14" i="2"/>
  <c r="E15" i="2"/>
  <c r="E16" i="2"/>
  <c r="E17" i="2"/>
  <c r="E18" i="2"/>
  <c r="E19" i="2"/>
  <c r="E20" i="2"/>
  <c r="E21" i="2"/>
  <c r="E22" i="2"/>
  <c r="E23" i="2"/>
  <c r="E24" i="2"/>
  <c r="E2" i="2"/>
  <c r="D3" i="2"/>
  <c r="D4" i="2"/>
  <c r="D5" i="2"/>
  <c r="D6" i="2"/>
  <c r="D7" i="2"/>
  <c r="D8" i="2"/>
  <c r="D9" i="2"/>
  <c r="D10" i="2"/>
  <c r="D11" i="2"/>
  <c r="D12" i="2"/>
  <c r="D13" i="2"/>
  <c r="D14" i="2"/>
  <c r="D15" i="2"/>
  <c r="D16" i="2"/>
  <c r="D17" i="2"/>
  <c r="D18" i="2"/>
  <c r="D19" i="2"/>
  <c r="D20" i="2"/>
  <c r="D21" i="2"/>
  <c r="D22" i="2"/>
  <c r="D23" i="2"/>
  <c r="D24" i="2"/>
  <c r="B13" i="2"/>
  <c r="B3" i="2" l="1"/>
  <c r="F3" i="2"/>
  <c r="F4" i="2"/>
  <c r="F5" i="2"/>
  <c r="F6" i="2"/>
  <c r="F7" i="2"/>
  <c r="F8" i="2"/>
  <c r="F9" i="2"/>
  <c r="F10" i="2"/>
  <c r="F11" i="2"/>
  <c r="F12" i="2"/>
  <c r="F13" i="2"/>
  <c r="F14" i="2"/>
  <c r="F15" i="2"/>
  <c r="F16" i="2"/>
  <c r="F17" i="2"/>
  <c r="F19" i="2"/>
  <c r="F20" i="2"/>
  <c r="F21" i="2"/>
  <c r="F22" i="2"/>
  <c r="F23" i="2"/>
  <c r="F24" i="2"/>
  <c r="F2" i="2"/>
  <c r="B4" i="2"/>
  <c r="B5" i="2"/>
  <c r="B6" i="2"/>
  <c r="B7" i="2"/>
  <c r="B8" i="2"/>
  <c r="B9" i="2"/>
  <c r="B10" i="2"/>
  <c r="B11" i="2"/>
  <c r="B12" i="2"/>
  <c r="B14" i="2"/>
  <c r="B15" i="2"/>
  <c r="B16" i="2"/>
  <c r="B17" i="2"/>
  <c r="B18" i="2"/>
  <c r="B19" i="2"/>
  <c r="B20" i="2"/>
  <c r="B21" i="2"/>
  <c r="B22" i="2"/>
  <c r="B23" i="2"/>
  <c r="B24" i="2"/>
  <c r="B2" i="2"/>
</calcChain>
</file>

<file path=xl/sharedStrings.xml><?xml version="1.0" encoding="utf-8"?>
<sst xmlns="http://schemas.openxmlformats.org/spreadsheetml/2006/main" count="67" uniqueCount="44">
  <si>
    <t xml:space="preserve">  `Status` enum('Unconfirmed','Approval','Active','Rejected','Suspended','Inactive') NOT NULL DEFAULT 'Unconfirmed',</t>
  </si>
  <si>
    <t xml:space="preserve">  `LookingFor` set('male','female') NOT NULL DEFAULT '',</t>
  </si>
  <si>
    <t xml:space="preserve">  `Religion` enum('Not Specified','Anglican','Bahai','Baptist','Buddhist','Catholic','Christian','Church of Christ','Episcopal','Hindu','Jewish','Mormon','Lutheran','Methodist','Non-denominational','None','Other','Presbyterian','Protestant','Unitarian') DEFAULT NULL,</t>
  </si>
  <si>
    <t xml:space="preserve">  `Education` enum('Not Specified','High School','Some College','College Degree','Advanced Degree') DEFAULT NULL,</t>
  </si>
  <si>
    <t xml:space="preserve">  `Ethnicity` enum('Not Specified','Middle Eastern','Asian','African American','African American/Asian','Asian/Hispanic','Caucasian','Caucasian/Asian','Caucasian/African American','European','Caucasian/Hispanic','Caucasian/Native American','Eastern European/Slavic/Russian','Hispanic','Hispanic/African American','Hispanic or South/Central American','Jewish','Mediterranean','Multi-Racial','Native American (American Indian)','Pacific Islander','Other') DEFAULT NULL,</t>
  </si>
  <si>
    <t xml:space="preserve">  `Region` enum('Southwest','Southeast','Northwest','Northeast','South-central','North-central','Non US') DEFAULT NULL,</t>
  </si>
  <si>
    <t xml:space="preserve">  `ChildAge` set('Newborn - 3 months','Newborn - 6 months','Newborn - 9 months','Newborn - 1 year','Newborn - 2 years','Newborn - 3 years','Newborn - 4 years','Newborn - 5+ years','Newborn','1-2 months','3-4 months','5-6 months','7-8 months','9-11 months','1 year old','2 years old','3 years old','4 years old','5 years old','6 years old','7 years old','8 years old','Over 8 years old') NOT NULL DEFAULT '',</t>
  </si>
  <si>
    <t xml:space="preserve">  `FamilyStructure` enum('Not Specified','Married with biological and adopted children','Married with only adopted children','Married with only biological children','Married with no children','Single with biological and adopted children','Single with only adopted children','Single with only biological children','Single with no children','Life partner','Living with life partner','Living with life partner with no children','Living with life partner with biological and adoptive children') DEFAULT NULL,</t>
  </si>
  <si>
    <t xml:space="preserve">  `ChildGender` set('Female','Male','Either') NOT NULL DEFAULT '',</t>
  </si>
  <si>
    <t xml:space="preserve">  `ChildEthnicity` set('Any','Bi-Racial','Caucasian','Caucasian/Asian','Caucasian/African American','African American','African American/Asian','Asian/Hispanic','European','Caucasian/Hispanic','Caucasian/Native American','Eastern European/Slavic/Russian','Hispanic','Hispanic/African American','Hispanic or South/Central American','Jewish','Mediterranean','Multi-Racial','Native American (American Indian)','Pacific Islander','Middle Eastern','Asian','Other') DEFAULT NULL,</t>
  </si>
  <si>
    <t xml:space="preserve">  `Pet` set('Cat','Dog','Other','No Pet') NOT NULL DEFAULT '',</t>
  </si>
  <si>
    <t xml:space="preserve">  `Neighborhood` enum('Urban','Suburban','Rural') DEFAULT NULL,</t>
  </si>
  <si>
    <t xml:space="preserve">  `Residency` enum('Not Specified','Apartment','Condominium','Townhouse','Single Family Home') DEFAULT NULL,</t>
  </si>
  <si>
    <t xml:space="preserve">  `State` enum('Alabama','Alaska','American Samoa','Arizona','Arkansas','California','Colorado','Connecticut','Delaware','District of Columbia','Florida','Georgia','Guam','Hawaii','Idaho','Illinois','Indiana','Iowa','Kansas','Kentucky','Louisiana','Maine','Maryland','Massachusetts','Michigan','Minnesota','Mississippi','Missouri','Montana','Nebraska','Nevada','New Hampshire','New Jersey','New Mexico','New York','North Carolina','North Dakota','Northern Marianas Islands','Ohio','Oklahoma','Oregon','Pennsylvania','Puerto Rico','Rhode Island','South Carolina','South Dakota','Tennessee','Texas','Utah','Vermont','Virginia','Virgin Islands','Washington','West Virginia','Wisconsin','Wyoming','Non US (Italy)','Non US (Germany)','US (not specified)','Dubai (UAE)') DEFAULT NULL,</t>
  </si>
  <si>
    <t xml:space="preserve">  `BMChildEthnicity` enum('Asian','African American','African American/Asian','Asian/Hispanic','Caucasian','Caucasian/Asian','Caucasian/African American','European','Caucasian/Hispanic','Caucasian/Native American','Eastern European/Slavic/Russian','Hispanic','Hispanic/African American','Hispanic or South/Central American','Jewish','Middle Eastern','Mediterranean','Multi-Racial','Native American (American Indian)','Pacific Islander','Other') DEFAULT NULL,</t>
  </si>
  <si>
    <t xml:space="preserve">  `BMChildSex` enum('Male','Female','Unknown') DEFAULT NULL,</t>
  </si>
  <si>
    <t xml:space="preserve">  `SpecialNeedsOptions` set('ADD/ADHD','Alcohol exposed(occasional)','Autism/ Autism Spectrum Disorder','Blindness','Club Foot','Cleft Pallet or lip','Conceived through rape','Conceived through incest','Deafness','Diabeties in Child','Diabeties in Family','Down Syndrome','Drug Exposed (occasional)','Emotional/mental disorders  in family','Epilepsy in Family','Fetal Alcohol Effects','Family mental retardation','HIV/AIDS','limited life expectancy','Mental Retardation','Mild or medically correctable','Multiple Birth','Nothing known about father','Nothing known about mother','Smoking Exposed','Premature Birth','Requires specialized care','Requires life long medical treatment','Sibling group','Sickle Cell Anemia or Trait','Terminally ill','Seizures') NOT NULL DEFAULT '',</t>
  </si>
  <si>
    <t xml:space="preserve">  `ChildDesired` set('One child','Twins','Triplets','Siblings') NOT NULL DEFAULT '',</t>
  </si>
  <si>
    <t xml:space="preserve">  `bpethnicity` set('Caucasian','Caucasian/Asian','Caucasian/African American','African American','African American/Asian','Asian/Hispanic','European','Caucasian/Hispanic','Caucasian/Native American','Eastern European/Slavic/Russian','Hispanic','Hispanic/African American','Hispanic or South/Central American','Jewish','Mediterranean','Multi-Racial','Native American (American Indian)','Pacific Islander','Arab','Asian','Other') NOT NULL DEFAULT '',</t>
  </si>
  <si>
    <t xml:space="preserve">  `bpreligion` set('Open','Anglican','Baptist','Buddhist','Catholic','Christian','Church of Christ','Episcopal','Hindu','Jewish','LDS / Mormon','Lutheran','Methodist','Non-denominational','None','Other','Presbyterian','Protestant','Unitarian','Not Specified') NOT NULL DEFAULT '',</t>
  </si>
  <si>
    <t xml:space="preserve">  `bppets` set('None','Open','Cat','Dog','Other') NOT NULL DEFAULT '',</t>
  </si>
  <si>
    <t xml:space="preserve">  `bpage` set('Open','21-25','26-30','31-35','36-40','41-45','46-50','Above 50') NOT NULL DEFAULT '',</t>
  </si>
  <si>
    <t xml:space="preserve">  `bpadoption` set('Open Adoption','Closed','Semi-Open') NOT NULL DEFAULT '',</t>
  </si>
  <si>
    <t>Target Table</t>
  </si>
  <si>
    <t>pfcomm_api.States</t>
  </si>
  <si>
    <t>pfcomm_api.Age_group</t>
  </si>
  <si>
    <t>pfcomm_api.Ethnicity</t>
  </si>
  <si>
    <t>pfcomm_api.regions</t>
  </si>
  <si>
    <t>pfcomm_api.religions</t>
  </si>
  <si>
    <t>Option list (Master Data)</t>
  </si>
  <si>
    <t>ENUM fields in pfcomm.profiles table</t>
  </si>
  <si>
    <t xml:space="preserve">   pfcomm_api.adoption_type</t>
  </si>
  <si>
    <t xml:space="preserve">   pfcomm_api.special_need</t>
  </si>
  <si>
    <t xml:space="preserve">   pfcomm_api.family_structure</t>
  </si>
  <si>
    <t>pfcomm_api.gender</t>
  </si>
  <si>
    <t>pfcomm_api.education</t>
  </si>
  <si>
    <t>pfcomm_api.Neighborhood</t>
  </si>
  <si>
    <t>pfcomm_api.Pet</t>
  </si>
  <si>
    <t xml:space="preserve">   pfcomm_api.ChildDesired</t>
  </si>
  <si>
    <t>pfcomm_api.Residency</t>
  </si>
  <si>
    <t xml:space="preserve">ADD/ADHD','Alcohol exposed(occasional)','Autism/ Autism Spectrum Disorder','Blindness','Club Foot','Cleft Pallet or lip','Conceived through rape','Conceived through incest','Deafness','Diabeties in Child','Diabeties in Family','Down Syndrome','Drug Exposed (occasional)','Emotional/mental disorders  in family','Epilepsy in Family','Fetal Alcohol Effects','Family mental retardation','HIV/AIDS','limited life expectancy','Mental Retardation','Mild or medically correctable','Multiple Birth','Nothing known about father','Nothing known about mother','Smoking Exposed','Premature Birth','Requires specialized care','Requires life long medical treatment','Sibling group','Sickle Cell Anemia or Trait','Terminally ill','Seizures'
</t>
  </si>
  <si>
    <t xml:space="preserve">   pfcomm_api.ChildCount</t>
  </si>
  <si>
    <t xml:space="preserve">   pfcomm_api.ChildType</t>
  </si>
  <si>
    <t>pfcomm_api.status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</si>
</sst>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333333"/>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
    <xf numFmtId="0" fontId="0" fillId="0" borderId="0" xfId="0"/>
    <xf numFmtId="0" fontId="2" fillId="0" borderId="1" xfId="0" applyFont="1" applyBorder="1" applyAlignment="1">
      <alignment horizontal="left" vertical="center" indent="1"/>
    </xf>
    <xf numFmtId="0" fontId="2" fillId="0" borderId="0" xfId="0" applyFont="1" applyBorder="1" applyAlignment="1">
      <alignment horizontal="left" vertical="center" indent="1"/>
    </xf>
    <xf numFmtId="0" fontId="1" fillId="2" borderId="0" xfId="0" applyFont="1" applyFill="1"/>
    <xf numFmtId="0" fontId="0" fillId="0" borderId="0" xfId="0" applyAlignment="1">
      <alignment vertical="center"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B1" workbookViewId="0">
      <selection activeCell="B1" sqref="B1"/>
    </sheetView>
  </sheetViews>
  <sheetFormatPr defaultRowHeight="15" x14ac:dyDescent="0.25"/>
  <cols>
    <col min="1" max="1" width="36.42578125" hidden="1" customWidth="1"/>
    <col min="2" max="2" width="36.7109375" bestFit="1" customWidth="1"/>
    <col min="3" max="3" width="32.7109375" customWidth="1"/>
    <col min="4" max="4" width="59.42578125" customWidth="1"/>
    <col min="5" max="5" width="49.140625" customWidth="1"/>
    <col min="6" max="6" width="135.28515625" customWidth="1"/>
  </cols>
  <sheetData>
    <row r="1" spans="1:6" s="3" customFormat="1" ht="15.75" thickBot="1" x14ac:dyDescent="0.3">
      <c r="B1" s="3" t="s">
        <v>30</v>
      </c>
      <c r="C1" s="3" t="s">
        <v>23</v>
      </c>
      <c r="F1" s="3" t="s">
        <v>29</v>
      </c>
    </row>
    <row r="2" spans="1:6" ht="15.75" thickBot="1" x14ac:dyDescent="0.3">
      <c r="A2" t="s">
        <v>0</v>
      </c>
      <c r="B2" s="1" t="str">
        <f t="shared" ref="B2:B24" si="0">SUBSTITUTE(MID( A2, 2, FIND( "`",A2,4)),"`","")</f>
        <v xml:space="preserve"> Status </v>
      </c>
      <c r="C2" s="2" t="s">
        <v>43</v>
      </c>
      <c r="D2" s="2" t="str">
        <f>"INSERT INTO "&amp;C2&amp;"("</f>
        <v>INSERT INTO pfcomm_api.status(</v>
      </c>
      <c r="E2" s="2" t="str">
        <f>"select "&amp;SUBSTITUTE(F2,","," union select ")</f>
        <v>select 'Unconfirmed' union select 'Approval' union select 'Active' union select 'Rejected' union select 'Suspended' union select 'Inactive'</v>
      </c>
      <c r="F2" t="str">
        <f>SUBSTITUTE(SUBSTITUTE(LEFT(MID(A2,FIND("(",A2,1),FIND(")",A2,1)),FIND(")",MID(A2,FIND("(",A2,1),FIND(")",A2,1)),1)),"(",""),")","")</f>
        <v>'Unconfirmed','Approval','Active','Rejected','Suspended','Inactive'</v>
      </c>
    </row>
    <row r="3" spans="1:6" ht="15.75" thickBot="1" x14ac:dyDescent="0.3">
      <c r="A3" t="s">
        <v>1</v>
      </c>
      <c r="B3" s="1" t="str">
        <f t="shared" si="0"/>
        <v xml:space="preserve"> LookingFor </v>
      </c>
      <c r="C3" s="2" t="s">
        <v>34</v>
      </c>
      <c r="D3" s="2" t="str">
        <f t="shared" ref="D3:D24" si="1">"INSERT INTO "&amp;C3&amp;"("</f>
        <v>INSERT INTO pfcomm_api.gender(</v>
      </c>
      <c r="E3" s="2" t="str">
        <f t="shared" ref="E3:E24" si="2">"select "&amp;SUBSTITUTE(F3,","," union select ")</f>
        <v>select 'male' union select 'female'</v>
      </c>
      <c r="F3" t="str">
        <f>SUBSTITUTE(SUBSTITUTE(LEFT(MID(A3,FIND("(",A3,1),FIND(")",A3,1)),FIND(")",MID(A3,FIND("(",A3,1),FIND(")",A3,1)),1)),"(",""),")","")</f>
        <v>'male','female'</v>
      </c>
    </row>
    <row r="4" spans="1:6" ht="15.75" thickBot="1" x14ac:dyDescent="0.3">
      <c r="A4" t="s">
        <v>2</v>
      </c>
      <c r="B4" s="1" t="str">
        <f t="shared" si="0"/>
        <v xml:space="preserve"> Religion </v>
      </c>
      <c r="C4" s="2" t="s">
        <v>28</v>
      </c>
      <c r="D4" s="2" t="str">
        <f t="shared" si="1"/>
        <v>INSERT INTO pfcomm_api.religions(</v>
      </c>
      <c r="E4" s="2" t="str">
        <f t="shared" si="2"/>
        <v>select 'Not Specified' union select 'Anglican' union select 'Bahai' union select 'Baptist' union select 'Buddhist' union select 'Catholic' union select 'Christian' union select 'Church of Christ' union select 'Episcopal' union select 'Hindu' union select 'Jewish' union select 'Mormon' union select 'Lutheran' union select 'Methodist' union select 'Non-denominational' union select 'None' union select 'Other' union select 'Presbyterian' union select 'Protestant' union select 'Unitarian'</v>
      </c>
      <c r="F4" t="str">
        <f>SUBSTITUTE(SUBSTITUTE(LEFT(MID(A4,FIND("(",A4,1),FIND(")",A4,1)),FIND(")",MID(A4,FIND("(",A4,1),FIND(")",A4,1)),1)),"(",""),")","")</f>
        <v>'Not Specified','Anglican','Bahai','Baptist','Buddhist','Catholic','Christian','Church of Christ','Episcopal','Hindu','Jewish','Mormon','Lutheran','Methodist','Non-denominational','None','Other','Presbyterian','Protestant','Unitarian'</v>
      </c>
    </row>
    <row r="5" spans="1:6" ht="15.75" thickBot="1" x14ac:dyDescent="0.3">
      <c r="A5" t="s">
        <v>3</v>
      </c>
      <c r="B5" s="1" t="str">
        <f t="shared" si="0"/>
        <v xml:space="preserve"> Education </v>
      </c>
      <c r="C5" s="2" t="s">
        <v>35</v>
      </c>
      <c r="D5" s="2" t="str">
        <f t="shared" si="1"/>
        <v>INSERT INTO pfcomm_api.education(</v>
      </c>
      <c r="E5" s="2" t="str">
        <f t="shared" si="2"/>
        <v>select 'Not Specified' union select 'High School' union select 'Some College' union select 'College Degree' union select 'Advanced Degree'</v>
      </c>
      <c r="F5" t="str">
        <f>SUBSTITUTE(SUBSTITUTE(LEFT(MID(A5,FIND("(",A5,1),FIND(")",A5,1)),FIND(")",MID(A5,FIND("(",A5,1),FIND(")",A5,1)),1)),"(",""),")","")</f>
        <v>'Not Specified','High School','Some College','College Degree','Advanced Degree'</v>
      </c>
    </row>
    <row r="6" spans="1:6" ht="15.75" thickBot="1" x14ac:dyDescent="0.3">
      <c r="A6" t="s">
        <v>4</v>
      </c>
      <c r="B6" s="1" t="str">
        <f t="shared" si="0"/>
        <v xml:space="preserve"> Ethnicity </v>
      </c>
      <c r="C6" s="2" t="s">
        <v>26</v>
      </c>
      <c r="D6" s="2" t="str">
        <f t="shared" si="1"/>
        <v>INSERT INTO pfcomm_api.Ethnicity(</v>
      </c>
      <c r="E6" s="2" t="str">
        <f t="shared" si="2"/>
        <v>select 'Not Specified' union select 'Middle Eastern' union select 'Asian' union select 'African American' union select 'African American/Asian' union select 'Asian/Hispanic' union select 'Caucasian' union select 'Caucasian/Asian' union select 'Caucasian/African American' union select 'European' union select 'Caucasian/Hispanic' union select 'Caucasian/Native American' union select 'Eastern European/Slavic/Russian' union select 'Hispanic' union select 'Hispanic/African American' union select 'Hispanic or South/Central American' union select 'Jewish' union select 'Mediterranean' union select 'Multi-Racial' union select 'Native American American Indian</v>
      </c>
      <c r="F6" t="str">
        <f>SUBSTITUTE(SUBSTITUTE(LEFT(MID(A6,FIND("(",A6,1),FIND(")",A6,1)),FIND(")",MID(A6,FIND("(",A6,1),FIND(")",A6,1)),1)),"(",""),")","")</f>
        <v>'Not Specified','Middle Eastern','Asian','African American','African American/Asian','Asian/Hispanic','Caucasian','Caucasian/Asian','Caucasian/African American','European','Caucasian/Hispanic','Caucasian/Native American','Eastern European/Slavic/Russian','Hispanic','Hispanic/African American','Hispanic or South/Central American','Jewish','Mediterranean','Multi-Racial','Native American American Indian</v>
      </c>
    </row>
    <row r="7" spans="1:6" ht="15.75" thickBot="1" x14ac:dyDescent="0.3">
      <c r="A7" t="s">
        <v>5</v>
      </c>
      <c r="B7" s="1" t="str">
        <f t="shared" si="0"/>
        <v xml:space="preserve"> Region </v>
      </c>
      <c r="C7" s="2" t="s">
        <v>27</v>
      </c>
      <c r="D7" s="2" t="str">
        <f t="shared" si="1"/>
        <v>INSERT INTO pfcomm_api.regions(</v>
      </c>
      <c r="E7" s="2" t="str">
        <f t="shared" si="2"/>
        <v>select 'Southwest' union select 'Southeast' union select 'Northwest' union select 'Northeast' union select 'South-central' union select 'North-central' union select 'Non US'</v>
      </c>
      <c r="F7" t="str">
        <f>SUBSTITUTE(SUBSTITUTE(LEFT(MID(A7,FIND("(",A7,1),FIND(")",A7,1)),FIND(")",MID(A7,FIND("(",A7,1),FIND(")",A7,1)),1)),"(",""),")","")</f>
        <v>'Southwest','Southeast','Northwest','Northeast','South-central','North-central','Non US'</v>
      </c>
    </row>
    <row r="8" spans="1:6" ht="15.75" thickBot="1" x14ac:dyDescent="0.3">
      <c r="A8" t="s">
        <v>6</v>
      </c>
      <c r="B8" s="1" t="str">
        <f t="shared" si="0"/>
        <v xml:space="preserve"> ChildAge </v>
      </c>
      <c r="C8" s="2" t="s">
        <v>25</v>
      </c>
      <c r="D8" s="2" t="str">
        <f t="shared" si="1"/>
        <v>INSERT INTO pfcomm_api.Age_group(</v>
      </c>
      <c r="E8" s="2" t="str">
        <f t="shared" si="2"/>
        <v>select 'Newborn - 3 months' union select 'Newborn - 6 months' union select 'Newborn - 9 months' union select 'Newborn - 1 year' union select 'Newborn - 2 years' union select 'Newborn - 3 years' union select 'Newborn - 4 years' union select 'Newborn - 5+ years' union select 'Newborn' union select '1-2 months' union select '3-4 months' union select '5-6 months' union select '7-8 months' union select '9-11 months' union select '1 year old' union select '2 years old' union select '3 years old' union select '4 years old' union select '5 years old' union select '6 years old' union select '7 years old' union select '8 years old' union select 'Over 8 years old'</v>
      </c>
      <c r="F8" t="str">
        <f>SUBSTITUTE(SUBSTITUTE(LEFT(MID(A8,FIND("(",A8,1),FIND(")",A8,1)),FIND(")",MID(A8,FIND("(",A8,1),FIND(")",A8,1)),1)),"(",""),")","")</f>
        <v>'Newborn - 3 months','Newborn - 6 months','Newborn - 9 months','Newborn - 1 year','Newborn - 2 years','Newborn - 3 years','Newborn - 4 years','Newborn - 5+ years','Newborn','1-2 months','3-4 months','5-6 months','7-8 months','9-11 months','1 year old','2 years old','3 years old','4 years old','5 years old','6 years old','7 years old','8 years old','Over 8 years old'</v>
      </c>
    </row>
    <row r="9" spans="1:6" ht="15.75" thickBot="1" x14ac:dyDescent="0.3">
      <c r="A9" t="s">
        <v>7</v>
      </c>
      <c r="B9" s="1" t="str">
        <f t="shared" si="0"/>
        <v xml:space="preserve"> FamilyStructure </v>
      </c>
      <c r="C9" s="4" t="s">
        <v>33</v>
      </c>
      <c r="D9" s="2" t="str">
        <f t="shared" si="1"/>
        <v>INSERT INTO    pfcomm_api.family_structure(</v>
      </c>
      <c r="E9" s="2" t="str">
        <f t="shared" si="2"/>
        <v>select 'Not Specified' union select 'Married with biological and adopted children' union select 'Married with only adopted children' union select 'Married with only biological children' union select 'Married with no children' union select 'Single with biological and adopted children' union select 'Single with only adopted children' union select 'Single with only biological children' union select 'Single with no children' union select 'Life partner' union select 'Living with life partner' union select 'Living with life partner with no children' union select 'Living with life partner with biological and adoptive children'</v>
      </c>
      <c r="F9" t="str">
        <f>SUBSTITUTE(SUBSTITUTE(LEFT(MID(A9,FIND("(",A9,1),FIND(")",A9,1)),FIND(")",MID(A9,FIND("(",A9,1),FIND(")",A9,1)),1)),"(",""),")","")</f>
        <v>'Not Specified','Married with biological and adopted children','Married with only adopted children','Married with only biological children','Married with no children','Single with biological and adopted children','Single with only adopted children','Single with only biological children','Single with no children','Life partner','Living with life partner','Living with life partner with no children','Living with life partner with biological and adoptive children'</v>
      </c>
    </row>
    <row r="10" spans="1:6" ht="15.75" thickBot="1" x14ac:dyDescent="0.3">
      <c r="A10" t="s">
        <v>8</v>
      </c>
      <c r="B10" s="1" t="str">
        <f t="shared" si="0"/>
        <v xml:space="preserve"> ChildGender </v>
      </c>
      <c r="C10" s="2" t="s">
        <v>34</v>
      </c>
      <c r="D10" s="2" t="str">
        <f t="shared" si="1"/>
        <v>INSERT INTO pfcomm_api.gender(</v>
      </c>
      <c r="E10" s="2" t="str">
        <f t="shared" si="2"/>
        <v>select 'Female' union select 'Male' union select 'Either'</v>
      </c>
      <c r="F10" t="str">
        <f>SUBSTITUTE(SUBSTITUTE(LEFT(MID(A10,FIND("(",A10,1),FIND(")",A10,1)),FIND(")",MID(A10,FIND("(",A10,1),FIND(")",A10,1)),1)),"(",""),")","")</f>
        <v>'Female','Male','Either'</v>
      </c>
    </row>
    <row r="11" spans="1:6" ht="15.75" thickBot="1" x14ac:dyDescent="0.3">
      <c r="A11" t="s">
        <v>9</v>
      </c>
      <c r="B11" s="1" t="str">
        <f t="shared" si="0"/>
        <v xml:space="preserve"> ChildEthnicity </v>
      </c>
      <c r="C11" s="2" t="s">
        <v>26</v>
      </c>
      <c r="D11" s="2" t="str">
        <f t="shared" si="1"/>
        <v>INSERT INTO pfcomm_api.Ethnicity(</v>
      </c>
      <c r="E11" s="2" t="str">
        <f t="shared" si="2"/>
        <v>select 'Any' union select 'Bi-Racial' union select 'Caucasian' union select 'Caucasian/Asian' union select 'Caucasian/African American' union select 'African American' union select 'African American/Asian' union select 'Asian/Hispanic' union select 'European' union select 'Caucasian/Hispanic' union select 'Caucasian/Native American' union select 'Eastern European/Slavic/Russian' union select 'Hispanic' union select 'Hispanic/African American' union select 'Hispanic or South/Central American' union select 'Jewish' union select 'Mediterranean' union select 'Multi-Racial' union select 'Native American American Indian</v>
      </c>
      <c r="F11" t="str">
        <f>SUBSTITUTE(SUBSTITUTE(LEFT(MID(A11,FIND("(",A11,1),FIND(")",A11,1)),FIND(")",MID(A11,FIND("(",A11,1),FIND(")",A11,1)),1)),"(",""),")","")</f>
        <v>'Any','Bi-Racial','Caucasian','Caucasian/Asian','Caucasian/African American','African American','African American/Asian','Asian/Hispanic','European','Caucasian/Hispanic','Caucasian/Native American','Eastern European/Slavic/Russian','Hispanic','Hispanic/African American','Hispanic or South/Central American','Jewish','Mediterranean','Multi-Racial','Native American American Indian</v>
      </c>
    </row>
    <row r="12" spans="1:6" ht="15.75" thickBot="1" x14ac:dyDescent="0.3">
      <c r="A12" t="s">
        <v>10</v>
      </c>
      <c r="B12" s="1" t="str">
        <f t="shared" si="0"/>
        <v xml:space="preserve"> Pet </v>
      </c>
      <c r="C12" s="2" t="s">
        <v>37</v>
      </c>
      <c r="D12" s="2" t="str">
        <f t="shared" si="1"/>
        <v>INSERT INTO pfcomm_api.Pet(</v>
      </c>
      <c r="E12" s="2" t="str">
        <f t="shared" si="2"/>
        <v>select 'Cat' union select 'Dog' union select 'Other' union select 'No Pet'</v>
      </c>
      <c r="F12" t="str">
        <f>SUBSTITUTE(SUBSTITUTE(LEFT(MID(A12,FIND("(",A12,1),FIND(")",A12,1)),FIND(")",MID(A12,FIND("(",A12,1),FIND(")",A12,1)),1)),"(",""),")","")</f>
        <v>'Cat','Dog','Other','No Pet'</v>
      </c>
    </row>
    <row r="13" spans="1:6" ht="15.75" thickBot="1" x14ac:dyDescent="0.3">
      <c r="A13" t="s">
        <v>11</v>
      </c>
      <c r="B13" s="1" t="str">
        <f>SUBSTITUTE(MID( A13, 2, FIND( "`",A13,4)),"`","")</f>
        <v xml:space="preserve"> Neighborhood </v>
      </c>
      <c r="C13" s="2" t="s">
        <v>36</v>
      </c>
      <c r="D13" s="2" t="str">
        <f t="shared" si="1"/>
        <v>INSERT INTO pfcomm_api.Neighborhood(</v>
      </c>
      <c r="E13" s="2" t="str">
        <f t="shared" si="2"/>
        <v>select 'Urban' union select 'Suburban' union select 'Rural'</v>
      </c>
      <c r="F13" t="str">
        <f>SUBSTITUTE(SUBSTITUTE(LEFT(MID(A13,FIND("(",A13,1),FIND(")",A13,1)),FIND(")",MID(A13,FIND("(",A13,1),FIND(")",A13,1)),1)),"(",""),")","")</f>
        <v>'Urban','Suburban','Rural'</v>
      </c>
    </row>
    <row r="14" spans="1:6" ht="15.75" thickBot="1" x14ac:dyDescent="0.3">
      <c r="A14" t="s">
        <v>12</v>
      </c>
      <c r="B14" s="1" t="str">
        <f t="shared" si="0"/>
        <v xml:space="preserve"> Residency </v>
      </c>
      <c r="C14" s="2" t="s">
        <v>39</v>
      </c>
      <c r="D14" s="2" t="str">
        <f t="shared" si="1"/>
        <v>INSERT INTO pfcomm_api.Residency(</v>
      </c>
      <c r="E14" s="2" t="str">
        <f t="shared" si="2"/>
        <v>select 'Not Specified' union select 'Apartment' union select 'Condominium' union select 'Townhouse' union select 'Single Family Home'</v>
      </c>
      <c r="F14" t="str">
        <f>SUBSTITUTE(SUBSTITUTE(LEFT(MID(A14,FIND("(",A14,1),FIND(")",A14,1)),FIND(")",MID(A14,FIND("(",A14,1),FIND(")",A14,1)),1)),"(",""),")","")</f>
        <v>'Not Specified','Apartment','Condominium','Townhouse','Single Family Home'</v>
      </c>
    </row>
    <row r="15" spans="1:6" ht="15.75" thickBot="1" x14ac:dyDescent="0.3">
      <c r="A15" t="s">
        <v>13</v>
      </c>
      <c r="B15" s="1" t="str">
        <f t="shared" si="0"/>
        <v xml:space="preserve"> State </v>
      </c>
      <c r="C15" s="2" t="s">
        <v>24</v>
      </c>
      <c r="D15" s="2" t="str">
        <f t="shared" si="1"/>
        <v>INSERT INTO pfcomm_api.States(</v>
      </c>
      <c r="E15" s="2" t="str">
        <f t="shared" si="2"/>
        <v>select 'Alabama' union select 'Alaska' union select 'American Samoa' union select 'Arizona' union select 'Arkansas' union select 'California' union select 'Colorado' union select 'Connecticut' union select 'Delaware' union select 'District of Columbia' union select 'Florida' union select 'Georgia' union select 'Guam' union select 'Hawaii' union select 'Idaho' union select 'Illinois' union select 'Indiana' union select 'Iowa' union select 'Kansas' union select 'Kentucky' union select 'Louisiana' union select 'Maine' union select 'Maryland' union select 'Massachusetts' union select 'Michigan' union select 'Minnesota' union select 'Mississippi' union select 'Missouri' union select 'Montana' union select 'Nebraska' union select 'Nevada' union select 'New Hampshire' union select 'New Jersey' union select 'New Mexico' union select 'New York' union select 'North Carolina' union select 'North Dakota' union select 'Northern Marianas Islands' union select 'Ohio' union select 'Oklahoma' union select 'Oregon' union select 'Pennsylvania' union select 'Puerto Rico' union select 'Rhode Island' union select 'South Carolina' union select 'South Dakota' union select 'Tennessee' union select 'Texas' union select 'Utah' union select 'Vermont' union select 'Virginia' union select 'Virgin Islands' union select 'Washington' union select 'West Virginia' union select 'Wisconsin' union select 'Wyoming' union select 'Non US Italy</v>
      </c>
      <c r="F15" t="str">
        <f>SUBSTITUTE(SUBSTITUTE(LEFT(MID(A15,FIND("(",A15,1),FIND(")",A15,1)),FIND(")",MID(A15,FIND("(",A15,1),FIND(")",A15,1)),1)),"(",""),")","")</f>
        <v>'Alabama','Alaska','American Samoa','Arizona','Arkansas','California','Colorado','Connecticut','Delaware','District of Columbia','Florida','Georgia','Guam','Hawaii','Idaho','Illinois','Indiana','Iowa','Kansas','Kentucky','Louisiana','Maine','Maryland','Massachusetts','Michigan','Minnesota','Mississippi','Missouri','Montana','Nebraska','Nevada','New Hampshire','New Jersey','New Mexico','New York','North Carolina','North Dakota','Northern Marianas Islands','Ohio','Oklahoma','Oregon','Pennsylvania','Puerto Rico','Rhode Island','South Carolina','South Dakota','Tennessee','Texas','Utah','Vermont','Virginia','Virgin Islands','Washington','West Virginia','Wisconsin','Wyoming','Non US Italy</v>
      </c>
    </row>
    <row r="16" spans="1:6" ht="15.75" thickBot="1" x14ac:dyDescent="0.3">
      <c r="A16" t="s">
        <v>14</v>
      </c>
      <c r="B16" s="1" t="str">
        <f t="shared" si="0"/>
        <v xml:space="preserve"> BMChildEthnicity </v>
      </c>
      <c r="C16" s="2" t="s">
        <v>26</v>
      </c>
      <c r="D16" s="2" t="str">
        <f t="shared" si="1"/>
        <v>INSERT INTO pfcomm_api.Ethnicity(</v>
      </c>
      <c r="E16" s="2" t="str">
        <f t="shared" si="2"/>
        <v>select 'Asian' union select 'African American' union select 'African American/Asian' union select 'Asian/Hispanic' union select 'Caucasian' union select 'Caucasian/Asian' union select 'Caucasian/African American' union select 'European' union select 'Caucasian/Hispanic' union select 'Caucasian/Native American' union select 'Eastern European/Slavic/Russian' union select 'Hispanic' union select 'Hispanic/African American' union select 'Hispanic or South/Central American' union select 'Jewish' union select 'Middle Eastern' union select 'Mediterranean' union select 'Multi-Racial' union select 'Native American American Indian</v>
      </c>
      <c r="F16" t="str">
        <f>SUBSTITUTE(SUBSTITUTE(LEFT(MID(A16,FIND("(",A16,1),FIND(")",A16,1)),FIND(")",MID(A16,FIND("(",A16,1),FIND(")",A16,1)),1)),"(",""),")","")</f>
        <v>'Asian','African American','African American/Asian','Asian/Hispanic','Caucasian','Caucasian/Asian','Caucasian/African American','European','Caucasian/Hispanic','Caucasian/Native American','Eastern European/Slavic/Russian','Hispanic','Hispanic/African American','Hispanic or South/Central American','Jewish','Middle Eastern','Mediterranean','Multi-Racial','Native American American Indian</v>
      </c>
    </row>
    <row r="17" spans="1:6" ht="15.75" thickBot="1" x14ac:dyDescent="0.3">
      <c r="A17" t="s">
        <v>15</v>
      </c>
      <c r="B17" s="1" t="str">
        <f t="shared" si="0"/>
        <v xml:space="preserve"> BMChildSex </v>
      </c>
      <c r="C17" s="2" t="s">
        <v>34</v>
      </c>
      <c r="D17" s="2" t="str">
        <f t="shared" si="1"/>
        <v>INSERT INTO pfcomm_api.gender(</v>
      </c>
      <c r="E17" s="2" t="str">
        <f t="shared" si="2"/>
        <v>select 'Male' union select 'Female' union select 'Unknown'</v>
      </c>
      <c r="F17" t="str">
        <f>SUBSTITUTE(SUBSTITUTE(LEFT(MID(A17,FIND("(",A17,1),FIND(")",A17,1)),FIND(")",MID(A17,FIND("(",A17,1),FIND(")",A17,1)),1)),"(",""),")","")</f>
        <v>'Male','Female','Unknown'</v>
      </c>
    </row>
    <row r="18" spans="1:6" ht="105.75" thickBot="1" x14ac:dyDescent="0.3">
      <c r="A18" t="s">
        <v>16</v>
      </c>
      <c r="B18" s="1" t="str">
        <f t="shared" si="0"/>
        <v xml:space="preserve"> SpecialNeedsOptions </v>
      </c>
      <c r="C18" s="4" t="s">
        <v>32</v>
      </c>
      <c r="D18" s="2" t="str">
        <f t="shared" si="1"/>
        <v>INSERT INTO    pfcomm_api.special_need(</v>
      </c>
      <c r="E18" s="2" t="str">
        <f t="shared" si="2"/>
        <v xml:space="preserve">select ADD/ADHD' union select 'Alcohol exposed(occasional)' union select 'Autism/ Autism Spectrum Disorder' union select 'Blindness' union select 'Club Foot' union select 'Cleft Pallet or lip' union select 'Conceived through rape' union select 'Conceived through incest' union select 'Deafness' union select 'Diabeties in Child' union select 'Diabeties in Family' union select 'Down Syndrome' union select 'Drug Exposed (occasional)' union select 'Emotional/mental disorders  in family' union select 'Epilepsy in Family' union select 'Fetal Alcohol Effects' union select 'Family mental retardation' union select 'HIV/AIDS' union select 'limited life expectancy' union select 'Mental Retardation' union select 'Mild or medically correctable' union select 'Multiple Birth' union select 'Nothing known about father' union select 'Nothing known about mother' union select 'Smoking Exposed' union select 'Premature Birth' union select 'Requires specialized care' union select 'Requires life long medical treatment' union select 'Sibling group' union select 'Sickle Cell Anemia or Trait' union select 'Terminally ill' union select 'Seizures'
</v>
      </c>
      <c r="F18" s="5" t="s">
        <v>40</v>
      </c>
    </row>
    <row r="19" spans="1:6" ht="15.75" thickBot="1" x14ac:dyDescent="0.3">
      <c r="A19" t="s">
        <v>17</v>
      </c>
      <c r="B19" s="1" t="str">
        <f t="shared" si="0"/>
        <v xml:space="preserve"> ChildDesired </v>
      </c>
      <c r="C19" s="4" t="s">
        <v>38</v>
      </c>
      <c r="D19" s="2" t="str">
        <f t="shared" si="1"/>
        <v>INSERT INTO    pfcomm_api.ChildDesired(</v>
      </c>
      <c r="E19" s="2" t="str">
        <f t="shared" si="2"/>
        <v>select 'One child' union select 'Twins' union select 'Triplets' union select 'Siblings'</v>
      </c>
      <c r="F19" t="str">
        <f>SUBSTITUTE(SUBSTITUTE(LEFT(MID(A19,FIND("(",A19,1),FIND(")",A19,1)),FIND(")",MID(A19,FIND("(",A19,1),FIND(")",A19,1)),1)),"(",""),")","")</f>
        <v>'One child','Twins','Triplets','Siblings'</v>
      </c>
    </row>
    <row r="20" spans="1:6" ht="15.75" thickBot="1" x14ac:dyDescent="0.3">
      <c r="A20" t="s">
        <v>18</v>
      </c>
      <c r="B20" s="1" t="str">
        <f t="shared" si="0"/>
        <v xml:space="preserve"> bpethnicity </v>
      </c>
      <c r="C20" s="2" t="s">
        <v>26</v>
      </c>
      <c r="D20" s="2" t="str">
        <f t="shared" si="1"/>
        <v>INSERT INTO pfcomm_api.Ethnicity(</v>
      </c>
      <c r="E20" s="2" t="str">
        <f t="shared" si="2"/>
        <v>select 'Caucasian' union select 'Caucasian/Asian' union select 'Caucasian/African American' union select 'African American' union select 'African American/Asian' union select 'Asian/Hispanic' union select 'European' union select 'Caucasian/Hispanic' union select 'Caucasian/Native American' union select 'Eastern European/Slavic/Russian' union select 'Hispanic' union select 'Hispanic/African American' union select 'Hispanic or South/Central American' union select 'Jewish' union select 'Mediterranean' union select 'Multi-Racial' union select 'Native American American Indian</v>
      </c>
      <c r="F20" t="str">
        <f>SUBSTITUTE(SUBSTITUTE(LEFT(MID(A20,FIND("(",A20,1),FIND(")",A20,1)),FIND(")",MID(A20,FIND("(",A20,1),FIND(")",A20,1)),1)),"(",""),")","")</f>
        <v>'Caucasian','Caucasian/Asian','Caucasian/African American','African American','African American/Asian','Asian/Hispanic','European','Caucasian/Hispanic','Caucasian/Native American','Eastern European/Slavic/Russian','Hispanic','Hispanic/African American','Hispanic or South/Central American','Jewish','Mediterranean','Multi-Racial','Native American American Indian</v>
      </c>
    </row>
    <row r="21" spans="1:6" ht="15.75" thickBot="1" x14ac:dyDescent="0.3">
      <c r="A21" t="s">
        <v>19</v>
      </c>
      <c r="B21" s="1" t="str">
        <f t="shared" si="0"/>
        <v xml:space="preserve"> bpreligion </v>
      </c>
      <c r="C21" s="2" t="s">
        <v>28</v>
      </c>
      <c r="D21" s="2" t="str">
        <f t="shared" si="1"/>
        <v>INSERT INTO pfcomm_api.religions(</v>
      </c>
      <c r="E21" s="2" t="str">
        <f t="shared" si="2"/>
        <v>select 'Open' union select 'Anglican' union select 'Baptist' union select 'Buddhist' union select 'Catholic' union select 'Christian' union select 'Church of Christ' union select 'Episcopal' union select 'Hindu' union select 'Jewish' union select 'LDS / Mormon' union select 'Lutheran' union select 'Methodist' union select 'Non-denominational' union select 'None' union select 'Other' union select 'Presbyterian' union select 'Protestant' union select 'Unitarian' union select 'Not Specified'</v>
      </c>
      <c r="F21" t="str">
        <f>SUBSTITUTE(SUBSTITUTE(LEFT(MID(A21,FIND("(",A21,1),FIND(")",A21,1)),FIND(")",MID(A21,FIND("(",A21,1),FIND(")",A21,1)),1)),"(",""),")","")</f>
        <v>'Open','Anglican','Baptist','Buddhist','Catholic','Christian','Church of Christ','Episcopal','Hindu','Jewish','LDS / Mormon','Lutheran','Methodist','Non-denominational','None','Other','Presbyterian','Protestant','Unitarian','Not Specified'</v>
      </c>
    </row>
    <row r="22" spans="1:6" ht="15.75" thickBot="1" x14ac:dyDescent="0.3">
      <c r="A22" t="s">
        <v>20</v>
      </c>
      <c r="B22" s="1" t="str">
        <f t="shared" si="0"/>
        <v xml:space="preserve"> bppets </v>
      </c>
      <c r="C22" s="2" t="s">
        <v>37</v>
      </c>
      <c r="D22" s="2" t="str">
        <f t="shared" si="1"/>
        <v>INSERT INTO pfcomm_api.Pet(</v>
      </c>
      <c r="E22" s="2" t="str">
        <f t="shared" si="2"/>
        <v>select 'None' union select 'Open' union select 'Cat' union select 'Dog' union select 'Other'</v>
      </c>
      <c r="F22" t="str">
        <f>SUBSTITUTE(SUBSTITUTE(LEFT(MID(A22,FIND("(",A22,1),FIND(")",A22,1)),FIND(")",MID(A22,FIND("(",A22,1),FIND(")",A22,1)),1)),"(",""),")","")</f>
        <v>'None','Open','Cat','Dog','Other'</v>
      </c>
    </row>
    <row r="23" spans="1:6" ht="15.75" thickBot="1" x14ac:dyDescent="0.3">
      <c r="A23" t="s">
        <v>21</v>
      </c>
      <c r="B23" s="1" t="str">
        <f t="shared" si="0"/>
        <v xml:space="preserve"> bpage </v>
      </c>
      <c r="C23" s="2" t="s">
        <v>25</v>
      </c>
      <c r="D23" s="2" t="str">
        <f t="shared" si="1"/>
        <v>INSERT INTO pfcomm_api.Age_group(</v>
      </c>
      <c r="E23" s="2" t="str">
        <f t="shared" si="2"/>
        <v>select 'Open' union select '21-25' union select '26-30' union select '31-35' union select '36-40' union select '41-45' union select '46-50' union select 'Above 50'</v>
      </c>
      <c r="F23" t="str">
        <f>SUBSTITUTE(SUBSTITUTE(LEFT(MID(A23,FIND("(",A23,1),FIND(")",A23,1)),FIND(")",MID(A23,FIND("(",A23,1),FIND(")",A23,1)),1)),"(",""),")","")</f>
        <v>'Open','21-25','26-30','31-35','36-40','41-45','46-50','Above 50'</v>
      </c>
    </row>
    <row r="24" spans="1:6" ht="15.75" thickBot="1" x14ac:dyDescent="0.3">
      <c r="A24" t="s">
        <v>22</v>
      </c>
      <c r="B24" s="1" t="str">
        <f t="shared" si="0"/>
        <v xml:space="preserve"> bpadoption </v>
      </c>
      <c r="C24" s="4" t="s">
        <v>31</v>
      </c>
      <c r="D24" s="2" t="str">
        <f t="shared" si="1"/>
        <v>INSERT INTO    pfcomm_api.adoption_type(</v>
      </c>
      <c r="E24" s="2" t="str">
        <f t="shared" si="2"/>
        <v>select 'Open Adoption' union select 'Closed' union select 'Semi-Open'</v>
      </c>
      <c r="F24" t="str">
        <f>SUBSTITUTE(SUBSTITUTE(LEFT(MID(A24,FIND("(",A24,1),FIND(")",A24,1)),FIND(")",MID(A24,FIND("(",A24,1),FIND(")",A24,1)),1)),"(",""),")","")</f>
        <v>'Open Adoption','Closed','Semi-Open'</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5" x14ac:dyDescent="0.25"/>
  <cols>
    <col min="1" max="1" width="43" customWidth="1"/>
    <col min="2" max="2" width="25.28515625" bestFit="1" customWidth="1"/>
    <col min="3" max="3" width="142.85546875" bestFit="1" customWidth="1"/>
  </cols>
  <sheetData>
    <row r="1" spans="1:3" x14ac:dyDescent="0.25">
      <c r="A1" s="2" t="s">
        <v>43</v>
      </c>
      <c r="B1" t="str">
        <f>SUBSTITUTE(A1,"pfcomm_api.","")</f>
        <v>status</v>
      </c>
      <c r="C1" t="str">
        <f>"Create Table "&amp;A1&amp;"("&amp;B1&amp;"_id int NOT NULL AUTO_INCREMENT,"&amp;B1&amp;"_text varchar(255) ,primary key("&amp;B1&amp;"_id));"</f>
        <v>Create Table pfcomm_api.status(status_id int NOT NULL AUTO_INCREMENT,status_text varchar(255) ,primary key(status_id));</v>
      </c>
    </row>
    <row r="2" spans="1:3" x14ac:dyDescent="0.25">
      <c r="A2" s="2" t="s">
        <v>34</v>
      </c>
      <c r="B2" t="str">
        <f t="shared" ref="B2:B9" si="0">SUBSTITUTE(A2,"pfcomm_api.","")</f>
        <v>gender</v>
      </c>
      <c r="C2" t="str">
        <f t="shared" ref="C2:C9" si="1">"Create Table "&amp;A2&amp;"("&amp;B2&amp;"_id int NOT NULL AUTO_INCREMENT,"&amp;B2&amp;"_text varchar(255) ,primary key("&amp;B2&amp;"_id));"</f>
        <v>Create Table pfcomm_api.gender(gender_id int NOT NULL AUTO_INCREMENT,gender_text varchar(255) ,primary key(gender_id));</v>
      </c>
    </row>
    <row r="3" spans="1:3" x14ac:dyDescent="0.25">
      <c r="A3" s="2" t="s">
        <v>35</v>
      </c>
      <c r="B3" t="str">
        <f t="shared" si="0"/>
        <v>education</v>
      </c>
      <c r="C3" t="str">
        <f t="shared" si="1"/>
        <v>Create Table pfcomm_api.education(education_id int NOT NULL AUTO_INCREMENT,education_text varchar(255) ,primary key(education_id));</v>
      </c>
    </row>
    <row r="4" spans="1:3" x14ac:dyDescent="0.25">
      <c r="A4" s="2" t="s">
        <v>37</v>
      </c>
      <c r="B4" t="str">
        <f t="shared" si="0"/>
        <v>Pet</v>
      </c>
      <c r="C4" t="str">
        <f t="shared" si="1"/>
        <v>Create Table pfcomm_api.Pet(Pet_id int NOT NULL AUTO_INCREMENT,Pet_text varchar(255) ,primary key(Pet_id));</v>
      </c>
    </row>
    <row r="5" spans="1:3" x14ac:dyDescent="0.25">
      <c r="A5" s="2" t="s">
        <v>36</v>
      </c>
      <c r="B5" t="str">
        <f t="shared" si="0"/>
        <v>Neighborhood</v>
      </c>
      <c r="C5" t="str">
        <f t="shared" si="1"/>
        <v>Create Table pfcomm_api.Neighborhood(Neighborhood_id int NOT NULL AUTO_INCREMENT,Neighborhood_text varchar(255) ,primary key(Neighborhood_id));</v>
      </c>
    </row>
    <row r="6" spans="1:3" x14ac:dyDescent="0.25">
      <c r="A6" s="2" t="s">
        <v>39</v>
      </c>
      <c r="B6" t="str">
        <f t="shared" si="0"/>
        <v>Residency</v>
      </c>
      <c r="C6" t="str">
        <f t="shared" si="1"/>
        <v>Create Table pfcomm_api.Residency(Residency_id int NOT NULL AUTO_INCREMENT,Residency_text varchar(255) ,primary key(Residency_id));</v>
      </c>
    </row>
    <row r="7" spans="1:3" ht="60" x14ac:dyDescent="0.25">
      <c r="A7" s="4" t="s">
        <v>38</v>
      </c>
      <c r="B7" t="str">
        <f t="shared" si="0"/>
        <v xml:space="preserve">   ChildDesired</v>
      </c>
      <c r="C7" t="str">
        <f t="shared" si="1"/>
        <v>Create Table    pfcomm_api.ChildDesired(   ChildDesired_id int NOT NULL AUTO_INCREMENT,   ChildDesired_text varchar(255) ,primary key(   ChildDesired_id));</v>
      </c>
    </row>
    <row r="8" spans="1:3" x14ac:dyDescent="0.25">
      <c r="A8" s="4" t="s">
        <v>41</v>
      </c>
      <c r="B8" t="str">
        <f t="shared" si="0"/>
        <v xml:space="preserve">   ChildCount</v>
      </c>
      <c r="C8" t="str">
        <f t="shared" si="1"/>
        <v>Create Table    pfcomm_api.ChildCount(   ChildCount_id int NOT NULL AUTO_INCREMENT,   ChildCount_text varchar(255) ,primary key(   ChildCount_id));</v>
      </c>
    </row>
    <row r="9" spans="1:3" x14ac:dyDescent="0.25">
      <c r="A9" s="4" t="s">
        <v>42</v>
      </c>
      <c r="B9" t="str">
        <f t="shared" si="0"/>
        <v xml:space="preserve">   ChildType</v>
      </c>
      <c r="C9" t="str">
        <f t="shared" si="1"/>
        <v>Create Table    pfcomm_api.ChildType(   ChildType_id int NOT NULL AUTO_INCREMENT,   ChildType_text varchar(255) ,primary key(   ChildType_id));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29.140625" bestFit="1" customWidth="1"/>
    <col min="2" max="2" width="90.85546875" bestFit="1" customWidth="1"/>
  </cols>
  <sheetData>
    <row r="1" spans="1:2" x14ac:dyDescent="0.25">
      <c r="A1" s="2" t="s">
        <v>28</v>
      </c>
      <c r="B1" t="str">
        <f>"ALTER TABLE "&amp;A1&amp;" MODIFY id int not null auto_increment primary key(id)"</f>
        <v>ALTER TABLE pfcomm_api.religions MODIFY id int not null auto_increment primary key(id)</v>
      </c>
    </row>
    <row r="2" spans="1:2" x14ac:dyDescent="0.25">
      <c r="A2" s="2" t="s">
        <v>26</v>
      </c>
      <c r="B2" t="str">
        <f>"ALTER TABLE "&amp;A2&amp;" MODIFY id int not null auto_increment primary key(id)"</f>
        <v>ALTER TABLE pfcomm_api.Ethnicity MODIFY id int not null auto_increment primary key(id)</v>
      </c>
    </row>
    <row r="3" spans="1:2" x14ac:dyDescent="0.25">
      <c r="A3" s="2" t="s">
        <v>27</v>
      </c>
      <c r="B3" t="str">
        <f t="shared" ref="B2:B8" si="0">"ALTER TABLE "&amp;A3&amp;" MODIFY id int not null auto_increment primary key(id)"</f>
        <v>ALTER TABLE pfcomm_api.regions MODIFY id int not null auto_increment primary key(id)</v>
      </c>
    </row>
    <row r="4" spans="1:2" x14ac:dyDescent="0.25">
      <c r="A4" s="2" t="s">
        <v>25</v>
      </c>
      <c r="B4" t="str">
        <f t="shared" si="0"/>
        <v>ALTER TABLE pfcomm_api.Age_group MODIFY id int not null auto_increment primary key(id)</v>
      </c>
    </row>
    <row r="5" spans="1:2" x14ac:dyDescent="0.25">
      <c r="A5" s="4" t="s">
        <v>33</v>
      </c>
      <c r="B5" t="str">
        <f t="shared" si="0"/>
        <v>ALTER TABLE    pfcomm_api.family_structure MODIFY id int not null auto_increment primary key(id)</v>
      </c>
    </row>
    <row r="6" spans="1:2" x14ac:dyDescent="0.25">
      <c r="A6" s="2" t="s">
        <v>24</v>
      </c>
      <c r="B6" t="str">
        <f t="shared" si="0"/>
        <v>ALTER TABLE pfcomm_api.States MODIFY id int not null auto_increment primary key(id)</v>
      </c>
    </row>
    <row r="7" spans="1:2" x14ac:dyDescent="0.25">
      <c r="A7" s="4" t="s">
        <v>32</v>
      </c>
      <c r="B7" t="str">
        <f t="shared" si="0"/>
        <v>ALTER TABLE    pfcomm_api.special_need MODIFY id int not null auto_increment primary key(id)</v>
      </c>
    </row>
    <row r="8" spans="1:2" x14ac:dyDescent="0.25">
      <c r="A8" s="4" t="s">
        <v>31</v>
      </c>
      <c r="B8" t="str">
        <f t="shared" si="0"/>
        <v>ALTER TABLE    pfcomm_api.adoption_type MODIFY id int not null auto_increment primary key(id)</v>
      </c>
    </row>
    <row r="9" spans="1:2" x14ac:dyDescent="0.25">
      <c r="A9" s="2"/>
    </row>
    <row r="10" spans="1:2" x14ac:dyDescent="0.25">
      <c r="A10" s="4"/>
    </row>
    <row r="11" spans="1:2" x14ac:dyDescent="0.25">
      <c r="A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data</vt:lpstr>
      <vt:lpstr>create tables</vt:lpstr>
      <vt:lpstr>alter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Sebin Sequira</dc:creator>
  <cp:lastModifiedBy>Sebin Sequira</cp:lastModifiedBy>
  <dcterms:created xsi:type="dcterms:W3CDTF">2016-04-26T11:33:35Z</dcterms:created>
  <dcterms:modified xsi:type="dcterms:W3CDTF">2016-04-27T13:51:48Z</dcterms:modified>
</cp:coreProperties>
</file>