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540" yWindow="640" windowWidth="25680" windowHeight="13300" activeTab="3"/>
  </bookViews>
  <sheets>
    <sheet name="T. Chart" sheetId="5" r:id="rId1"/>
    <sheet name="WD" sheetId="4" r:id="rId2"/>
    <sheet name="WS" sheetId="3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2" l="1"/>
  <c r="H54" i="2"/>
  <c r="I54" i="2"/>
  <c r="J54" i="2"/>
  <c r="K54" i="2"/>
  <c r="L54" i="2"/>
  <c r="M54" i="2"/>
  <c r="N54" i="2"/>
  <c r="O54" i="2"/>
  <c r="P54" i="2"/>
  <c r="G55" i="2"/>
  <c r="H55" i="2"/>
  <c r="I55" i="2"/>
  <c r="J55" i="2"/>
  <c r="K55" i="2"/>
  <c r="L55" i="2"/>
  <c r="M55" i="2"/>
  <c r="N55" i="2"/>
  <c r="O55" i="2"/>
  <c r="P55" i="2"/>
  <c r="G56" i="2"/>
  <c r="H56" i="2"/>
  <c r="I56" i="2"/>
  <c r="J56" i="2"/>
  <c r="K56" i="2"/>
  <c r="L56" i="2"/>
  <c r="M56" i="2"/>
  <c r="N56" i="2"/>
  <c r="O56" i="2"/>
  <c r="P56" i="2"/>
  <c r="G57" i="2"/>
  <c r="H57" i="2"/>
  <c r="I57" i="2"/>
  <c r="J57" i="2"/>
  <c r="K57" i="2"/>
  <c r="L57" i="2"/>
  <c r="M57" i="2"/>
  <c r="N57" i="2"/>
  <c r="O57" i="2"/>
  <c r="P57" i="2"/>
  <c r="G58" i="2"/>
  <c r="H58" i="2"/>
  <c r="I58" i="2"/>
  <c r="J58" i="2"/>
  <c r="K58" i="2"/>
  <c r="L58" i="2"/>
  <c r="M58" i="2"/>
  <c r="N58" i="2"/>
  <c r="O58" i="2"/>
  <c r="P58" i="2"/>
  <c r="G59" i="2"/>
  <c r="H59" i="2"/>
  <c r="I59" i="2"/>
  <c r="J59" i="2"/>
  <c r="K59" i="2"/>
  <c r="L59" i="2"/>
  <c r="M59" i="2"/>
  <c r="N59" i="2"/>
  <c r="O59" i="2"/>
  <c r="P59" i="2"/>
  <c r="G60" i="2"/>
  <c r="H60" i="2"/>
  <c r="I60" i="2"/>
  <c r="J60" i="2"/>
  <c r="K60" i="2"/>
  <c r="L60" i="2"/>
  <c r="M60" i="2"/>
  <c r="N60" i="2"/>
  <c r="O60" i="2"/>
  <c r="P60" i="2"/>
  <c r="G61" i="2"/>
  <c r="H61" i="2"/>
  <c r="I61" i="2"/>
  <c r="J61" i="2"/>
  <c r="K61" i="2"/>
  <c r="L61" i="2"/>
  <c r="M61" i="2"/>
  <c r="N61" i="2"/>
  <c r="O61" i="2"/>
  <c r="P61" i="2"/>
  <c r="G62" i="2"/>
  <c r="H62" i="2"/>
  <c r="I62" i="2"/>
  <c r="J62" i="2"/>
  <c r="K62" i="2"/>
  <c r="L62" i="2"/>
  <c r="M62" i="2"/>
  <c r="N62" i="2"/>
  <c r="O62" i="2"/>
  <c r="P62" i="2"/>
  <c r="G63" i="2"/>
  <c r="H63" i="2"/>
  <c r="I63" i="2"/>
  <c r="J63" i="2"/>
  <c r="K63" i="2"/>
  <c r="L63" i="2"/>
  <c r="M63" i="2"/>
  <c r="N63" i="2"/>
  <c r="O63" i="2"/>
  <c r="P63" i="2"/>
  <c r="G64" i="2"/>
  <c r="H64" i="2"/>
  <c r="I64" i="2"/>
  <c r="J64" i="2"/>
  <c r="K64" i="2"/>
  <c r="L64" i="2"/>
  <c r="M64" i="2"/>
  <c r="N64" i="2"/>
  <c r="O64" i="2"/>
  <c r="P64" i="2"/>
  <c r="G65" i="2"/>
  <c r="H65" i="2"/>
  <c r="I65" i="2"/>
  <c r="J65" i="2"/>
  <c r="K65" i="2"/>
  <c r="L65" i="2"/>
  <c r="M65" i="2"/>
  <c r="N65" i="2"/>
  <c r="O65" i="2"/>
  <c r="P65" i="2"/>
  <c r="G66" i="2"/>
  <c r="H66" i="2"/>
  <c r="I66" i="2"/>
  <c r="J66" i="2"/>
  <c r="K66" i="2"/>
  <c r="L66" i="2"/>
  <c r="M66" i="2"/>
  <c r="N66" i="2"/>
  <c r="O66" i="2"/>
  <c r="P66" i="2"/>
  <c r="G67" i="2"/>
  <c r="H67" i="2"/>
  <c r="I67" i="2"/>
  <c r="J67" i="2"/>
  <c r="K67" i="2"/>
  <c r="L67" i="2"/>
  <c r="M67" i="2"/>
  <c r="N67" i="2"/>
  <c r="O67" i="2"/>
  <c r="P67" i="2"/>
  <c r="G68" i="2"/>
  <c r="H68" i="2"/>
  <c r="I68" i="2"/>
  <c r="J68" i="2"/>
  <c r="K68" i="2"/>
  <c r="L68" i="2"/>
  <c r="M68" i="2"/>
  <c r="N68" i="2"/>
  <c r="O68" i="2"/>
  <c r="P68" i="2"/>
  <c r="G69" i="2"/>
  <c r="H69" i="2"/>
  <c r="I69" i="2"/>
  <c r="J69" i="2"/>
  <c r="K69" i="2"/>
  <c r="L69" i="2"/>
  <c r="M69" i="2"/>
  <c r="N69" i="2"/>
  <c r="O69" i="2"/>
  <c r="P69" i="2"/>
  <c r="G70" i="2"/>
  <c r="H70" i="2"/>
  <c r="I70" i="2"/>
  <c r="J70" i="2"/>
  <c r="K70" i="2"/>
  <c r="L70" i="2"/>
  <c r="M70" i="2"/>
  <c r="N70" i="2"/>
  <c r="O70" i="2"/>
  <c r="P70" i="2"/>
  <c r="G71" i="2"/>
  <c r="H71" i="2"/>
  <c r="I71" i="2"/>
  <c r="J71" i="2"/>
  <c r="K71" i="2"/>
  <c r="L71" i="2"/>
  <c r="M71" i="2"/>
  <c r="N71" i="2"/>
  <c r="O71" i="2"/>
  <c r="P71" i="2"/>
  <c r="G72" i="2"/>
  <c r="H72" i="2"/>
  <c r="I72" i="2"/>
  <c r="J72" i="2"/>
  <c r="K72" i="2"/>
  <c r="L72" i="2"/>
  <c r="M72" i="2"/>
  <c r="N72" i="2"/>
  <c r="O72" i="2"/>
  <c r="P72" i="2"/>
  <c r="G73" i="2"/>
  <c r="H73" i="2"/>
  <c r="I73" i="2"/>
  <c r="J73" i="2"/>
  <c r="K73" i="2"/>
  <c r="L73" i="2"/>
  <c r="M73" i="2"/>
  <c r="N73" i="2"/>
  <c r="O73" i="2"/>
  <c r="P73" i="2"/>
  <c r="G74" i="2"/>
  <c r="H74" i="2"/>
  <c r="I74" i="2"/>
  <c r="J74" i="2"/>
  <c r="K74" i="2"/>
  <c r="L74" i="2"/>
  <c r="M74" i="2"/>
  <c r="N74" i="2"/>
  <c r="O74" i="2"/>
  <c r="P74" i="2"/>
  <c r="G75" i="2"/>
  <c r="H75" i="2"/>
  <c r="I75" i="2"/>
  <c r="J75" i="2"/>
  <c r="K75" i="2"/>
  <c r="L75" i="2"/>
  <c r="M75" i="2"/>
  <c r="N75" i="2"/>
  <c r="O75" i="2"/>
  <c r="P75" i="2"/>
  <c r="G76" i="2"/>
  <c r="H76" i="2"/>
  <c r="I76" i="2"/>
  <c r="J76" i="2"/>
  <c r="K76" i="2"/>
  <c r="L76" i="2"/>
  <c r="M76" i="2"/>
  <c r="N76" i="2"/>
  <c r="O76" i="2"/>
  <c r="P76" i="2"/>
  <c r="G77" i="2"/>
  <c r="H77" i="2"/>
  <c r="I77" i="2"/>
  <c r="J77" i="2"/>
  <c r="K77" i="2"/>
  <c r="L77" i="2"/>
  <c r="M77" i="2"/>
  <c r="N77" i="2"/>
  <c r="O77" i="2"/>
  <c r="P77" i="2"/>
  <c r="G78" i="2"/>
  <c r="H78" i="2"/>
  <c r="I78" i="2"/>
  <c r="J78" i="2"/>
  <c r="K78" i="2"/>
  <c r="L78" i="2"/>
  <c r="M78" i="2"/>
  <c r="N78" i="2"/>
  <c r="O78" i="2"/>
  <c r="P78" i="2"/>
  <c r="G79" i="2"/>
  <c r="H79" i="2"/>
  <c r="I79" i="2"/>
  <c r="J79" i="2"/>
  <c r="K79" i="2"/>
  <c r="L79" i="2"/>
  <c r="M79" i="2"/>
  <c r="N79" i="2"/>
  <c r="O79" i="2"/>
  <c r="P79" i="2"/>
  <c r="G80" i="2"/>
  <c r="H80" i="2"/>
  <c r="I80" i="2"/>
  <c r="J80" i="2"/>
  <c r="K80" i="2"/>
  <c r="L80" i="2"/>
  <c r="M80" i="2"/>
  <c r="N80" i="2"/>
  <c r="O80" i="2"/>
  <c r="P80" i="2"/>
  <c r="G81" i="2"/>
  <c r="H81" i="2"/>
  <c r="I81" i="2"/>
  <c r="J81" i="2"/>
  <c r="K81" i="2"/>
  <c r="L81" i="2"/>
  <c r="M81" i="2"/>
  <c r="N81" i="2"/>
  <c r="O81" i="2"/>
  <c r="P81" i="2"/>
  <c r="G82" i="2"/>
  <c r="H82" i="2"/>
  <c r="I82" i="2"/>
  <c r="J82" i="2"/>
  <c r="K82" i="2"/>
  <c r="L82" i="2"/>
  <c r="M82" i="2"/>
  <c r="N82" i="2"/>
  <c r="O82" i="2"/>
  <c r="P82" i="2"/>
  <c r="G83" i="2"/>
  <c r="H83" i="2"/>
  <c r="I83" i="2"/>
  <c r="J83" i="2"/>
  <c r="K83" i="2"/>
  <c r="L83" i="2"/>
  <c r="M83" i="2"/>
  <c r="N83" i="2"/>
  <c r="O83" i="2"/>
  <c r="P83" i="2"/>
  <c r="G84" i="2"/>
  <c r="H84" i="2"/>
  <c r="I84" i="2"/>
  <c r="J84" i="2"/>
  <c r="K84" i="2"/>
  <c r="L84" i="2"/>
  <c r="M84" i="2"/>
  <c r="N84" i="2"/>
  <c r="O84" i="2"/>
  <c r="P84" i="2"/>
  <c r="G85" i="2"/>
  <c r="H85" i="2"/>
  <c r="I85" i="2"/>
  <c r="J85" i="2"/>
  <c r="K85" i="2"/>
  <c r="L85" i="2"/>
  <c r="M85" i="2"/>
  <c r="N85" i="2"/>
  <c r="O85" i="2"/>
  <c r="P85" i="2"/>
  <c r="G86" i="2"/>
  <c r="H86" i="2"/>
  <c r="I86" i="2"/>
  <c r="J86" i="2"/>
  <c r="K86" i="2"/>
  <c r="L86" i="2"/>
  <c r="M86" i="2"/>
  <c r="N86" i="2"/>
  <c r="O86" i="2"/>
  <c r="P86" i="2"/>
  <c r="G87" i="2"/>
  <c r="H87" i="2"/>
  <c r="I87" i="2"/>
  <c r="J87" i="2"/>
  <c r="K87" i="2"/>
  <c r="L87" i="2"/>
  <c r="M87" i="2"/>
  <c r="N87" i="2"/>
  <c r="O87" i="2"/>
  <c r="P87" i="2"/>
  <c r="G88" i="2"/>
  <c r="H88" i="2"/>
  <c r="I88" i="2"/>
  <c r="J88" i="2"/>
  <c r="K88" i="2"/>
  <c r="L88" i="2"/>
  <c r="M88" i="2"/>
  <c r="N88" i="2"/>
  <c r="O88" i="2"/>
  <c r="P88" i="2"/>
  <c r="G89" i="2"/>
  <c r="H89" i="2"/>
  <c r="I89" i="2"/>
  <c r="J89" i="2"/>
  <c r="K89" i="2"/>
  <c r="L89" i="2"/>
  <c r="M89" i="2"/>
  <c r="N89" i="2"/>
  <c r="O89" i="2"/>
  <c r="P89" i="2"/>
  <c r="G90" i="2"/>
  <c r="H90" i="2"/>
  <c r="I90" i="2"/>
  <c r="J90" i="2"/>
  <c r="K90" i="2"/>
  <c r="L90" i="2"/>
  <c r="M90" i="2"/>
  <c r="N90" i="2"/>
  <c r="O90" i="2"/>
  <c r="P90" i="2"/>
  <c r="G91" i="2"/>
  <c r="H91" i="2"/>
  <c r="I91" i="2"/>
  <c r="J91" i="2"/>
  <c r="K91" i="2"/>
  <c r="L91" i="2"/>
  <c r="M91" i="2"/>
  <c r="N91" i="2"/>
  <c r="O91" i="2"/>
  <c r="P91" i="2"/>
  <c r="G92" i="2"/>
  <c r="H92" i="2"/>
  <c r="I92" i="2"/>
  <c r="J92" i="2"/>
  <c r="K92" i="2"/>
  <c r="L92" i="2"/>
  <c r="M92" i="2"/>
  <c r="N92" i="2"/>
  <c r="O92" i="2"/>
  <c r="P92" i="2"/>
  <c r="G93" i="2"/>
  <c r="H93" i="2"/>
  <c r="I93" i="2"/>
  <c r="J93" i="2"/>
  <c r="K93" i="2"/>
  <c r="L93" i="2"/>
  <c r="M93" i="2"/>
  <c r="N93" i="2"/>
  <c r="O93" i="2"/>
  <c r="P93" i="2"/>
  <c r="G94" i="2"/>
  <c r="H94" i="2"/>
  <c r="I94" i="2"/>
  <c r="J94" i="2"/>
  <c r="K94" i="2"/>
  <c r="L94" i="2"/>
  <c r="M94" i="2"/>
  <c r="N94" i="2"/>
  <c r="O94" i="2"/>
  <c r="P94" i="2"/>
  <c r="G95" i="2"/>
  <c r="H95" i="2"/>
  <c r="I95" i="2"/>
  <c r="J95" i="2"/>
  <c r="K95" i="2"/>
  <c r="L95" i="2"/>
  <c r="M95" i="2"/>
  <c r="N95" i="2"/>
  <c r="O95" i="2"/>
  <c r="P95" i="2"/>
  <c r="G96" i="2"/>
  <c r="H96" i="2"/>
  <c r="I96" i="2"/>
  <c r="J96" i="2"/>
  <c r="K96" i="2"/>
  <c r="L96" i="2"/>
  <c r="M96" i="2"/>
  <c r="N96" i="2"/>
  <c r="O96" i="2"/>
  <c r="P96" i="2"/>
  <c r="G97" i="2"/>
  <c r="H97" i="2"/>
  <c r="I97" i="2"/>
  <c r="J97" i="2"/>
  <c r="K97" i="2"/>
  <c r="L97" i="2"/>
  <c r="M97" i="2"/>
  <c r="N97" i="2"/>
  <c r="O97" i="2"/>
  <c r="P97" i="2"/>
  <c r="G98" i="2"/>
  <c r="H98" i="2"/>
  <c r="I98" i="2"/>
  <c r="J98" i="2"/>
  <c r="K98" i="2"/>
  <c r="L98" i="2"/>
  <c r="M98" i="2"/>
  <c r="N98" i="2"/>
  <c r="O98" i="2"/>
  <c r="P98" i="2"/>
  <c r="G99" i="2"/>
  <c r="H99" i="2"/>
  <c r="I99" i="2"/>
  <c r="J99" i="2"/>
  <c r="K99" i="2"/>
  <c r="L99" i="2"/>
  <c r="M99" i="2"/>
  <c r="N99" i="2"/>
  <c r="O99" i="2"/>
  <c r="P99" i="2"/>
  <c r="G100" i="2"/>
  <c r="H100" i="2"/>
  <c r="I100" i="2"/>
  <c r="J100" i="2"/>
  <c r="K100" i="2"/>
  <c r="L100" i="2"/>
  <c r="M100" i="2"/>
  <c r="N100" i="2"/>
  <c r="O100" i="2"/>
  <c r="P100" i="2"/>
  <c r="G101" i="2"/>
  <c r="H101" i="2"/>
  <c r="I101" i="2"/>
  <c r="J101" i="2"/>
  <c r="K101" i="2"/>
  <c r="L101" i="2"/>
  <c r="M101" i="2"/>
  <c r="N101" i="2"/>
  <c r="O101" i="2"/>
  <c r="P101" i="2"/>
  <c r="G102" i="2"/>
  <c r="H102" i="2"/>
  <c r="I102" i="2"/>
  <c r="J102" i="2"/>
  <c r="K102" i="2"/>
  <c r="L102" i="2"/>
  <c r="M102" i="2"/>
  <c r="N102" i="2"/>
  <c r="O102" i="2"/>
  <c r="P102" i="2"/>
  <c r="G103" i="2"/>
  <c r="H103" i="2"/>
  <c r="I103" i="2"/>
  <c r="J103" i="2"/>
  <c r="K103" i="2"/>
  <c r="L103" i="2"/>
  <c r="M103" i="2"/>
  <c r="N103" i="2"/>
  <c r="O103" i="2"/>
  <c r="P103" i="2"/>
  <c r="G104" i="2"/>
  <c r="H104" i="2"/>
  <c r="I104" i="2"/>
  <c r="J104" i="2"/>
  <c r="K104" i="2"/>
  <c r="L104" i="2"/>
  <c r="M104" i="2"/>
  <c r="N104" i="2"/>
  <c r="O104" i="2"/>
  <c r="P104" i="2"/>
  <c r="G105" i="2"/>
  <c r="H105" i="2"/>
  <c r="I105" i="2"/>
  <c r="J105" i="2"/>
  <c r="K105" i="2"/>
  <c r="L105" i="2"/>
  <c r="M105" i="2"/>
  <c r="N105" i="2"/>
  <c r="O105" i="2"/>
  <c r="P105" i="2"/>
  <c r="G106" i="2"/>
  <c r="H106" i="2"/>
  <c r="I106" i="2"/>
  <c r="J106" i="2"/>
  <c r="K106" i="2"/>
  <c r="L106" i="2"/>
  <c r="M106" i="2"/>
  <c r="N106" i="2"/>
  <c r="O106" i="2"/>
  <c r="P106" i="2"/>
  <c r="G107" i="2"/>
  <c r="H107" i="2"/>
  <c r="I107" i="2"/>
  <c r="J107" i="2"/>
  <c r="K107" i="2"/>
  <c r="L107" i="2"/>
  <c r="M107" i="2"/>
  <c r="N107" i="2"/>
  <c r="O107" i="2"/>
  <c r="P107" i="2"/>
  <c r="G108" i="2"/>
  <c r="H108" i="2"/>
  <c r="I108" i="2"/>
  <c r="J108" i="2"/>
  <c r="K108" i="2"/>
  <c r="L108" i="2"/>
  <c r="M108" i="2"/>
  <c r="N108" i="2"/>
  <c r="O108" i="2"/>
  <c r="P108" i="2"/>
  <c r="G109" i="2"/>
  <c r="H109" i="2"/>
  <c r="I109" i="2"/>
  <c r="J109" i="2"/>
  <c r="K109" i="2"/>
  <c r="L109" i="2"/>
  <c r="M109" i="2"/>
  <c r="N109" i="2"/>
  <c r="O109" i="2"/>
  <c r="P109" i="2"/>
  <c r="G110" i="2"/>
  <c r="H110" i="2"/>
  <c r="I110" i="2"/>
  <c r="J110" i="2"/>
  <c r="K110" i="2"/>
  <c r="L110" i="2"/>
  <c r="M110" i="2"/>
  <c r="N110" i="2"/>
  <c r="O110" i="2"/>
  <c r="P110" i="2"/>
  <c r="G111" i="2"/>
  <c r="H111" i="2"/>
  <c r="I111" i="2"/>
  <c r="J111" i="2"/>
  <c r="K111" i="2"/>
  <c r="L111" i="2"/>
  <c r="M111" i="2"/>
  <c r="N111" i="2"/>
  <c r="O111" i="2"/>
  <c r="P111" i="2"/>
  <c r="G112" i="2"/>
  <c r="H112" i="2"/>
  <c r="I112" i="2"/>
  <c r="J112" i="2"/>
  <c r="K112" i="2"/>
  <c r="L112" i="2"/>
  <c r="M112" i="2"/>
  <c r="N112" i="2"/>
  <c r="O112" i="2"/>
  <c r="P112" i="2"/>
  <c r="G113" i="2"/>
  <c r="H113" i="2"/>
  <c r="I113" i="2"/>
  <c r="J113" i="2"/>
  <c r="K113" i="2"/>
  <c r="L113" i="2"/>
  <c r="M113" i="2"/>
  <c r="N113" i="2"/>
  <c r="O113" i="2"/>
  <c r="P113" i="2"/>
  <c r="G114" i="2"/>
  <c r="H114" i="2"/>
  <c r="I114" i="2"/>
  <c r="J114" i="2"/>
  <c r="K114" i="2"/>
  <c r="L114" i="2"/>
  <c r="M114" i="2"/>
  <c r="N114" i="2"/>
  <c r="O114" i="2"/>
  <c r="P114" i="2"/>
  <c r="G115" i="2"/>
  <c r="H115" i="2"/>
  <c r="I115" i="2"/>
  <c r="J115" i="2"/>
  <c r="K115" i="2"/>
  <c r="L115" i="2"/>
  <c r="M115" i="2"/>
  <c r="N115" i="2"/>
  <c r="O115" i="2"/>
  <c r="P115" i="2"/>
  <c r="G116" i="2"/>
  <c r="H116" i="2"/>
  <c r="I116" i="2"/>
  <c r="J116" i="2"/>
  <c r="K116" i="2"/>
  <c r="L116" i="2"/>
  <c r="M116" i="2"/>
  <c r="N116" i="2"/>
  <c r="O116" i="2"/>
  <c r="P116" i="2"/>
  <c r="G117" i="2"/>
  <c r="H117" i="2"/>
  <c r="I117" i="2"/>
  <c r="J117" i="2"/>
  <c r="K117" i="2"/>
  <c r="L117" i="2"/>
  <c r="M117" i="2"/>
  <c r="N117" i="2"/>
  <c r="O117" i="2"/>
  <c r="P117" i="2"/>
  <c r="G118" i="2"/>
  <c r="H118" i="2"/>
  <c r="I118" i="2"/>
  <c r="J118" i="2"/>
  <c r="K118" i="2"/>
  <c r="L118" i="2"/>
  <c r="M118" i="2"/>
  <c r="N118" i="2"/>
  <c r="O118" i="2"/>
  <c r="P118" i="2"/>
  <c r="G119" i="2"/>
  <c r="H119" i="2"/>
  <c r="I119" i="2"/>
  <c r="J119" i="2"/>
  <c r="K119" i="2"/>
  <c r="L119" i="2"/>
  <c r="M119" i="2"/>
  <c r="N119" i="2"/>
  <c r="O119" i="2"/>
  <c r="P119" i="2"/>
  <c r="G120" i="2"/>
  <c r="H120" i="2"/>
  <c r="I120" i="2"/>
  <c r="J120" i="2"/>
  <c r="K120" i="2"/>
  <c r="L120" i="2"/>
  <c r="M120" i="2"/>
  <c r="N120" i="2"/>
  <c r="O120" i="2"/>
  <c r="P120" i="2"/>
  <c r="G121" i="2"/>
  <c r="H121" i="2"/>
  <c r="I121" i="2"/>
  <c r="J121" i="2"/>
  <c r="K121" i="2"/>
  <c r="L121" i="2"/>
  <c r="M121" i="2"/>
  <c r="N121" i="2"/>
  <c r="O121" i="2"/>
  <c r="P121" i="2"/>
  <c r="G122" i="2"/>
  <c r="H122" i="2"/>
  <c r="I122" i="2"/>
  <c r="J122" i="2"/>
  <c r="K122" i="2"/>
  <c r="L122" i="2"/>
  <c r="M122" i="2"/>
  <c r="N122" i="2"/>
  <c r="O122" i="2"/>
  <c r="P122" i="2"/>
  <c r="G123" i="2"/>
  <c r="H123" i="2"/>
  <c r="I123" i="2"/>
  <c r="J123" i="2"/>
  <c r="K123" i="2"/>
  <c r="L123" i="2"/>
  <c r="M123" i="2"/>
  <c r="N123" i="2"/>
  <c r="O123" i="2"/>
  <c r="P123" i="2"/>
  <c r="G124" i="2"/>
  <c r="H124" i="2"/>
  <c r="I124" i="2"/>
  <c r="J124" i="2"/>
  <c r="K124" i="2"/>
  <c r="L124" i="2"/>
  <c r="M124" i="2"/>
  <c r="N124" i="2"/>
  <c r="O124" i="2"/>
  <c r="P124" i="2"/>
  <c r="G125" i="2"/>
  <c r="H125" i="2"/>
  <c r="I125" i="2"/>
  <c r="J125" i="2"/>
  <c r="K125" i="2"/>
  <c r="L125" i="2"/>
  <c r="M125" i="2"/>
  <c r="N125" i="2"/>
  <c r="O125" i="2"/>
  <c r="P125" i="2"/>
  <c r="G126" i="2"/>
  <c r="H126" i="2"/>
  <c r="I126" i="2"/>
  <c r="J126" i="2"/>
  <c r="K126" i="2"/>
  <c r="L126" i="2"/>
  <c r="M126" i="2"/>
  <c r="N126" i="2"/>
  <c r="O126" i="2"/>
  <c r="P126" i="2"/>
  <c r="G127" i="2"/>
  <c r="H127" i="2"/>
  <c r="I127" i="2"/>
  <c r="J127" i="2"/>
  <c r="K127" i="2"/>
  <c r="L127" i="2"/>
  <c r="M127" i="2"/>
  <c r="N127" i="2"/>
  <c r="O127" i="2"/>
  <c r="P127" i="2"/>
  <c r="G128" i="2"/>
  <c r="H128" i="2"/>
  <c r="I128" i="2"/>
  <c r="J128" i="2"/>
  <c r="K128" i="2"/>
  <c r="L128" i="2"/>
  <c r="M128" i="2"/>
  <c r="N128" i="2"/>
  <c r="O128" i="2"/>
  <c r="P128" i="2"/>
  <c r="G129" i="2"/>
  <c r="H129" i="2"/>
  <c r="I129" i="2"/>
  <c r="J129" i="2"/>
  <c r="K129" i="2"/>
  <c r="L129" i="2"/>
  <c r="M129" i="2"/>
  <c r="N129" i="2"/>
  <c r="O129" i="2"/>
  <c r="P129" i="2"/>
  <c r="G130" i="2"/>
  <c r="H130" i="2"/>
  <c r="I130" i="2"/>
  <c r="J130" i="2"/>
  <c r="K130" i="2"/>
  <c r="L130" i="2"/>
  <c r="M130" i="2"/>
  <c r="N130" i="2"/>
  <c r="O130" i="2"/>
  <c r="P130" i="2"/>
  <c r="G131" i="2"/>
  <c r="H131" i="2"/>
  <c r="I131" i="2"/>
  <c r="J131" i="2"/>
  <c r="K131" i="2"/>
  <c r="L131" i="2"/>
  <c r="M131" i="2"/>
  <c r="N131" i="2"/>
  <c r="O131" i="2"/>
  <c r="P131" i="2"/>
  <c r="G132" i="2"/>
  <c r="H132" i="2"/>
  <c r="I132" i="2"/>
  <c r="J132" i="2"/>
  <c r="K132" i="2"/>
  <c r="L132" i="2"/>
  <c r="M132" i="2"/>
  <c r="N132" i="2"/>
  <c r="O132" i="2"/>
  <c r="P132" i="2"/>
  <c r="G133" i="2"/>
  <c r="H133" i="2"/>
  <c r="I133" i="2"/>
  <c r="J133" i="2"/>
  <c r="K133" i="2"/>
  <c r="L133" i="2"/>
  <c r="M133" i="2"/>
  <c r="N133" i="2"/>
  <c r="O133" i="2"/>
  <c r="P133" i="2"/>
  <c r="G134" i="2"/>
  <c r="H134" i="2"/>
  <c r="I134" i="2"/>
  <c r="J134" i="2"/>
  <c r="K134" i="2"/>
  <c r="L134" i="2"/>
  <c r="M134" i="2"/>
  <c r="N134" i="2"/>
  <c r="O134" i="2"/>
  <c r="P134" i="2"/>
  <c r="G135" i="2"/>
  <c r="H135" i="2"/>
  <c r="I135" i="2"/>
  <c r="J135" i="2"/>
  <c r="K135" i="2"/>
  <c r="L135" i="2"/>
  <c r="M135" i="2"/>
  <c r="N135" i="2"/>
  <c r="O135" i="2"/>
  <c r="P135" i="2"/>
  <c r="G136" i="2"/>
  <c r="H136" i="2"/>
  <c r="I136" i="2"/>
  <c r="J136" i="2"/>
  <c r="K136" i="2"/>
  <c r="L136" i="2"/>
  <c r="M136" i="2"/>
  <c r="N136" i="2"/>
  <c r="O136" i="2"/>
  <c r="P136" i="2"/>
  <c r="G137" i="2"/>
  <c r="H137" i="2"/>
  <c r="I137" i="2"/>
  <c r="J137" i="2"/>
  <c r="K137" i="2"/>
  <c r="L137" i="2"/>
  <c r="M137" i="2"/>
  <c r="N137" i="2"/>
  <c r="O137" i="2"/>
  <c r="P137" i="2"/>
  <c r="G138" i="2"/>
  <c r="H138" i="2"/>
  <c r="I138" i="2"/>
  <c r="J138" i="2"/>
  <c r="K138" i="2"/>
  <c r="L138" i="2"/>
  <c r="M138" i="2"/>
  <c r="N138" i="2"/>
  <c r="O138" i="2"/>
  <c r="P138" i="2"/>
  <c r="G139" i="2"/>
  <c r="H139" i="2"/>
  <c r="I139" i="2"/>
  <c r="J139" i="2"/>
  <c r="K139" i="2"/>
  <c r="L139" i="2"/>
  <c r="M139" i="2"/>
  <c r="N139" i="2"/>
  <c r="O139" i="2"/>
  <c r="P139" i="2"/>
  <c r="G140" i="2"/>
  <c r="H140" i="2"/>
  <c r="I140" i="2"/>
  <c r="J140" i="2"/>
  <c r="K140" i="2"/>
  <c r="L140" i="2"/>
  <c r="M140" i="2"/>
  <c r="N140" i="2"/>
  <c r="O140" i="2"/>
  <c r="P140" i="2"/>
  <c r="G141" i="2"/>
  <c r="H141" i="2"/>
  <c r="I141" i="2"/>
  <c r="J141" i="2"/>
  <c r="K141" i="2"/>
  <c r="L141" i="2"/>
  <c r="M141" i="2"/>
  <c r="N141" i="2"/>
  <c r="O141" i="2"/>
  <c r="P141" i="2"/>
  <c r="I53" i="2"/>
  <c r="H53" i="2"/>
  <c r="G53" i="2"/>
  <c r="V53" i="2"/>
  <c r="G52" i="2"/>
  <c r="V52" i="2"/>
  <c r="I52" i="2"/>
  <c r="H52" i="2"/>
  <c r="X52" i="2"/>
  <c r="I51" i="2"/>
  <c r="H51" i="2"/>
  <c r="G51" i="2"/>
  <c r="K51" i="2"/>
  <c r="I50" i="2"/>
  <c r="H50" i="2"/>
  <c r="G50" i="2"/>
  <c r="V50" i="2"/>
  <c r="I49" i="2"/>
  <c r="H49" i="2"/>
  <c r="G49" i="2"/>
  <c r="V49" i="2"/>
  <c r="I48" i="2"/>
  <c r="H48" i="2"/>
  <c r="G48" i="2"/>
  <c r="V48" i="2"/>
  <c r="G47" i="2"/>
  <c r="X47" i="2"/>
  <c r="I47" i="2"/>
  <c r="H47" i="2"/>
  <c r="J47" i="2"/>
  <c r="G46" i="2"/>
  <c r="I46" i="2"/>
  <c r="H46" i="2"/>
  <c r="J46" i="2"/>
  <c r="L47" i="2"/>
  <c r="K47" i="2"/>
  <c r="X46" i="2"/>
  <c r="T46" i="2"/>
  <c r="K46" i="2"/>
  <c r="G45" i="2"/>
  <c r="V45" i="2"/>
  <c r="I45" i="2"/>
  <c r="H45" i="2"/>
  <c r="X45" i="2"/>
  <c r="G44" i="2"/>
  <c r="X44" i="2"/>
  <c r="V44" i="2"/>
  <c r="I44" i="2"/>
  <c r="H44" i="2"/>
  <c r="J44" i="2"/>
  <c r="G43" i="2"/>
  <c r="I43" i="2"/>
  <c r="H43" i="2"/>
  <c r="J43" i="2"/>
  <c r="L44" i="2"/>
  <c r="K44" i="2"/>
  <c r="V43" i="2"/>
  <c r="G42" i="2"/>
  <c r="X42" i="2"/>
  <c r="I42" i="2"/>
  <c r="H42" i="2"/>
  <c r="J42" i="2"/>
  <c r="G41" i="2"/>
  <c r="I41" i="2"/>
  <c r="H41" i="2"/>
  <c r="J41" i="2"/>
  <c r="L42" i="2"/>
  <c r="K42" i="2"/>
  <c r="X41" i="2"/>
  <c r="G40" i="2"/>
  <c r="I40" i="2"/>
  <c r="H40" i="2"/>
  <c r="J40" i="2"/>
  <c r="L41" i="2"/>
  <c r="K41" i="2"/>
  <c r="K40" i="2"/>
  <c r="G39" i="2"/>
  <c r="X39" i="2"/>
  <c r="I39" i="2"/>
  <c r="H39" i="2"/>
  <c r="J39" i="2"/>
  <c r="G38" i="2"/>
  <c r="I38" i="2"/>
  <c r="H38" i="2"/>
  <c r="J38" i="2"/>
  <c r="L39" i="2"/>
  <c r="K39" i="2"/>
  <c r="V38" i="2"/>
  <c r="I37" i="2"/>
  <c r="H37" i="2"/>
  <c r="G37" i="2"/>
  <c r="K37" i="2"/>
  <c r="I36" i="2"/>
  <c r="H36" i="2"/>
  <c r="G36" i="2"/>
  <c r="V36" i="2"/>
  <c r="G35" i="2"/>
  <c r="V35" i="2"/>
  <c r="I35" i="2"/>
  <c r="H35" i="2"/>
  <c r="X35" i="2"/>
  <c r="G34" i="2"/>
  <c r="V34" i="2"/>
  <c r="I34" i="2"/>
  <c r="H34" i="2"/>
  <c r="X34" i="2"/>
  <c r="G33" i="2"/>
  <c r="X33" i="2"/>
  <c r="V33" i="2"/>
  <c r="I33" i="2"/>
  <c r="H33" i="2"/>
  <c r="J33" i="2"/>
  <c r="G32" i="2"/>
  <c r="I32" i="2"/>
  <c r="H32" i="2"/>
  <c r="J32" i="2"/>
  <c r="L33" i="2"/>
  <c r="K33" i="2"/>
  <c r="V32" i="2"/>
  <c r="I31" i="2"/>
  <c r="H31" i="2"/>
  <c r="G31" i="2"/>
  <c r="V31" i="2"/>
  <c r="I30" i="2"/>
  <c r="H30" i="2"/>
  <c r="G30" i="2"/>
  <c r="V30" i="2"/>
  <c r="G29" i="2"/>
  <c r="V29" i="2"/>
  <c r="I29" i="2"/>
  <c r="H29" i="2"/>
  <c r="X29" i="2"/>
  <c r="I28" i="2"/>
  <c r="H28" i="2"/>
  <c r="G28" i="2"/>
  <c r="V28" i="2"/>
  <c r="I27" i="2"/>
  <c r="H27" i="2"/>
  <c r="G27" i="2"/>
  <c r="K27" i="2"/>
  <c r="I26" i="2"/>
  <c r="H26" i="2"/>
  <c r="G26" i="2"/>
  <c r="V26" i="2"/>
  <c r="G25" i="2"/>
  <c r="V25" i="2"/>
  <c r="I25" i="2"/>
  <c r="H25" i="2"/>
  <c r="X25" i="2"/>
  <c r="G24" i="2"/>
  <c r="V24" i="2"/>
  <c r="I24" i="2"/>
  <c r="H24" i="2"/>
  <c r="X24" i="2"/>
  <c r="G23" i="2"/>
  <c r="V23" i="2"/>
  <c r="I23" i="2"/>
  <c r="H23" i="2"/>
  <c r="X23" i="2"/>
  <c r="G22" i="2"/>
  <c r="V22" i="2"/>
  <c r="I22" i="2"/>
  <c r="H22" i="2"/>
  <c r="X22" i="2"/>
  <c r="I21" i="2"/>
  <c r="G21" i="2"/>
  <c r="H21" i="2"/>
  <c r="J21" i="2"/>
  <c r="K21" i="2"/>
  <c r="G20" i="2"/>
  <c r="V20" i="2"/>
  <c r="I20" i="2"/>
  <c r="H20" i="2"/>
  <c r="X20" i="2"/>
  <c r="I19" i="2"/>
  <c r="H19" i="2"/>
  <c r="G19" i="2"/>
  <c r="V19" i="2"/>
  <c r="I18" i="2"/>
  <c r="H18" i="2"/>
  <c r="G18" i="2"/>
  <c r="V18" i="2"/>
  <c r="G17" i="2"/>
  <c r="X17" i="2"/>
  <c r="I17" i="2"/>
  <c r="H17" i="2"/>
  <c r="J17" i="2"/>
  <c r="T17" i="2"/>
  <c r="K17" i="2"/>
  <c r="G16" i="2"/>
  <c r="X16" i="2"/>
  <c r="I16" i="2"/>
  <c r="H16" i="2"/>
  <c r="J16" i="2"/>
  <c r="G15" i="2"/>
  <c r="I15" i="2"/>
  <c r="H15" i="2"/>
  <c r="J15" i="2"/>
  <c r="L16" i="2"/>
  <c r="K16" i="2"/>
  <c r="X15" i="2"/>
  <c r="T15" i="2"/>
  <c r="K15" i="2"/>
  <c r="G14" i="2"/>
  <c r="X14" i="2"/>
  <c r="I14" i="2"/>
  <c r="H14" i="2"/>
  <c r="J14" i="2"/>
  <c r="G13" i="2"/>
  <c r="I13" i="2"/>
  <c r="H13" i="2"/>
  <c r="J13" i="2"/>
  <c r="L14" i="2"/>
  <c r="K14" i="2"/>
  <c r="X13" i="2"/>
  <c r="G12" i="2"/>
  <c r="I12" i="2"/>
  <c r="H12" i="2"/>
  <c r="J12" i="2"/>
  <c r="L13" i="2"/>
  <c r="K13" i="2"/>
  <c r="X12" i="2"/>
  <c r="G11" i="2"/>
  <c r="I11" i="2"/>
  <c r="H11" i="2"/>
  <c r="J11" i="2"/>
  <c r="L12" i="2"/>
  <c r="K12" i="2"/>
  <c r="X11" i="2"/>
  <c r="G10" i="2"/>
  <c r="I10" i="2"/>
  <c r="H10" i="2"/>
  <c r="J10" i="2"/>
  <c r="L11" i="2"/>
  <c r="K11" i="2"/>
  <c r="X10" i="2"/>
  <c r="T10" i="2"/>
  <c r="K10" i="2"/>
  <c r="I9" i="2"/>
  <c r="H9" i="2"/>
  <c r="G9" i="2"/>
  <c r="V9" i="2"/>
  <c r="G8" i="2"/>
  <c r="X8" i="2"/>
  <c r="I8" i="2"/>
  <c r="H8" i="2"/>
  <c r="J8" i="2"/>
  <c r="G7" i="2"/>
  <c r="I7" i="2"/>
  <c r="H7" i="2"/>
  <c r="J7" i="2"/>
  <c r="L8" i="2"/>
  <c r="K8" i="2"/>
  <c r="G6" i="2"/>
  <c r="K53" i="2"/>
  <c r="J53" i="2"/>
  <c r="X53" i="2"/>
  <c r="K52" i="2"/>
  <c r="J52" i="2"/>
  <c r="S51" i="2"/>
  <c r="K50" i="2"/>
  <c r="M51" i="2"/>
  <c r="J51" i="2"/>
  <c r="X51" i="2"/>
  <c r="V51" i="2"/>
  <c r="X50" i="2"/>
  <c r="J50" i="2"/>
  <c r="K49" i="2"/>
  <c r="J49" i="2"/>
  <c r="X49" i="2"/>
  <c r="K48" i="2"/>
  <c r="J48" i="2"/>
  <c r="X48" i="2"/>
  <c r="S47" i="2"/>
  <c r="M47" i="2"/>
  <c r="N47" i="2"/>
  <c r="P47" i="2"/>
  <c r="W47" i="2"/>
  <c r="T47" i="2"/>
  <c r="V47" i="2"/>
  <c r="S46" i="2"/>
  <c r="K45" i="2"/>
  <c r="M46" i="2"/>
  <c r="J45" i="2"/>
  <c r="L46" i="2"/>
  <c r="V46" i="2"/>
  <c r="S44" i="2"/>
  <c r="K43" i="2"/>
  <c r="M44" i="2"/>
  <c r="N44" i="2"/>
  <c r="O44" i="2"/>
  <c r="U44" i="2"/>
  <c r="T44" i="2"/>
  <c r="X43" i="2"/>
  <c r="S42" i="2"/>
  <c r="M42" i="2"/>
  <c r="N42" i="2"/>
  <c r="O42" i="2"/>
  <c r="U42" i="2"/>
  <c r="T42" i="2"/>
  <c r="V42" i="2"/>
  <c r="S41" i="2"/>
  <c r="M41" i="2"/>
  <c r="N41" i="2"/>
  <c r="O41" i="2"/>
  <c r="U41" i="2"/>
  <c r="T41" i="2"/>
  <c r="V41" i="2"/>
  <c r="S40" i="2"/>
  <c r="M40" i="2"/>
  <c r="X40" i="2"/>
  <c r="V40" i="2"/>
  <c r="S39" i="2"/>
  <c r="K38" i="2"/>
  <c r="M39" i="2"/>
  <c r="N39" i="2"/>
  <c r="O39" i="2"/>
  <c r="U39" i="2"/>
  <c r="P39" i="2"/>
  <c r="W39" i="2"/>
  <c r="T39" i="2"/>
  <c r="V39" i="2"/>
  <c r="X38" i="2"/>
  <c r="S37" i="2"/>
  <c r="K36" i="2"/>
  <c r="M37" i="2"/>
  <c r="J37" i="2"/>
  <c r="X37" i="2"/>
  <c r="V37" i="2"/>
  <c r="J36" i="2"/>
  <c r="X36" i="2"/>
  <c r="K35" i="2"/>
  <c r="J35" i="2"/>
  <c r="K34" i="2"/>
  <c r="J34" i="2"/>
  <c r="S33" i="2"/>
  <c r="K32" i="2"/>
  <c r="M33" i="2"/>
  <c r="N33" i="2"/>
  <c r="O33" i="2"/>
  <c r="U33" i="2"/>
  <c r="T33" i="2"/>
  <c r="X32" i="2"/>
  <c r="K31" i="2"/>
  <c r="J31" i="2"/>
  <c r="X31" i="2"/>
  <c r="K30" i="2"/>
  <c r="J30" i="2"/>
  <c r="X30" i="2"/>
  <c r="K29" i="2"/>
  <c r="J29" i="2"/>
  <c r="K28" i="2"/>
  <c r="J28" i="2"/>
  <c r="X28" i="2"/>
  <c r="S27" i="2"/>
  <c r="K26" i="2"/>
  <c r="M27" i="2"/>
  <c r="J27" i="2"/>
  <c r="X27" i="2"/>
  <c r="V27" i="2"/>
  <c r="J26" i="2"/>
  <c r="X26" i="2"/>
  <c r="K25" i="2"/>
  <c r="J25" i="2"/>
  <c r="K24" i="2"/>
  <c r="J24" i="2"/>
  <c r="K23" i="2"/>
  <c r="J23" i="2"/>
  <c r="K22" i="2"/>
  <c r="J22" i="2"/>
  <c r="J20" i="2"/>
  <c r="L21" i="2"/>
  <c r="T21" i="2"/>
  <c r="K20" i="2"/>
  <c r="M21" i="2"/>
  <c r="S21" i="2"/>
  <c r="X21" i="2"/>
  <c r="V21" i="2"/>
  <c r="K19" i="2"/>
  <c r="J19" i="2"/>
  <c r="X19" i="2"/>
  <c r="K18" i="2"/>
  <c r="X18" i="2"/>
  <c r="J18" i="2"/>
  <c r="S17" i="2"/>
  <c r="M17" i="2"/>
  <c r="L17" i="2"/>
  <c r="N17" i="2"/>
  <c r="V17" i="2"/>
  <c r="S16" i="2"/>
  <c r="M16" i="2"/>
  <c r="N16" i="2"/>
  <c r="O16" i="2"/>
  <c r="U16" i="2"/>
  <c r="T16" i="2"/>
  <c r="V16" i="2"/>
  <c r="S15" i="2"/>
  <c r="M15" i="2"/>
  <c r="L15" i="2"/>
  <c r="N15" i="2"/>
  <c r="V15" i="2"/>
  <c r="S14" i="2"/>
  <c r="M14" i="2"/>
  <c r="N14" i="2"/>
  <c r="O14" i="2"/>
  <c r="U14" i="2"/>
  <c r="T14" i="2"/>
  <c r="V14" i="2"/>
  <c r="S13" i="2"/>
  <c r="M13" i="2"/>
  <c r="N13" i="2"/>
  <c r="O13" i="2"/>
  <c r="U13" i="2"/>
  <c r="T13" i="2"/>
  <c r="V13" i="2"/>
  <c r="S12" i="2"/>
  <c r="M12" i="2"/>
  <c r="N12" i="2"/>
  <c r="O12" i="2"/>
  <c r="U12" i="2"/>
  <c r="T12" i="2"/>
  <c r="V12" i="2"/>
  <c r="S11" i="2"/>
  <c r="M11" i="2"/>
  <c r="N11" i="2"/>
  <c r="O11" i="2"/>
  <c r="U11" i="2"/>
  <c r="T11" i="2"/>
  <c r="V11" i="2"/>
  <c r="S10" i="2"/>
  <c r="K9" i="2"/>
  <c r="M10" i="2"/>
  <c r="J9" i="2"/>
  <c r="L10" i="2"/>
  <c r="N10" i="2"/>
  <c r="V10" i="2"/>
  <c r="X9" i="2"/>
  <c r="S8" i="2"/>
  <c r="K7" i="2"/>
  <c r="M8" i="2"/>
  <c r="N8" i="2"/>
  <c r="O8" i="2"/>
  <c r="U8" i="2"/>
  <c r="T8" i="2"/>
  <c r="V8" i="2"/>
  <c r="W6" i="2"/>
  <c r="U6" i="2"/>
  <c r="I6" i="2"/>
  <c r="H6" i="2"/>
  <c r="X6" i="2"/>
  <c r="S53" i="2"/>
  <c r="M53" i="2"/>
  <c r="L53" i="2"/>
  <c r="T53" i="2"/>
  <c r="S52" i="2"/>
  <c r="M52" i="2"/>
  <c r="L52" i="2"/>
  <c r="N52" i="2"/>
  <c r="T52" i="2"/>
  <c r="L51" i="2"/>
  <c r="T51" i="2"/>
  <c r="L50" i="2"/>
  <c r="T50" i="2"/>
  <c r="S50" i="2"/>
  <c r="M50" i="2"/>
  <c r="N50" i="2"/>
  <c r="S49" i="2"/>
  <c r="M49" i="2"/>
  <c r="L49" i="2"/>
  <c r="N49" i="2"/>
  <c r="T49" i="2"/>
  <c r="S48" i="2"/>
  <c r="M48" i="2"/>
  <c r="L48" i="2"/>
  <c r="N48" i="2"/>
  <c r="T48" i="2"/>
  <c r="O47" i="2"/>
  <c r="U47" i="2"/>
  <c r="P46" i="2"/>
  <c r="W46" i="2"/>
  <c r="N46" i="2"/>
  <c r="O46" i="2"/>
  <c r="U46" i="2"/>
  <c r="S45" i="2"/>
  <c r="M45" i="2"/>
  <c r="L45" i="2"/>
  <c r="N45" i="2"/>
  <c r="T45" i="2"/>
  <c r="P44" i="2"/>
  <c r="W44" i="2"/>
  <c r="S43" i="2"/>
  <c r="M43" i="2"/>
  <c r="L43" i="2"/>
  <c r="N43" i="2"/>
  <c r="T43" i="2"/>
  <c r="P42" i="2"/>
  <c r="W42" i="2"/>
  <c r="P41" i="2"/>
  <c r="W41" i="2"/>
  <c r="L40" i="2"/>
  <c r="N40" i="2"/>
  <c r="T40" i="2"/>
  <c r="S38" i="2"/>
  <c r="M38" i="2"/>
  <c r="L38" i="2"/>
  <c r="N38" i="2"/>
  <c r="T38" i="2"/>
  <c r="L37" i="2"/>
  <c r="T37" i="2"/>
  <c r="N37" i="2"/>
  <c r="S36" i="2"/>
  <c r="M36" i="2"/>
  <c r="L36" i="2"/>
  <c r="N36" i="2"/>
  <c r="T36" i="2"/>
  <c r="S35" i="2"/>
  <c r="M35" i="2"/>
  <c r="L35" i="2"/>
  <c r="N35" i="2"/>
  <c r="T35" i="2"/>
  <c r="L34" i="2"/>
  <c r="T34" i="2"/>
  <c r="S34" i="2"/>
  <c r="M34" i="2"/>
  <c r="N34" i="2"/>
  <c r="P33" i="2"/>
  <c r="W33" i="2"/>
  <c r="S32" i="2"/>
  <c r="M32" i="2"/>
  <c r="L32" i="2"/>
  <c r="N32" i="2"/>
  <c r="T32" i="2"/>
  <c r="L31" i="2"/>
  <c r="T31" i="2"/>
  <c r="S31" i="2"/>
  <c r="M31" i="2"/>
  <c r="N31" i="2"/>
  <c r="S30" i="2"/>
  <c r="M30" i="2"/>
  <c r="L30" i="2"/>
  <c r="N30" i="2"/>
  <c r="T30" i="2"/>
  <c r="S29" i="2"/>
  <c r="M29" i="2"/>
  <c r="T29" i="2"/>
  <c r="L29" i="2"/>
  <c r="L28" i="2"/>
  <c r="T28" i="2"/>
  <c r="S28" i="2"/>
  <c r="M28" i="2"/>
  <c r="N28" i="2"/>
  <c r="L27" i="2"/>
  <c r="N27" i="2"/>
  <c r="T27" i="2"/>
  <c r="L26" i="2"/>
  <c r="T26" i="2"/>
  <c r="S26" i="2"/>
  <c r="M26" i="2"/>
  <c r="N26" i="2"/>
  <c r="S25" i="2"/>
  <c r="M25" i="2"/>
  <c r="T25" i="2"/>
  <c r="L25" i="2"/>
  <c r="S24" i="2"/>
  <c r="M24" i="2"/>
  <c r="T24" i="2"/>
  <c r="L24" i="2"/>
  <c r="S23" i="2"/>
  <c r="M23" i="2"/>
  <c r="T23" i="2"/>
  <c r="L23" i="2"/>
  <c r="S22" i="2"/>
  <c r="M22" i="2"/>
  <c r="L22" i="2"/>
  <c r="N22" i="2"/>
  <c r="T22" i="2"/>
  <c r="N21" i="2"/>
  <c r="O21" i="2"/>
  <c r="U21" i="2"/>
  <c r="P21" i="2"/>
  <c r="W21" i="2"/>
  <c r="T20" i="2"/>
  <c r="L20" i="2"/>
  <c r="S20" i="2"/>
  <c r="M20" i="2"/>
  <c r="N20" i="2"/>
  <c r="L19" i="2"/>
  <c r="T19" i="2"/>
  <c r="S19" i="2"/>
  <c r="M19" i="2"/>
  <c r="N19" i="2"/>
  <c r="L18" i="2"/>
  <c r="T18" i="2"/>
  <c r="S18" i="2"/>
  <c r="M18" i="2"/>
  <c r="O17" i="2"/>
  <c r="U17" i="2"/>
  <c r="P17" i="2"/>
  <c r="W17" i="2"/>
  <c r="P16" i="2"/>
  <c r="W16" i="2"/>
  <c r="O15" i="2"/>
  <c r="U15" i="2"/>
  <c r="P15" i="2"/>
  <c r="W15" i="2"/>
  <c r="P14" i="2"/>
  <c r="W14" i="2"/>
  <c r="P13" i="2"/>
  <c r="W13" i="2"/>
  <c r="P12" i="2"/>
  <c r="W12" i="2"/>
  <c r="P11" i="2"/>
  <c r="W11" i="2"/>
  <c r="O10" i="2"/>
  <c r="U10" i="2"/>
  <c r="P10" i="2"/>
  <c r="W10" i="2"/>
  <c r="S9" i="2"/>
  <c r="M9" i="2"/>
  <c r="L9" i="2"/>
  <c r="N9" i="2"/>
  <c r="T9" i="2"/>
  <c r="P8" i="2"/>
  <c r="W8" i="2"/>
  <c r="J6" i="2"/>
  <c r="T6" i="2"/>
  <c r="K6" i="2"/>
  <c r="S6" i="2"/>
  <c r="S7" i="2"/>
  <c r="X7" i="2"/>
  <c r="V7" i="2"/>
  <c r="T7" i="2"/>
  <c r="V6" i="2"/>
  <c r="N53" i="2"/>
  <c r="O53" i="2"/>
  <c r="U53" i="2"/>
  <c r="P53" i="2"/>
  <c r="W53" i="2"/>
  <c r="O52" i="2"/>
  <c r="U52" i="2"/>
  <c r="P52" i="2"/>
  <c r="W52" i="2"/>
  <c r="N51" i="2"/>
  <c r="O51" i="2"/>
  <c r="U51" i="2"/>
  <c r="P51" i="2"/>
  <c r="W51" i="2"/>
  <c r="P50" i="2"/>
  <c r="W50" i="2"/>
  <c r="O50" i="2"/>
  <c r="U50" i="2"/>
  <c r="O49" i="2"/>
  <c r="U49" i="2"/>
  <c r="P49" i="2"/>
  <c r="W49" i="2"/>
  <c r="P48" i="2"/>
  <c r="W48" i="2"/>
  <c r="O48" i="2"/>
  <c r="U48" i="2"/>
  <c r="O45" i="2"/>
  <c r="U45" i="2"/>
  <c r="P45" i="2"/>
  <c r="W45" i="2"/>
  <c r="P43" i="2"/>
  <c r="W43" i="2"/>
  <c r="O43" i="2"/>
  <c r="U43" i="2"/>
  <c r="O40" i="2"/>
  <c r="U40" i="2"/>
  <c r="P40" i="2"/>
  <c r="W40" i="2"/>
  <c r="P38" i="2"/>
  <c r="W38" i="2"/>
  <c r="O38" i="2"/>
  <c r="U38" i="2"/>
  <c r="P37" i="2"/>
  <c r="W37" i="2"/>
  <c r="O37" i="2"/>
  <c r="U37" i="2"/>
  <c r="P36" i="2"/>
  <c r="W36" i="2"/>
  <c r="O36" i="2"/>
  <c r="U36" i="2"/>
  <c r="O35" i="2"/>
  <c r="U35" i="2"/>
  <c r="P35" i="2"/>
  <c r="W35" i="2"/>
  <c r="O34" i="2"/>
  <c r="U34" i="2"/>
  <c r="P34" i="2"/>
  <c r="W34" i="2"/>
  <c r="P32" i="2"/>
  <c r="W32" i="2"/>
  <c r="O32" i="2"/>
  <c r="U32" i="2"/>
  <c r="O31" i="2"/>
  <c r="U31" i="2"/>
  <c r="P31" i="2"/>
  <c r="W31" i="2"/>
  <c r="P30" i="2"/>
  <c r="W30" i="2"/>
  <c r="O30" i="2"/>
  <c r="U30" i="2"/>
  <c r="P29" i="2"/>
  <c r="W29" i="2"/>
  <c r="N29" i="2"/>
  <c r="O29" i="2"/>
  <c r="U29" i="2"/>
  <c r="P28" i="2"/>
  <c r="W28" i="2"/>
  <c r="O28" i="2"/>
  <c r="U28" i="2"/>
  <c r="O27" i="2"/>
  <c r="U27" i="2"/>
  <c r="P27" i="2"/>
  <c r="W27" i="2"/>
  <c r="O26" i="2"/>
  <c r="U26" i="2"/>
  <c r="P26" i="2"/>
  <c r="W26" i="2"/>
  <c r="P25" i="2"/>
  <c r="W25" i="2"/>
  <c r="N25" i="2"/>
  <c r="O25" i="2"/>
  <c r="U25" i="2"/>
  <c r="P24" i="2"/>
  <c r="W24" i="2"/>
  <c r="N24" i="2"/>
  <c r="O24" i="2"/>
  <c r="U24" i="2"/>
  <c r="P23" i="2"/>
  <c r="W23" i="2"/>
  <c r="N23" i="2"/>
  <c r="O23" i="2"/>
  <c r="U23" i="2"/>
  <c r="O22" i="2"/>
  <c r="U22" i="2"/>
  <c r="P22" i="2"/>
  <c r="W22" i="2"/>
  <c r="O20" i="2"/>
  <c r="U20" i="2"/>
  <c r="P20" i="2"/>
  <c r="W20" i="2"/>
  <c r="P19" i="2"/>
  <c r="W19" i="2"/>
  <c r="O19" i="2"/>
  <c r="U19" i="2"/>
  <c r="P18" i="2"/>
  <c r="W18" i="2"/>
  <c r="N18" i="2"/>
  <c r="O18" i="2"/>
  <c r="U18" i="2"/>
  <c r="P9" i="2"/>
  <c r="W9" i="2"/>
  <c r="O9" i="2"/>
  <c r="U9" i="2"/>
  <c r="M7" i="2"/>
  <c r="L7" i="2"/>
  <c r="N7" i="2"/>
  <c r="O7" i="2"/>
  <c r="U7" i="2"/>
  <c r="P7" i="2"/>
  <c r="W7" i="2"/>
</calcChain>
</file>

<file path=xl/sharedStrings.xml><?xml version="1.0" encoding="utf-8"?>
<sst xmlns="http://schemas.openxmlformats.org/spreadsheetml/2006/main" count="129" uniqueCount="32">
  <si>
    <t>Header</t>
  </si>
  <si>
    <t>Error</t>
  </si>
  <si>
    <t>Measure No.</t>
  </si>
  <si>
    <t>Date</t>
  </si>
  <si>
    <t>Time</t>
  </si>
  <si>
    <t>Height(m)</t>
  </si>
  <si>
    <t>EL(deg)</t>
  </si>
  <si>
    <t>AZ(deg)</t>
  </si>
  <si>
    <t>A speed(m/m)</t>
  </si>
  <si>
    <t>X(m)</t>
  </si>
  <si>
    <t>Height.R.P.(m)</t>
  </si>
  <si>
    <t>Y(m)</t>
  </si>
  <si>
    <t>dX</t>
  </si>
  <si>
    <t>dY</t>
  </si>
  <si>
    <t>A</t>
  </si>
  <si>
    <t>WD(deg)</t>
  </si>
  <si>
    <t>WS(m/s)</t>
  </si>
  <si>
    <t>Dist.R.P.(m)</t>
  </si>
  <si>
    <t>Y(m) for graph</t>
  </si>
  <si>
    <t>X(m) for graph</t>
  </si>
  <si>
    <t>WD(deg) for graph</t>
  </si>
  <si>
    <t>Height(m) for graph</t>
  </si>
  <si>
    <t>WS(m/s) for graph</t>
  </si>
  <si>
    <t>Com. line close.</t>
  </si>
  <si>
    <t>H</t>
  </si>
  <si>
    <t>170527164732</t>
  </si>
  <si>
    <t>S</t>
  </si>
  <si>
    <t>17/05/27</t>
  </si>
  <si>
    <t>16:47:32</t>
  </si>
  <si>
    <t>D</t>
  </si>
  <si>
    <t xml:space="preserve">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</si>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</sst>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 "/>
    <numFmt numFmtId="165" formatCode="0.0_ "/>
    <numFmt numFmtId="166" formatCode="0.000_ "/>
    <numFmt numFmtId="167" formatCode="#,000_ "/>
    <numFmt numFmtId="168" formatCode="#,#00_ "/>
  </numFmts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vertical="center" shrinkToFit="1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Data!$S$6:$S$53</c:f>
              <c:numCache>
                <c:formatCode>0</c:formatCode>
                <c:ptCount val="48"/>
                <c:pt idx="0">
                  <c:v>-20.0</c:v>
                </c:pt>
                <c:pt idx="1">
                  <c:v>-83.0</c:v>
                </c:pt>
                <c:pt idx="2">
                  <c:v>-125.0</c:v>
                </c:pt>
                <c:pt idx="3">
                  <c:v>-174.0</c:v>
                </c:pt>
                <c:pt idx="4">
                  <c:v>-222.0</c:v>
                </c:pt>
                <c:pt idx="5">
                  <c:v>-250.0</c:v>
                </c:pt>
                <c:pt idx="6">
                  <c:v>-284.0</c:v>
                </c:pt>
                <c:pt idx="7">
                  <c:v>-319.0</c:v>
                </c:pt>
                <c:pt idx="8">
                  <c:v>-354.0</c:v>
                </c:pt>
                <c:pt idx="9">
                  <c:v>-384.0</c:v>
                </c:pt>
                <c:pt idx="10">
                  <c:v>-419.0</c:v>
                </c:pt>
                <c:pt idx="11">
                  <c:v>-455.0</c:v>
                </c:pt>
                <c:pt idx="12">
                  <c:v>-478.0</c:v>
                </c:pt>
                <c:pt idx="13">
                  <c:v>-501.0</c:v>
                </c:pt>
                <c:pt idx="14">
                  <c:v>-525.0</c:v>
                </c:pt>
                <c:pt idx="15">
                  <c:v>-542.0</c:v>
                </c:pt>
                <c:pt idx="16">
                  <c:v>-563.0</c:v>
                </c:pt>
                <c:pt idx="17">
                  <c:v>-588.0</c:v>
                </c:pt>
                <c:pt idx="18">
                  <c:v>-624.0</c:v>
                </c:pt>
                <c:pt idx="19">
                  <c:v>-655.0</c:v>
                </c:pt>
                <c:pt idx="20">
                  <c:v>-674.0</c:v>
                </c:pt>
                <c:pt idx="21">
                  <c:v>-692.0</c:v>
                </c:pt>
                <c:pt idx="22">
                  <c:v>-688.0</c:v>
                </c:pt>
                <c:pt idx="23">
                  <c:v>-679.0</c:v>
                </c:pt>
                <c:pt idx="24">
                  <c:v>-675.0</c:v>
                </c:pt>
                <c:pt idx="25">
                  <c:v>-680.0</c:v>
                </c:pt>
                <c:pt idx="26">
                  <c:v>-684.0</c:v>
                </c:pt>
                <c:pt idx="27">
                  <c:v>-708.0</c:v>
                </c:pt>
                <c:pt idx="28">
                  <c:v>-726.0</c:v>
                </c:pt>
                <c:pt idx="29">
                  <c:v>-746.0</c:v>
                </c:pt>
                <c:pt idx="30">
                  <c:v>-768.0</c:v>
                </c:pt>
                <c:pt idx="31">
                  <c:v>-793.0</c:v>
                </c:pt>
                <c:pt idx="32">
                  <c:v>-804.0</c:v>
                </c:pt>
                <c:pt idx="33">
                  <c:v>-814.0</c:v>
                </c:pt>
                <c:pt idx="34">
                  <c:v>-815.0</c:v>
                </c:pt>
                <c:pt idx="35">
                  <c:v>-808.0</c:v>
                </c:pt>
                <c:pt idx="36">
                  <c:v>-800.0</c:v>
                </c:pt>
                <c:pt idx="37">
                  <c:v>-796.0</c:v>
                </c:pt>
                <c:pt idx="38">
                  <c:v>-786.0</c:v>
                </c:pt>
                <c:pt idx="39">
                  <c:v>-773.0</c:v>
                </c:pt>
                <c:pt idx="40">
                  <c:v>-767.0</c:v>
                </c:pt>
                <c:pt idx="41">
                  <c:v>-738.0</c:v>
                </c:pt>
                <c:pt idx="42">
                  <c:v>-713.0</c:v>
                </c:pt>
                <c:pt idx="43">
                  <c:v>-681.0</c:v>
                </c:pt>
                <c:pt idx="44">
                  <c:v>-657.0</c:v>
                </c:pt>
                <c:pt idx="45">
                  <c:v>-643.0</c:v>
                </c:pt>
                <c:pt idx="46">
                  <c:v>-632.0</c:v>
                </c:pt>
                <c:pt idx="47">
                  <c:v>-604.0</c:v>
                </c:pt>
              </c:numCache>
            </c:numRef>
          </c:xVal>
          <c:yVal>
            <c:numRef>
              <c:f>Data!$T$6:$T$53</c:f>
              <c:numCache>
                <c:formatCode>0</c:formatCode>
                <c:ptCount val="48"/>
                <c:pt idx="0">
                  <c:v>35.0</c:v>
                </c:pt>
                <c:pt idx="1">
                  <c:v>60.0</c:v>
                </c:pt>
                <c:pt idx="2">
                  <c:v>16.0</c:v>
                </c:pt>
                <c:pt idx="3">
                  <c:v>-32.0</c:v>
                </c:pt>
                <c:pt idx="4">
                  <c:v>-87.0</c:v>
                </c:pt>
                <c:pt idx="5">
                  <c:v>-135.0</c:v>
                </c:pt>
                <c:pt idx="6">
                  <c:v>-182.0</c:v>
                </c:pt>
                <c:pt idx="7">
                  <c:v>-212.0</c:v>
                </c:pt>
                <c:pt idx="8">
                  <c:v>-230.0</c:v>
                </c:pt>
                <c:pt idx="9">
                  <c:v>-254.0</c:v>
                </c:pt>
                <c:pt idx="10">
                  <c:v>-276.0</c:v>
                </c:pt>
                <c:pt idx="11">
                  <c:v>-304.0</c:v>
                </c:pt>
                <c:pt idx="12">
                  <c:v>-326.0</c:v>
                </c:pt>
                <c:pt idx="13">
                  <c:v>-338.0</c:v>
                </c:pt>
                <c:pt idx="14">
                  <c:v>-358.0</c:v>
                </c:pt>
                <c:pt idx="15">
                  <c:v>-372.0</c:v>
                </c:pt>
                <c:pt idx="16">
                  <c:v>-396.0</c:v>
                </c:pt>
                <c:pt idx="17">
                  <c:v>-423.0</c:v>
                </c:pt>
                <c:pt idx="18">
                  <c:v>-452.0</c:v>
                </c:pt>
                <c:pt idx="19">
                  <c:v>-484.0</c:v>
                </c:pt>
                <c:pt idx="20">
                  <c:v>-506.0</c:v>
                </c:pt>
                <c:pt idx="21">
                  <c:v>-522.0</c:v>
                </c:pt>
                <c:pt idx="22">
                  <c:v>-526.0</c:v>
                </c:pt>
                <c:pt idx="23">
                  <c:v>-540.0</c:v>
                </c:pt>
                <c:pt idx="24">
                  <c:v>-560.0</c:v>
                </c:pt>
                <c:pt idx="25">
                  <c:v>-581.0</c:v>
                </c:pt>
                <c:pt idx="26">
                  <c:v>-597.0</c:v>
                </c:pt>
                <c:pt idx="27">
                  <c:v>-607.0</c:v>
                </c:pt>
                <c:pt idx="28">
                  <c:v>-628.0</c:v>
                </c:pt>
                <c:pt idx="29">
                  <c:v>-645.0</c:v>
                </c:pt>
                <c:pt idx="30">
                  <c:v>-672.0</c:v>
                </c:pt>
                <c:pt idx="31">
                  <c:v>-694.0</c:v>
                </c:pt>
                <c:pt idx="32">
                  <c:v>-707.0</c:v>
                </c:pt>
                <c:pt idx="33">
                  <c:v>-717.0</c:v>
                </c:pt>
                <c:pt idx="34">
                  <c:v>-716.0</c:v>
                </c:pt>
                <c:pt idx="35">
                  <c:v>-710.0</c:v>
                </c:pt>
                <c:pt idx="36">
                  <c:v>-703.0</c:v>
                </c:pt>
                <c:pt idx="37">
                  <c:v>-697.0</c:v>
                </c:pt>
                <c:pt idx="38">
                  <c:v>-684.0</c:v>
                </c:pt>
                <c:pt idx="39">
                  <c:v>-676.0</c:v>
                </c:pt>
                <c:pt idx="40">
                  <c:v>-675.0</c:v>
                </c:pt>
                <c:pt idx="41">
                  <c:v>-660.0</c:v>
                </c:pt>
                <c:pt idx="42">
                  <c:v>-638.0</c:v>
                </c:pt>
                <c:pt idx="43">
                  <c:v>-620.0</c:v>
                </c:pt>
                <c:pt idx="44">
                  <c:v>-608.0</c:v>
                </c:pt>
                <c:pt idx="45">
                  <c:v>-583.0</c:v>
                </c:pt>
                <c:pt idx="46">
                  <c:v>-569.0</c:v>
                </c:pt>
                <c:pt idx="47">
                  <c:v>-557.0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40440"/>
        <c:axId val="2108275656"/>
      </c:scatterChart>
      <c:valAx>
        <c:axId val="2123140440"/>
        <c:scaling>
          <c:orientation val="minMax"/>
          <c:max val="3.5E12"/>
          <c:min val="-3.5E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8275656"/>
        <c:crosses val="autoZero"/>
        <c:crossBetween val="midCat"/>
        <c:majorUnit val="5.0E11"/>
      </c:valAx>
      <c:valAx>
        <c:axId val="2108275656"/>
        <c:scaling>
          <c:orientation val="minMax"/>
          <c:max val="1.5E12"/>
          <c:min val="-1.5E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3140440"/>
        <c:crosses val="autoZero"/>
        <c:crossBetween val="midCat"/>
        <c:majorUnit val="5.0E11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direction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Data!$U$6:$U$53</c:f>
              <c:numCache>
                <c:formatCode>0_ </c:formatCode>
                <c:ptCount val="48"/>
                <c:pt idx="0">
                  <c:v>0.0</c:v>
                </c:pt>
                <c:pt idx="1">
                  <c:v>111.8516992549397</c:v>
                </c:pt>
                <c:pt idx="2">
                  <c:v>43.64008982430472</c:v>
                </c:pt>
                <c:pt idx="3">
                  <c:v>45.12910424014565</c:v>
                </c:pt>
                <c:pt idx="4">
                  <c:v>41.4824882044001</c:v>
                </c:pt>
                <c:pt idx="5">
                  <c:v>29.63524256790111</c:v>
                </c:pt>
                <c:pt idx="6">
                  <c:v>36.32324921098824</c:v>
                </c:pt>
                <c:pt idx="7">
                  <c:v>49.22962188454463</c:v>
                </c:pt>
                <c:pt idx="8">
                  <c:v>63.12786108036426</c:v>
                </c:pt>
                <c:pt idx="9">
                  <c:v>50.03404507068876</c:v>
                </c:pt>
                <c:pt idx="10">
                  <c:v>58.98519991620694</c:v>
                </c:pt>
                <c:pt idx="11">
                  <c:v>51.78781801517211</c:v>
                </c:pt>
                <c:pt idx="12">
                  <c:v>45.54438553184808</c:v>
                </c:pt>
                <c:pt idx="13">
                  <c:v>62.47974545832642</c:v>
                </c:pt>
                <c:pt idx="14">
                  <c:v>51.30863304653643</c:v>
                </c:pt>
                <c:pt idx="15">
                  <c:v>51.47018851807352</c:v>
                </c:pt>
                <c:pt idx="16">
                  <c:v>41.18562441864739</c:v>
                </c:pt>
                <c:pt idx="17">
                  <c:v>42.38761177651578</c:v>
                </c:pt>
                <c:pt idx="18">
                  <c:v>50.89507543193833</c:v>
                </c:pt>
                <c:pt idx="19">
                  <c:v>44.74386591812637</c:v>
                </c:pt>
                <c:pt idx="20">
                  <c:v>40.26803406579386</c:v>
                </c:pt>
                <c:pt idx="21">
                  <c:v>47.73031807753506</c:v>
                </c:pt>
                <c:pt idx="22">
                  <c:v>313.0888921309652</c:v>
                </c:pt>
                <c:pt idx="23">
                  <c:v>327.150586858152</c:v>
                </c:pt>
                <c:pt idx="24">
                  <c:v>348.5735335951358</c:v>
                </c:pt>
                <c:pt idx="25">
                  <c:v>14.25338061119367</c:v>
                </c:pt>
                <c:pt idx="26">
                  <c:v>15.52186583070114</c:v>
                </c:pt>
                <c:pt idx="27">
                  <c:v>66.79163124543295</c:v>
                </c:pt>
                <c:pt idx="28">
                  <c:v>39.33980803770851</c:v>
                </c:pt>
                <c:pt idx="29">
                  <c:v>51.02704527016544</c:v>
                </c:pt>
                <c:pt idx="30">
                  <c:v>38.60014323029387</c:v>
                </c:pt>
                <c:pt idx="31">
                  <c:v>48.4929535340209</c:v>
                </c:pt>
                <c:pt idx="32">
                  <c:v>41.99935836776884</c:v>
                </c:pt>
                <c:pt idx="33">
                  <c:v>44.10053943811203</c:v>
                </c:pt>
                <c:pt idx="34">
                  <c:v>122.8474050837326</c:v>
                </c:pt>
                <c:pt idx="35">
                  <c:v>230.9079980011068</c:v>
                </c:pt>
                <c:pt idx="36">
                  <c:v>227.6904861861597</c:v>
                </c:pt>
                <c:pt idx="37">
                  <c:v>209.1583575823113</c:v>
                </c:pt>
                <c:pt idx="38">
                  <c:v>219.216718911074</c:v>
                </c:pt>
                <c:pt idx="39">
                  <c:v>236.4859279729428</c:v>
                </c:pt>
                <c:pt idx="40">
                  <c:v>261.1857304708025</c:v>
                </c:pt>
                <c:pt idx="41">
                  <c:v>242.4103866270775</c:v>
                </c:pt>
                <c:pt idx="42">
                  <c:v>229.054153021042</c:v>
                </c:pt>
                <c:pt idx="43">
                  <c:v>240.8078147226894</c:v>
                </c:pt>
                <c:pt idx="44">
                  <c:v>243.2065021983529</c:v>
                </c:pt>
                <c:pt idx="45">
                  <c:v>209.1585622695849</c:v>
                </c:pt>
                <c:pt idx="46">
                  <c:v>220.357965878681</c:v>
                </c:pt>
                <c:pt idx="47">
                  <c:v>246.3967571893157</c:v>
                </c:pt>
              </c:numCache>
            </c:numRef>
          </c:xVal>
          <c:yVal>
            <c:numRef>
              <c:f>Data!$V$6:$V$53</c:f>
              <c:numCache>
                <c:formatCode>General</c:formatCode>
                <c:ptCount val="48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</c:v>
                </c:pt>
                <c:pt idx="29">
                  <c:v>696.0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792.0</c:v>
                </c:pt>
                <c:pt idx="34">
                  <c:v>816.0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76888"/>
        <c:axId val="2101874872"/>
      </c:scatterChart>
      <c:valAx>
        <c:axId val="2122376888"/>
        <c:scaling>
          <c:orientation val="minMax"/>
          <c:max val="36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WD(deg)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2101874872"/>
        <c:crosses val="autoZero"/>
        <c:crossBetween val="midCat"/>
        <c:majorUnit val="45.0"/>
      </c:valAx>
      <c:valAx>
        <c:axId val="2101874872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37688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speed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Data!$W$6:$W$53</c:f>
              <c:numCache>
                <c:formatCode>0.0_ </c:formatCode>
                <c:ptCount val="48"/>
                <c:pt idx="0">
                  <c:v>0.0</c:v>
                </c:pt>
                <c:pt idx="1">
                  <c:v>6.849425605009382</c:v>
                </c:pt>
                <c:pt idx="2">
                  <c:v>6.087220475104771</c:v>
                </c:pt>
                <c:pt idx="3">
                  <c:v>6.909076342450288</c:v>
                </c:pt>
                <c:pt idx="4">
                  <c:v>7.254312707376511</c:v>
                </c:pt>
                <c:pt idx="5">
                  <c:v>5.543747493628548</c:v>
                </c:pt>
                <c:pt idx="6">
                  <c:v>5.809720625126694</c:v>
                </c:pt>
                <c:pt idx="7">
                  <c:v>4.619276063670411</c:v>
                </c:pt>
                <c:pt idx="8">
                  <c:v>3.963287267451376</c:v>
                </c:pt>
                <c:pt idx="9">
                  <c:v>3.82533583589286</c:v>
                </c:pt>
                <c:pt idx="10">
                  <c:v>4.158086770980049</c:v>
                </c:pt>
                <c:pt idx="11">
                  <c:v>4.49286932725457</c:v>
                </c:pt>
                <c:pt idx="12">
                  <c:v>3.258943742067736</c:v>
                </c:pt>
                <c:pt idx="13">
                  <c:v>2.575469007798849</c:v>
                </c:pt>
                <c:pt idx="14">
                  <c:v>3.1534433770296</c:v>
                </c:pt>
                <c:pt idx="15">
                  <c:v>2.167241806946826</c:v>
                </c:pt>
                <c:pt idx="16">
                  <c:v>3.188920571546897</c:v>
                </c:pt>
                <c:pt idx="17">
                  <c:v>3.730342994132108</c:v>
                </c:pt>
                <c:pt idx="18">
                  <c:v>4.552990500093792</c:v>
                </c:pt>
                <c:pt idx="19">
                  <c:v>4.467626657062146</c:v>
                </c:pt>
                <c:pt idx="20">
                  <c:v>2.941168694006595</c:v>
                </c:pt>
                <c:pt idx="21">
                  <c:v>2.420989244159193</c:v>
                </c:pt>
                <c:pt idx="22">
                  <c:v>0.582994158787705</c:v>
                </c:pt>
                <c:pt idx="23">
                  <c:v>1.62507298150102</c:v>
                </c:pt>
                <c:pt idx="24">
                  <c:v>2.097358565270825</c:v>
                </c:pt>
                <c:pt idx="25">
                  <c:v>2.095778369942728</c:v>
                </c:pt>
                <c:pt idx="26">
                  <c:v>1.644494371930046</c:v>
                </c:pt>
                <c:pt idx="27">
                  <c:v>2.599157152151155</c:v>
                </c:pt>
                <c:pt idx="28">
                  <c:v>2.779076394073542</c:v>
                </c:pt>
                <c:pt idx="29">
                  <c:v>2.585397516420799</c:v>
                </c:pt>
                <c:pt idx="30">
                  <c:v>3.494773459047593</c:v>
                </c:pt>
                <c:pt idx="31">
                  <c:v>3.322923257755302</c:v>
                </c:pt>
                <c:pt idx="32">
                  <c:v>1.736013614564111</c:v>
                </c:pt>
                <c:pt idx="33">
                  <c:v>1.419866531885059</c:v>
                </c:pt>
                <c:pt idx="34">
                  <c:v>0.118097316577458</c:v>
                </c:pt>
                <c:pt idx="35">
                  <c:v>0.970069853913562</c:v>
                </c:pt>
                <c:pt idx="36">
                  <c:v>1.08698968318912</c:v>
                </c:pt>
                <c:pt idx="37">
                  <c:v>0.718302899242308</c:v>
                </c:pt>
                <c:pt idx="38">
                  <c:v>1.636538386772242</c:v>
                </c:pt>
                <c:pt idx="39">
                  <c:v>1.505180177335935</c:v>
                </c:pt>
                <c:pt idx="40">
                  <c:v>0.666456327021849</c:v>
                </c:pt>
                <c:pt idx="41">
                  <c:v>3.196867418991747</c:v>
                </c:pt>
                <c:pt idx="42">
                  <c:v>3.39839995913204</c:v>
                </c:pt>
                <c:pt idx="43">
                  <c:v>3.603203447936889</c:v>
                </c:pt>
                <c:pt idx="44">
                  <c:v>2.686696508250637</c:v>
                </c:pt>
                <c:pt idx="45">
                  <c:v>2.833632531599693</c:v>
                </c:pt>
                <c:pt idx="46">
                  <c:v>1.830576919173011</c:v>
                </c:pt>
                <c:pt idx="47">
                  <c:v>2.951017117498496</c:v>
                </c:pt>
              </c:numCache>
            </c:numRef>
          </c:xVal>
          <c:yVal>
            <c:numRef>
              <c:f>Data!$X$6:$X$53</c:f>
              <c:numCache>
                <c:formatCode>General</c:formatCode>
                <c:ptCount val="48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</c:v>
                </c:pt>
                <c:pt idx="29">
                  <c:v>696.0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792.0</c:v>
                </c:pt>
                <c:pt idx="34">
                  <c:v>816.0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41560"/>
        <c:axId val="2122687288"/>
      </c:scatterChart>
      <c:valAx>
        <c:axId val="2122441560"/>
        <c:scaling>
          <c:orientation val="minMax"/>
          <c:max val="6.0E1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WS(m/s)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2122687288"/>
        <c:crosses val="autoZero"/>
        <c:crossBetween val="midCat"/>
        <c:majorUnit val="6.0E9"/>
      </c:valAx>
      <c:valAx>
        <c:axId val="2122687288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44156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000" cy="57150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36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abSelected="1" topLeftCell="A9" workbookViewId="0">
      <selection activeCell="Q17" sqref="Q17"/>
    </sheetView>
  </sheetViews>
  <sheetFormatPr baseColWidth="10" defaultColWidth="9.1640625" defaultRowHeight="14" x14ac:dyDescent="0"/>
  <cols>
    <col min="1" max="2" width="5.6640625" customWidth="1"/>
    <col min="3" max="3" width="12.6640625" customWidth="1"/>
    <col min="6" max="6" width="3.6640625" customWidth="1"/>
    <col min="7" max="7" width="12.6640625" customWidth="1"/>
    <col min="8" max="9" width="10.6640625" style="8" customWidth="1"/>
    <col min="10" max="11" width="13.33203125" style="6" customWidth="1"/>
    <col min="12" max="13" width="10.6640625" style="6" customWidth="1"/>
    <col min="14" max="14" width="10.6640625" customWidth="1"/>
    <col min="15" max="15" width="13.33203125" style="2" customWidth="1"/>
    <col min="16" max="16" width="13.33203125" style="9" customWidth="1"/>
    <col min="17" max="17" width="11.83203125" bestFit="1" customWidth="1"/>
    <col min="19" max="20" width="14.6640625" style="6" customWidth="1"/>
    <col min="21" max="24" width="14.6640625" customWidth="1"/>
  </cols>
  <sheetData>
    <row r="1" spans="1:24">
      <c r="C1" s="1"/>
      <c r="D1" s="1"/>
      <c r="E1" s="1"/>
      <c r="F1" s="1"/>
      <c r="G1" s="1" t="s">
        <v>2</v>
      </c>
      <c r="H1" s="1" t="s">
        <v>25</v>
      </c>
      <c r="O1" s="4"/>
      <c r="P1" s="9">
        <v>1</v>
      </c>
      <c r="Q1" s="5">
        <v>1</v>
      </c>
    </row>
    <row r="2" spans="1:24">
      <c r="C2" s="1"/>
      <c r="D2" s="1"/>
      <c r="E2" s="1"/>
      <c r="F2" s="1"/>
      <c r="G2" s="1" t="s">
        <v>3</v>
      </c>
      <c r="H2" s="1" t="s">
        <v>27</v>
      </c>
      <c r="J2" s="6" t="s">
        <v>8</v>
      </c>
      <c r="K2" s="6" t="s">
        <v>10</v>
      </c>
      <c r="L2" s="6" t="s">
        <v>23</v>
      </c>
      <c r="O2" s="2" t="s">
        <v>17</v>
      </c>
    </row>
    <row r="3" spans="1:24">
      <c r="A3" t="s">
        <v>0</v>
      </c>
      <c r="B3" t="s">
        <v>1</v>
      </c>
      <c r="C3" s="1"/>
      <c r="D3" s="1"/>
      <c r="E3" s="1"/>
      <c r="F3" s="1"/>
      <c r="G3" s="1" t="s">
        <v>4</v>
      </c>
      <c r="H3" s="1" t="s">
        <v>28</v>
      </c>
      <c r="J3" s="6">
        <v>144</v>
      </c>
      <c r="K3" s="6">
        <v>0</v>
      </c>
      <c r="L3" s="7">
        <v>1</v>
      </c>
      <c r="M3" s="7">
        <v>60</v>
      </c>
      <c r="O3" s="2">
        <v>40</v>
      </c>
    </row>
    <row r="4" spans="1:24">
      <c r="A4" t="s">
        <v>24</v>
      </c>
      <c r="C4" s="1" t="s">
        <v>25</v>
      </c>
      <c r="D4" s="1"/>
      <c r="E4" s="1"/>
      <c r="F4" s="1"/>
      <c r="G4" s="1"/>
      <c r="H4" s="1"/>
    </row>
    <row r="5" spans="1:24">
      <c r="A5" t="s">
        <v>26</v>
      </c>
      <c r="C5" s="1" t="s">
        <v>27</v>
      </c>
      <c r="D5" s="1" t="s">
        <v>28</v>
      </c>
      <c r="E5" s="1"/>
      <c r="F5" s="1"/>
      <c r="G5" s="1" t="s">
        <v>5</v>
      </c>
      <c r="H5" s="1" t="s">
        <v>6</v>
      </c>
      <c r="I5" s="8" t="s">
        <v>7</v>
      </c>
      <c r="J5" s="6" t="s">
        <v>9</v>
      </c>
      <c r="K5" s="6" t="s">
        <v>11</v>
      </c>
      <c r="L5" s="6" t="s">
        <v>12</v>
      </c>
      <c r="M5" s="6" t="s">
        <v>13</v>
      </c>
      <c r="N5" t="s">
        <v>14</v>
      </c>
      <c r="O5" s="2" t="s">
        <v>15</v>
      </c>
      <c r="P5" s="9" t="s">
        <v>16</v>
      </c>
      <c r="S5" s="6" t="s">
        <v>18</v>
      </c>
      <c r="T5" s="6" t="s">
        <v>19</v>
      </c>
      <c r="U5" t="s">
        <v>20</v>
      </c>
      <c r="V5" t="s">
        <v>21</v>
      </c>
      <c r="W5" t="s">
        <v>22</v>
      </c>
      <c r="X5" t="s">
        <v>21</v>
      </c>
    </row>
    <row r="6" spans="1:24">
      <c r="A6" t="s">
        <v>29</v>
      </c>
      <c r="B6" t="s">
        <v>30</v>
      </c>
      <c r="C6">
        <v>0</v>
      </c>
      <c r="D6">
        <v>1.99</v>
      </c>
      <c r="E6">
        <v>330.8</v>
      </c>
      <c r="G6">
        <f>+J3*(C6-C6)/M$3+K3</f>
        <v>0</v>
      </c>
      <c r="H6" s="8">
        <f t="shared" ref="H6:I7" si="0">+D6</f>
        <v>1.99</v>
      </c>
      <c r="I6" s="8">
        <f t="shared" si="0"/>
        <v>330.8</v>
      </c>
      <c r="J6" s="6">
        <f>+O3*COS(I6*PI()/180)/Q$1</f>
        <v>34.916883090792375</v>
      </c>
      <c r="K6" s="6">
        <f>+O3*SIN(I6*PI()/180)/Q$1</f>
        <v>-19.514386365549324</v>
      </c>
      <c r="L6" s="7"/>
      <c r="M6" s="7"/>
      <c r="S6" s="6">
        <f t="shared" ref="S6:S53" si="1">ROUND(K6,0)</f>
        <v>-20</v>
      </c>
      <c r="T6" s="6">
        <f t="shared" ref="T6:T53" si="2">ROUND(J6,0)</f>
        <v>35</v>
      </c>
      <c r="U6" s="2">
        <f t="shared" ref="U6:U7" si="3">+O6</f>
        <v>0</v>
      </c>
      <c r="V6">
        <f t="shared" ref="V6:V7" si="4">+G6</f>
        <v>0</v>
      </c>
      <c r="W6" s="3">
        <f t="shared" ref="W6:W7" si="5">+P6</f>
        <v>0</v>
      </c>
      <c r="X6">
        <f t="shared" ref="X6:X7" si="6">+G6</f>
        <v>0</v>
      </c>
    </row>
    <row r="7" spans="1:24">
      <c r="A7" t="s">
        <v>29</v>
      </c>
      <c r="B7" t="s">
        <v>30</v>
      </c>
      <c r="C7">
        <v>10</v>
      </c>
      <c r="D7">
        <v>13.15</v>
      </c>
      <c r="E7">
        <v>306.02</v>
      </c>
      <c r="G7">
        <f t="shared" ref="G7:G53" si="7">+J$3*L$3*(C7-C$6)/M$3+K$3</f>
        <v>24</v>
      </c>
      <c r="H7" s="8">
        <f t="shared" si="0"/>
        <v>13.15</v>
      </c>
      <c r="I7" s="8">
        <f t="shared" si="0"/>
        <v>306.02</v>
      </c>
      <c r="J7" s="6">
        <f t="shared" ref="J7" si="8">G7*COS(I7*PI()/180)/TAN(H7*PI()/180)</f>
        <v>60.410820380030096</v>
      </c>
      <c r="K7" s="6">
        <f t="shared" ref="K7" si="9">G7*SIN(I7*PI()/180)/TAN(H7*PI()/180)</f>
        <v>-83.08735446794509</v>
      </c>
      <c r="L7" s="6">
        <f t="shared" ref="L7:M7" si="10">J7-J6</f>
        <v>25.493937289237721</v>
      </c>
      <c r="M7" s="6">
        <f t="shared" si="10"/>
        <v>-63.572968102395762</v>
      </c>
      <c r="N7">
        <f t="shared" ref="N7" si="11">ATAN(M7/L7)*180/PI()</f>
        <v>-68.14830074506034</v>
      </c>
      <c r="O7" s="2">
        <f t="shared" ref="O7" si="12">IF(L7=0,IF(M7&gt;0,270,90),IF(L7&lt;0,IF(M7&gt;0,N7+360,N7),N7+180))</f>
        <v>111.85169925493966</v>
      </c>
      <c r="P7" s="9">
        <f t="shared" ref="P7:P53" si="13">(SQRT(L7*L7+M7*M7))/(C7-C6)*(P$1)</f>
        <v>6.8494256050093822</v>
      </c>
      <c r="S7" s="6">
        <f t="shared" si="1"/>
        <v>-83</v>
      </c>
      <c r="T7" s="6">
        <f t="shared" si="2"/>
        <v>60</v>
      </c>
      <c r="U7" s="2">
        <f t="shared" si="3"/>
        <v>111.85169925493966</v>
      </c>
      <c r="V7">
        <f t="shared" si="4"/>
        <v>24</v>
      </c>
      <c r="W7" s="3">
        <f t="shared" si="5"/>
        <v>6.8494256050093822</v>
      </c>
      <c r="X7">
        <f t="shared" si="6"/>
        <v>24</v>
      </c>
    </row>
    <row r="8" spans="1:24">
      <c r="A8" t="s">
        <v>29</v>
      </c>
      <c r="B8" t="s">
        <v>30</v>
      </c>
      <c r="C8">
        <v>20</v>
      </c>
      <c r="D8">
        <v>20.83</v>
      </c>
      <c r="E8">
        <v>277.45</v>
      </c>
      <c r="G8">
        <f t="shared" si="7"/>
        <v>48</v>
      </c>
      <c r="H8" s="8">
        <f t="shared" ref="H8:H53" si="14">+D8</f>
        <v>20.83</v>
      </c>
      <c r="I8" s="8">
        <f t="shared" ref="I8:I53" si="15">+E8</f>
        <v>277.45</v>
      </c>
      <c r="J8" s="6">
        <f t="shared" ref="J8:J53" si="16">G8*COS(I8*PI()/180)/TAN(H8*PI()/180)</f>
        <v>16.35826579001408</v>
      </c>
      <c r="K8" s="6">
        <f t="shared" ref="K8:K53" si="17">G8*SIN(I8*PI()/180)/TAN(H8*PI()/180)</f>
        <v>-125.09685036288693</v>
      </c>
      <c r="L8" s="6">
        <f t="shared" ref="L8:L53" si="18">J8-J7</f>
        <v>-44.052554590016015</v>
      </c>
      <c r="M8" s="6">
        <f t="shared" ref="M8:M53" si="19">K8-K7</f>
        <v>-42.009495894941836</v>
      </c>
      <c r="N8">
        <f t="shared" ref="N8:N53" si="20">ATAN(M8/L8)*180/PI()</f>
        <v>43.640089824304717</v>
      </c>
      <c r="O8" s="2">
        <f t="shared" ref="O8:O53" si="21">IF(L8=0,IF(M8&gt;0,270,90),IF(L8&lt;0,IF(M8&gt;0,N8+360,N8),N8+180))</f>
        <v>43.640089824304717</v>
      </c>
      <c r="P8" s="9">
        <f t="shared" si="13"/>
        <v>6.0872204751047718</v>
      </c>
      <c r="S8" s="6">
        <f t="shared" si="1"/>
        <v>-125</v>
      </c>
      <c r="T8" s="6">
        <f t="shared" si="2"/>
        <v>16</v>
      </c>
      <c r="U8" s="2">
        <f t="shared" ref="U8:U53" si="22">+O8</f>
        <v>43.640089824304717</v>
      </c>
      <c r="V8">
        <f t="shared" ref="V8:V53" si="23">+G8</f>
        <v>48</v>
      </c>
      <c r="W8" s="3">
        <f t="shared" ref="W8:W53" si="24">+P8</f>
        <v>6.0872204751047718</v>
      </c>
      <c r="X8">
        <f t="shared" ref="X8:X53" si="25">+G8</f>
        <v>48</v>
      </c>
    </row>
    <row r="9" spans="1:24">
      <c r="A9" t="s">
        <v>29</v>
      </c>
      <c r="B9" t="s">
        <v>30</v>
      </c>
      <c r="C9">
        <v>30</v>
      </c>
      <c r="D9">
        <v>22.13</v>
      </c>
      <c r="E9">
        <v>259.45999999999998</v>
      </c>
      <c r="G9">
        <f t="shared" si="7"/>
        <v>72</v>
      </c>
      <c r="H9" s="8">
        <f t="shared" si="14"/>
        <v>22.13</v>
      </c>
      <c r="I9" s="8">
        <f t="shared" si="15"/>
        <v>259.45999999999998</v>
      </c>
      <c r="J9" s="6">
        <f t="shared" si="16"/>
        <v>-32.386073950839283</v>
      </c>
      <c r="K9" s="6">
        <f t="shared" si="17"/>
        <v>-174.06135724091939</v>
      </c>
      <c r="L9" s="6">
        <f t="shared" si="18"/>
        <v>-48.744339740853363</v>
      </c>
      <c r="M9" s="6">
        <f t="shared" si="19"/>
        <v>-48.964506878032466</v>
      </c>
      <c r="N9">
        <f t="shared" si="20"/>
        <v>45.129104240145651</v>
      </c>
      <c r="O9" s="2">
        <f t="shared" si="21"/>
        <v>45.129104240145651</v>
      </c>
      <c r="P9" s="9">
        <f t="shared" si="13"/>
        <v>6.9090763424502883</v>
      </c>
      <c r="S9" s="6">
        <f t="shared" si="1"/>
        <v>-174</v>
      </c>
      <c r="T9" s="6">
        <f t="shared" si="2"/>
        <v>-32</v>
      </c>
      <c r="U9" s="2">
        <f t="shared" si="22"/>
        <v>45.129104240145651</v>
      </c>
      <c r="V9">
        <f t="shared" si="23"/>
        <v>72</v>
      </c>
      <c r="W9" s="3">
        <f t="shared" si="24"/>
        <v>6.9090763424502883</v>
      </c>
      <c r="X9">
        <f t="shared" si="25"/>
        <v>72</v>
      </c>
    </row>
    <row r="10" spans="1:24">
      <c r="A10" t="s">
        <v>29</v>
      </c>
      <c r="B10" t="s">
        <v>30</v>
      </c>
      <c r="C10">
        <v>40</v>
      </c>
      <c r="D10">
        <v>21.93</v>
      </c>
      <c r="E10">
        <v>248.67</v>
      </c>
      <c r="G10">
        <f t="shared" si="7"/>
        <v>96</v>
      </c>
      <c r="H10" s="8">
        <f t="shared" si="14"/>
        <v>21.93</v>
      </c>
      <c r="I10" s="8">
        <f t="shared" si="15"/>
        <v>248.67</v>
      </c>
      <c r="J10" s="6">
        <f t="shared" si="16"/>
        <v>-86.732353031831863</v>
      </c>
      <c r="K10" s="6">
        <f t="shared" si="17"/>
        <v>-222.11327953016087</v>
      </c>
      <c r="L10" s="6">
        <f t="shared" si="18"/>
        <v>-54.346279080992581</v>
      </c>
      <c r="M10" s="6">
        <f t="shared" si="19"/>
        <v>-48.051922289241475</v>
      </c>
      <c r="N10">
        <f t="shared" si="20"/>
        <v>41.482488204400092</v>
      </c>
      <c r="O10" s="2">
        <f t="shared" si="21"/>
        <v>41.482488204400092</v>
      </c>
      <c r="P10" s="9">
        <f t="shared" si="13"/>
        <v>7.2543127073765108</v>
      </c>
      <c r="S10" s="6">
        <f t="shared" si="1"/>
        <v>-222</v>
      </c>
      <c r="T10" s="6">
        <f t="shared" si="2"/>
        <v>-87</v>
      </c>
      <c r="U10" s="2">
        <f t="shared" si="22"/>
        <v>41.482488204400092</v>
      </c>
      <c r="V10">
        <f t="shared" si="23"/>
        <v>96</v>
      </c>
      <c r="W10" s="3">
        <f t="shared" si="24"/>
        <v>7.2543127073765108</v>
      </c>
      <c r="X10">
        <f t="shared" si="25"/>
        <v>96</v>
      </c>
    </row>
    <row r="11" spans="1:24">
      <c r="A11" t="s">
        <v>29</v>
      </c>
      <c r="B11" t="s">
        <v>30</v>
      </c>
      <c r="C11">
        <v>50</v>
      </c>
      <c r="D11">
        <v>22.93</v>
      </c>
      <c r="E11">
        <v>241.6</v>
      </c>
      <c r="G11">
        <f t="shared" si="7"/>
        <v>120</v>
      </c>
      <c r="H11" s="8">
        <f t="shared" si="14"/>
        <v>22.93</v>
      </c>
      <c r="I11" s="8">
        <f t="shared" si="15"/>
        <v>241.6</v>
      </c>
      <c r="J11" s="6">
        <f t="shared" si="16"/>
        <v>-134.91810409195566</v>
      </c>
      <c r="K11" s="6">
        <f t="shared" si="17"/>
        <v>-249.52581356266251</v>
      </c>
      <c r="L11" s="6">
        <f t="shared" si="18"/>
        <v>-48.185751060123792</v>
      </c>
      <c r="M11" s="6">
        <f t="shared" si="19"/>
        <v>-27.41253403250164</v>
      </c>
      <c r="N11">
        <f t="shared" si="20"/>
        <v>29.635242567901106</v>
      </c>
      <c r="O11" s="2">
        <f t="shared" si="21"/>
        <v>29.635242567901106</v>
      </c>
      <c r="P11" s="9">
        <f t="shared" si="13"/>
        <v>5.5437474936285485</v>
      </c>
      <c r="S11" s="6">
        <f t="shared" si="1"/>
        <v>-250</v>
      </c>
      <c r="T11" s="6">
        <f t="shared" si="2"/>
        <v>-135</v>
      </c>
      <c r="U11" s="2">
        <f t="shared" si="22"/>
        <v>29.635242567901106</v>
      </c>
      <c r="V11">
        <f t="shared" si="23"/>
        <v>120</v>
      </c>
      <c r="W11" s="3">
        <f t="shared" si="24"/>
        <v>5.5437474936285485</v>
      </c>
      <c r="X11">
        <f t="shared" si="25"/>
        <v>120</v>
      </c>
    </row>
    <row r="12" spans="1:24">
      <c r="A12" t="s">
        <v>29</v>
      </c>
      <c r="B12" t="s">
        <v>30</v>
      </c>
      <c r="C12">
        <v>60</v>
      </c>
      <c r="D12">
        <v>23.13</v>
      </c>
      <c r="E12">
        <v>237.38</v>
      </c>
      <c r="G12">
        <f t="shared" si="7"/>
        <v>144</v>
      </c>
      <c r="H12" s="8">
        <f t="shared" si="14"/>
        <v>23.13</v>
      </c>
      <c r="I12" s="8">
        <f t="shared" si="15"/>
        <v>237.38</v>
      </c>
      <c r="J12" s="6">
        <f t="shared" si="16"/>
        <v>-181.72632551365038</v>
      </c>
      <c r="K12" s="6">
        <f t="shared" si="17"/>
        <v>-283.93912176660956</v>
      </c>
      <c r="L12" s="6">
        <f t="shared" si="18"/>
        <v>-46.808221421694725</v>
      </c>
      <c r="M12" s="6">
        <f t="shared" si="19"/>
        <v>-34.413308203947054</v>
      </c>
      <c r="N12">
        <f t="shared" si="20"/>
        <v>36.323249210988244</v>
      </c>
      <c r="O12" s="2">
        <f t="shared" si="21"/>
        <v>36.323249210988244</v>
      </c>
      <c r="P12" s="9">
        <f t="shared" si="13"/>
        <v>5.809720625126694</v>
      </c>
      <c r="S12" s="6">
        <f t="shared" si="1"/>
        <v>-284</v>
      </c>
      <c r="T12" s="6">
        <f t="shared" si="2"/>
        <v>-182</v>
      </c>
      <c r="U12" s="2">
        <f t="shared" si="22"/>
        <v>36.323249210988244</v>
      </c>
      <c r="V12">
        <f t="shared" si="23"/>
        <v>144</v>
      </c>
      <c r="W12" s="3">
        <f t="shared" si="24"/>
        <v>5.809720625126694</v>
      </c>
      <c r="X12">
        <f t="shared" si="25"/>
        <v>144</v>
      </c>
    </row>
    <row r="13" spans="1:24">
      <c r="A13" t="s">
        <v>29</v>
      </c>
      <c r="B13" t="s">
        <v>30</v>
      </c>
      <c r="C13">
        <v>70</v>
      </c>
      <c r="D13">
        <v>23.69</v>
      </c>
      <c r="E13">
        <v>236.4</v>
      </c>
      <c r="G13">
        <f t="shared" si="7"/>
        <v>168</v>
      </c>
      <c r="H13" s="8">
        <f t="shared" si="14"/>
        <v>23.69</v>
      </c>
      <c r="I13" s="8">
        <f t="shared" si="15"/>
        <v>236.4</v>
      </c>
      <c r="J13" s="6">
        <f t="shared" si="16"/>
        <v>-211.89154475980277</v>
      </c>
      <c r="K13" s="6">
        <f t="shared" si="17"/>
        <v>-318.92241325085098</v>
      </c>
      <c r="L13" s="6">
        <f t="shared" si="18"/>
        <v>-30.16521924615239</v>
      </c>
      <c r="M13" s="6">
        <f t="shared" si="19"/>
        <v>-34.98329148424142</v>
      </c>
      <c r="N13">
        <f t="shared" si="20"/>
        <v>49.229621884544628</v>
      </c>
      <c r="O13" s="2">
        <f t="shared" si="21"/>
        <v>49.229621884544628</v>
      </c>
      <c r="P13" s="9">
        <f t="shared" si="13"/>
        <v>4.6192760636704113</v>
      </c>
      <c r="S13" s="6">
        <f t="shared" si="1"/>
        <v>-319</v>
      </c>
      <c r="T13" s="6">
        <f t="shared" si="2"/>
        <v>-212</v>
      </c>
      <c r="U13" s="2">
        <f t="shared" si="22"/>
        <v>49.229621884544628</v>
      </c>
      <c r="V13">
        <f t="shared" si="23"/>
        <v>168</v>
      </c>
      <c r="W13" s="3">
        <f t="shared" si="24"/>
        <v>4.6192760636704113</v>
      </c>
      <c r="X13">
        <f t="shared" si="25"/>
        <v>168</v>
      </c>
    </row>
    <row r="14" spans="1:24">
      <c r="A14" t="s">
        <v>29</v>
      </c>
      <c r="B14" t="s">
        <v>30</v>
      </c>
      <c r="C14">
        <v>80</v>
      </c>
      <c r="D14">
        <v>24.45</v>
      </c>
      <c r="E14">
        <v>237.03</v>
      </c>
      <c r="G14">
        <f t="shared" si="7"/>
        <v>192</v>
      </c>
      <c r="H14" s="8">
        <f t="shared" si="14"/>
        <v>24.45</v>
      </c>
      <c r="I14" s="8">
        <f t="shared" si="15"/>
        <v>237.03</v>
      </c>
      <c r="J14" s="6">
        <f t="shared" si="16"/>
        <v>-229.80564298450719</v>
      </c>
      <c r="K14" s="6">
        <f t="shared" si="17"/>
        <v>-354.27562641783004</v>
      </c>
      <c r="L14" s="6">
        <f t="shared" si="18"/>
        <v>-17.914098224704418</v>
      </c>
      <c r="M14" s="6">
        <f t="shared" si="19"/>
        <v>-35.35321316697906</v>
      </c>
      <c r="N14">
        <f t="shared" si="20"/>
        <v>63.127861080364255</v>
      </c>
      <c r="O14" s="2">
        <f t="shared" si="21"/>
        <v>63.127861080364255</v>
      </c>
      <c r="P14" s="9">
        <f t="shared" si="13"/>
        <v>3.9632872674513764</v>
      </c>
      <c r="S14" s="6">
        <f t="shared" si="1"/>
        <v>-354</v>
      </c>
      <c r="T14" s="6">
        <f t="shared" si="2"/>
        <v>-230</v>
      </c>
      <c r="U14" s="2">
        <f t="shared" si="22"/>
        <v>63.127861080364255</v>
      </c>
      <c r="V14">
        <f t="shared" si="23"/>
        <v>192</v>
      </c>
      <c r="W14" s="3">
        <f t="shared" si="24"/>
        <v>3.9632872674513764</v>
      </c>
      <c r="X14">
        <f t="shared" si="25"/>
        <v>192</v>
      </c>
    </row>
    <row r="15" spans="1:24">
      <c r="A15" t="s">
        <v>29</v>
      </c>
      <c r="B15" t="s">
        <v>30</v>
      </c>
      <c r="C15">
        <v>90</v>
      </c>
      <c r="D15">
        <v>25.14</v>
      </c>
      <c r="E15">
        <v>236.45</v>
      </c>
      <c r="G15">
        <f t="shared" si="7"/>
        <v>216</v>
      </c>
      <c r="H15" s="8">
        <f t="shared" si="14"/>
        <v>25.14</v>
      </c>
      <c r="I15" s="8">
        <f t="shared" si="15"/>
        <v>236.45</v>
      </c>
      <c r="J15" s="6">
        <f t="shared" si="16"/>
        <v>-254.37701116674725</v>
      </c>
      <c r="K15" s="6">
        <f t="shared" si="17"/>
        <v>-383.59400446623874</v>
      </c>
      <c r="L15" s="6">
        <f t="shared" si="18"/>
        <v>-24.571368182240064</v>
      </c>
      <c r="M15" s="6">
        <f t="shared" si="19"/>
        <v>-29.318378048408704</v>
      </c>
      <c r="N15">
        <f t="shared" si="20"/>
        <v>50.034045070688762</v>
      </c>
      <c r="O15" s="2">
        <f t="shared" si="21"/>
        <v>50.034045070688762</v>
      </c>
      <c r="P15" s="9">
        <f t="shared" si="13"/>
        <v>3.8253358358928602</v>
      </c>
      <c r="S15" s="6">
        <f t="shared" si="1"/>
        <v>-384</v>
      </c>
      <c r="T15" s="6">
        <f t="shared" si="2"/>
        <v>-254</v>
      </c>
      <c r="U15" s="2">
        <f t="shared" si="22"/>
        <v>50.034045070688762</v>
      </c>
      <c r="V15">
        <f t="shared" si="23"/>
        <v>216</v>
      </c>
      <c r="W15" s="3">
        <f t="shared" si="24"/>
        <v>3.8253358358928602</v>
      </c>
      <c r="X15">
        <f t="shared" si="25"/>
        <v>216</v>
      </c>
    </row>
    <row r="16" spans="1:24">
      <c r="A16" t="s">
        <v>29</v>
      </c>
      <c r="B16" t="s">
        <v>30</v>
      </c>
      <c r="C16">
        <v>100</v>
      </c>
      <c r="D16">
        <v>25.56</v>
      </c>
      <c r="E16">
        <v>236.66</v>
      </c>
      <c r="G16">
        <f t="shared" si="7"/>
        <v>240</v>
      </c>
      <c r="H16" s="8">
        <f t="shared" si="14"/>
        <v>25.56</v>
      </c>
      <c r="I16" s="8">
        <f t="shared" si="15"/>
        <v>236.66</v>
      </c>
      <c r="J16" s="6">
        <f t="shared" si="16"/>
        <v>-275.80194714041221</v>
      </c>
      <c r="K16" s="6">
        <f t="shared" si="17"/>
        <v>-419.23023151154035</v>
      </c>
      <c r="L16" s="6">
        <f t="shared" si="18"/>
        <v>-21.424935973664958</v>
      </c>
      <c r="M16" s="6">
        <f t="shared" si="19"/>
        <v>-35.636227045301609</v>
      </c>
      <c r="N16">
        <f t="shared" si="20"/>
        <v>58.985199916206938</v>
      </c>
      <c r="O16" s="2">
        <f t="shared" si="21"/>
        <v>58.985199916206938</v>
      </c>
      <c r="P16" s="9">
        <f t="shared" si="13"/>
        <v>4.1580867709800486</v>
      </c>
      <c r="S16" s="6">
        <f t="shared" si="1"/>
        <v>-419</v>
      </c>
      <c r="T16" s="6">
        <f t="shared" si="2"/>
        <v>-276</v>
      </c>
      <c r="U16" s="2">
        <f t="shared" si="22"/>
        <v>58.985199916206938</v>
      </c>
      <c r="V16">
        <f t="shared" si="23"/>
        <v>240</v>
      </c>
      <c r="W16" s="3">
        <f t="shared" si="24"/>
        <v>4.1580867709800486</v>
      </c>
      <c r="X16">
        <f t="shared" si="25"/>
        <v>240</v>
      </c>
    </row>
    <row r="17" spans="1:24">
      <c r="A17" t="s">
        <v>29</v>
      </c>
      <c r="B17" t="s">
        <v>30</v>
      </c>
      <c r="C17">
        <v>110</v>
      </c>
      <c r="D17">
        <v>25.78</v>
      </c>
      <c r="E17">
        <v>236.26</v>
      </c>
      <c r="G17">
        <f t="shared" si="7"/>
        <v>264</v>
      </c>
      <c r="H17" s="8">
        <f t="shared" si="14"/>
        <v>25.78</v>
      </c>
      <c r="I17" s="8">
        <f t="shared" si="15"/>
        <v>236.26</v>
      </c>
      <c r="J17" s="6">
        <f t="shared" si="16"/>
        <v>-303.59373455990294</v>
      </c>
      <c r="K17" s="6">
        <f t="shared" si="17"/>
        <v>-454.53184664751296</v>
      </c>
      <c r="L17" s="6">
        <f t="shared" si="18"/>
        <v>-27.791787419490731</v>
      </c>
      <c r="M17" s="6">
        <f t="shared" si="19"/>
        <v>-35.301615135972611</v>
      </c>
      <c r="N17">
        <f t="shared" si="20"/>
        <v>51.787818015172107</v>
      </c>
      <c r="O17" s="2">
        <f t="shared" si="21"/>
        <v>51.787818015172107</v>
      </c>
      <c r="P17" s="9">
        <f t="shared" si="13"/>
        <v>4.4928693272545699</v>
      </c>
      <c r="S17" s="6">
        <f t="shared" si="1"/>
        <v>-455</v>
      </c>
      <c r="T17" s="6">
        <f t="shared" si="2"/>
        <v>-304</v>
      </c>
      <c r="U17" s="2">
        <f t="shared" si="22"/>
        <v>51.787818015172107</v>
      </c>
      <c r="V17">
        <f t="shared" si="23"/>
        <v>264</v>
      </c>
      <c r="W17" s="3">
        <f t="shared" si="24"/>
        <v>4.4928693272545699</v>
      </c>
      <c r="X17">
        <f t="shared" si="25"/>
        <v>264</v>
      </c>
    </row>
    <row r="18" spans="1:24">
      <c r="A18" t="s">
        <v>29</v>
      </c>
      <c r="B18" t="s">
        <v>30</v>
      </c>
      <c r="C18">
        <v>120</v>
      </c>
      <c r="D18">
        <v>26.46</v>
      </c>
      <c r="E18">
        <v>235.66</v>
      </c>
      <c r="G18">
        <f t="shared" si="7"/>
        <v>288</v>
      </c>
      <c r="H18" s="8">
        <f t="shared" si="14"/>
        <v>26.46</v>
      </c>
      <c r="I18" s="8">
        <f t="shared" si="15"/>
        <v>235.66</v>
      </c>
      <c r="J18" s="6">
        <f t="shared" si="16"/>
        <v>-326.41795946554475</v>
      </c>
      <c r="K18" s="6">
        <f t="shared" si="17"/>
        <v>-477.79396582984299</v>
      </c>
      <c r="L18" s="6">
        <f t="shared" si="18"/>
        <v>-22.824224905641813</v>
      </c>
      <c r="M18" s="6">
        <f t="shared" si="19"/>
        <v>-23.262119182330025</v>
      </c>
      <c r="N18">
        <f t="shared" si="20"/>
        <v>45.544385531848079</v>
      </c>
      <c r="O18" s="2">
        <f t="shared" si="21"/>
        <v>45.544385531848079</v>
      </c>
      <c r="P18" s="9">
        <f t="shared" si="13"/>
        <v>3.258943742067737</v>
      </c>
      <c r="S18" s="6">
        <f t="shared" si="1"/>
        <v>-478</v>
      </c>
      <c r="T18" s="6">
        <f t="shared" si="2"/>
        <v>-326</v>
      </c>
      <c r="U18" s="2">
        <f t="shared" si="22"/>
        <v>45.544385531848079</v>
      </c>
      <c r="V18">
        <f t="shared" si="23"/>
        <v>288</v>
      </c>
      <c r="W18" s="3">
        <f t="shared" si="24"/>
        <v>3.258943742067737</v>
      </c>
      <c r="X18">
        <f t="shared" si="25"/>
        <v>288</v>
      </c>
    </row>
    <row r="19" spans="1:24">
      <c r="A19" t="s">
        <v>29</v>
      </c>
      <c r="B19" t="s">
        <v>30</v>
      </c>
      <c r="C19">
        <v>130</v>
      </c>
      <c r="D19">
        <v>27.31</v>
      </c>
      <c r="E19">
        <v>235.95</v>
      </c>
      <c r="G19">
        <f t="shared" si="7"/>
        <v>312</v>
      </c>
      <c r="H19" s="8">
        <f t="shared" si="14"/>
        <v>27.31</v>
      </c>
      <c r="I19" s="8">
        <f t="shared" si="15"/>
        <v>235.95</v>
      </c>
      <c r="J19" s="6">
        <f t="shared" si="16"/>
        <v>-338.31822694053602</v>
      </c>
      <c r="K19" s="6">
        <f t="shared" si="17"/>
        <v>-500.63444951642248</v>
      </c>
      <c r="L19" s="6">
        <f t="shared" si="18"/>
        <v>-11.900267474991267</v>
      </c>
      <c r="M19" s="6">
        <f t="shared" si="19"/>
        <v>-22.840483686579489</v>
      </c>
      <c r="N19">
        <f t="shared" si="20"/>
        <v>62.47974545832642</v>
      </c>
      <c r="O19" s="2">
        <f t="shared" si="21"/>
        <v>62.47974545832642</v>
      </c>
      <c r="P19" s="9">
        <f t="shared" si="13"/>
        <v>2.5754690077988487</v>
      </c>
      <c r="S19" s="6">
        <f t="shared" si="1"/>
        <v>-501</v>
      </c>
      <c r="T19" s="6">
        <f t="shared" si="2"/>
        <v>-338</v>
      </c>
      <c r="U19" s="2">
        <f t="shared" si="22"/>
        <v>62.47974545832642</v>
      </c>
      <c r="V19">
        <f t="shared" si="23"/>
        <v>312</v>
      </c>
      <c r="W19" s="3">
        <f t="shared" si="24"/>
        <v>2.5754690077988487</v>
      </c>
      <c r="X19">
        <f t="shared" si="25"/>
        <v>312</v>
      </c>
    </row>
    <row r="20" spans="1:24">
      <c r="A20" t="s">
        <v>29</v>
      </c>
      <c r="B20" t="s">
        <v>30</v>
      </c>
      <c r="C20">
        <v>140</v>
      </c>
      <c r="D20">
        <v>27.86</v>
      </c>
      <c r="E20">
        <v>235.72</v>
      </c>
      <c r="G20">
        <f t="shared" si="7"/>
        <v>336</v>
      </c>
      <c r="H20" s="8">
        <f t="shared" si="14"/>
        <v>27.86</v>
      </c>
      <c r="I20" s="8">
        <f t="shared" si="15"/>
        <v>235.72</v>
      </c>
      <c r="J20" s="6">
        <f t="shared" si="16"/>
        <v>-358.0311916744991</v>
      </c>
      <c r="K20" s="6">
        <f t="shared" si="17"/>
        <v>-525.24785104101295</v>
      </c>
      <c r="L20" s="6">
        <f t="shared" si="18"/>
        <v>-19.712964733963076</v>
      </c>
      <c r="M20" s="6">
        <f t="shared" si="19"/>
        <v>-24.613401524590472</v>
      </c>
      <c r="N20">
        <f t="shared" si="20"/>
        <v>51.308633046536428</v>
      </c>
      <c r="O20" s="2">
        <f t="shared" si="21"/>
        <v>51.308633046536428</v>
      </c>
      <c r="P20" s="9">
        <f t="shared" si="13"/>
        <v>3.1534433770295998</v>
      </c>
      <c r="S20" s="6">
        <f t="shared" si="1"/>
        <v>-525</v>
      </c>
      <c r="T20" s="6">
        <f t="shared" si="2"/>
        <v>-358</v>
      </c>
      <c r="U20" s="2">
        <f t="shared" si="22"/>
        <v>51.308633046536428</v>
      </c>
      <c r="V20">
        <f t="shared" si="23"/>
        <v>336</v>
      </c>
      <c r="W20" s="3">
        <f t="shared" si="24"/>
        <v>3.1534433770295998</v>
      </c>
      <c r="X20">
        <f t="shared" si="25"/>
        <v>336</v>
      </c>
    </row>
    <row r="21" spans="1:24">
      <c r="A21" t="s">
        <v>29</v>
      </c>
      <c r="B21" t="s">
        <v>30</v>
      </c>
      <c r="C21">
        <v>150</v>
      </c>
      <c r="D21">
        <v>28.71</v>
      </c>
      <c r="E21">
        <v>235.58</v>
      </c>
      <c r="G21">
        <f t="shared" si="7"/>
        <v>360</v>
      </c>
      <c r="H21" s="8">
        <f t="shared" si="14"/>
        <v>28.71</v>
      </c>
      <c r="I21" s="8">
        <f t="shared" si="15"/>
        <v>235.58</v>
      </c>
      <c r="J21" s="6">
        <f t="shared" si="16"/>
        <v>-371.53141226599388</v>
      </c>
      <c r="K21" s="6">
        <f t="shared" si="17"/>
        <v>-542.20184021638977</v>
      </c>
      <c r="L21" s="6">
        <f t="shared" si="18"/>
        <v>-13.500220591494781</v>
      </c>
      <c r="M21" s="6">
        <f t="shared" si="19"/>
        <v>-16.953989175376819</v>
      </c>
      <c r="N21">
        <f t="shared" si="20"/>
        <v>51.47018851807352</v>
      </c>
      <c r="O21" s="2">
        <f t="shared" si="21"/>
        <v>51.47018851807352</v>
      </c>
      <c r="P21" s="9">
        <f t="shared" si="13"/>
        <v>2.1672418069468256</v>
      </c>
      <c r="S21" s="6">
        <f t="shared" si="1"/>
        <v>-542</v>
      </c>
      <c r="T21" s="6">
        <f t="shared" si="2"/>
        <v>-372</v>
      </c>
      <c r="U21" s="2">
        <f t="shared" si="22"/>
        <v>51.47018851807352</v>
      </c>
      <c r="V21">
        <f t="shared" si="23"/>
        <v>360</v>
      </c>
      <c r="W21" s="3">
        <f t="shared" si="24"/>
        <v>2.1672418069468256</v>
      </c>
      <c r="X21">
        <f t="shared" si="25"/>
        <v>360</v>
      </c>
    </row>
    <row r="22" spans="1:24">
      <c r="A22" t="s">
        <v>29</v>
      </c>
      <c r="B22" t="s">
        <v>30</v>
      </c>
      <c r="C22">
        <v>160</v>
      </c>
      <c r="D22">
        <v>29.16</v>
      </c>
      <c r="E22">
        <v>234.92</v>
      </c>
      <c r="G22">
        <f t="shared" si="7"/>
        <v>384</v>
      </c>
      <c r="H22" s="8">
        <f t="shared" si="14"/>
        <v>29.16</v>
      </c>
      <c r="I22" s="8">
        <f t="shared" si="15"/>
        <v>234.92</v>
      </c>
      <c r="J22" s="6">
        <f t="shared" si="16"/>
        <v>-395.53059552513662</v>
      </c>
      <c r="K22" s="6">
        <f t="shared" si="17"/>
        <v>-563.2009031492347</v>
      </c>
      <c r="L22" s="6">
        <f t="shared" si="18"/>
        <v>-23.99918325914274</v>
      </c>
      <c r="M22" s="6">
        <f t="shared" si="19"/>
        <v>-20.999062932844936</v>
      </c>
      <c r="N22">
        <f t="shared" si="20"/>
        <v>41.185624418647386</v>
      </c>
      <c r="O22" s="2">
        <f t="shared" si="21"/>
        <v>41.185624418647386</v>
      </c>
      <c r="P22" s="9">
        <f t="shared" si="13"/>
        <v>3.1889205715468973</v>
      </c>
      <c r="S22" s="6">
        <f t="shared" si="1"/>
        <v>-563</v>
      </c>
      <c r="T22" s="6">
        <f t="shared" si="2"/>
        <v>-396</v>
      </c>
      <c r="U22" s="2">
        <f t="shared" si="22"/>
        <v>41.185624418647386</v>
      </c>
      <c r="V22">
        <f t="shared" si="23"/>
        <v>384</v>
      </c>
      <c r="W22" s="3">
        <f t="shared" si="24"/>
        <v>3.1889205715468973</v>
      </c>
      <c r="X22">
        <f t="shared" si="25"/>
        <v>384</v>
      </c>
    </row>
    <row r="23" spans="1:24">
      <c r="A23" t="s">
        <v>29</v>
      </c>
      <c r="B23" t="s">
        <v>30</v>
      </c>
      <c r="C23">
        <v>170</v>
      </c>
      <c r="D23">
        <v>29.38</v>
      </c>
      <c r="E23">
        <v>234.28</v>
      </c>
      <c r="G23">
        <f t="shared" si="7"/>
        <v>408</v>
      </c>
      <c r="H23" s="8">
        <f t="shared" si="14"/>
        <v>29.38</v>
      </c>
      <c r="I23" s="8">
        <f t="shared" si="15"/>
        <v>234.28</v>
      </c>
      <c r="J23" s="6">
        <f t="shared" si="16"/>
        <v>-423.08295057939148</v>
      </c>
      <c r="K23" s="6">
        <f t="shared" si="17"/>
        <v>-588.34873837120415</v>
      </c>
      <c r="L23" s="6">
        <f t="shared" si="18"/>
        <v>-27.552355054254861</v>
      </c>
      <c r="M23" s="6">
        <f t="shared" si="19"/>
        <v>-25.147835221969444</v>
      </c>
      <c r="N23">
        <f t="shared" si="20"/>
        <v>42.387611776515776</v>
      </c>
      <c r="O23" s="2">
        <f t="shared" si="21"/>
        <v>42.387611776515776</v>
      </c>
      <c r="P23" s="9">
        <f t="shared" si="13"/>
        <v>3.7303429941321085</v>
      </c>
      <c r="S23" s="6">
        <f t="shared" si="1"/>
        <v>-588</v>
      </c>
      <c r="T23" s="6">
        <f t="shared" si="2"/>
        <v>-423</v>
      </c>
      <c r="U23" s="2">
        <f t="shared" si="22"/>
        <v>42.387611776515776</v>
      </c>
      <c r="V23">
        <f t="shared" si="23"/>
        <v>408</v>
      </c>
      <c r="W23" s="3">
        <f t="shared" si="24"/>
        <v>3.7303429941321085</v>
      </c>
      <c r="X23">
        <f t="shared" si="25"/>
        <v>408</v>
      </c>
    </row>
    <row r="24" spans="1:24">
      <c r="A24" t="s">
        <v>29</v>
      </c>
      <c r="B24" t="s">
        <v>30</v>
      </c>
      <c r="C24">
        <v>180</v>
      </c>
      <c r="D24">
        <v>29.29</v>
      </c>
      <c r="E24">
        <v>234.08</v>
      </c>
      <c r="G24">
        <f t="shared" si="7"/>
        <v>432</v>
      </c>
      <c r="H24" s="8">
        <f t="shared" si="14"/>
        <v>29.29</v>
      </c>
      <c r="I24" s="8">
        <f t="shared" si="15"/>
        <v>234.08</v>
      </c>
      <c r="J24" s="6">
        <f t="shared" si="16"/>
        <v>-451.80059696826305</v>
      </c>
      <c r="K24" s="6">
        <f t="shared" si="17"/>
        <v>-623.67958941215932</v>
      </c>
      <c r="L24" s="6">
        <f t="shared" si="18"/>
        <v>-28.717646388871572</v>
      </c>
      <c r="M24" s="6">
        <f t="shared" si="19"/>
        <v>-35.330851040955167</v>
      </c>
      <c r="N24">
        <f t="shared" si="20"/>
        <v>50.895075431938331</v>
      </c>
      <c r="O24" s="2">
        <f t="shared" si="21"/>
        <v>50.895075431938331</v>
      </c>
      <c r="P24" s="9">
        <f t="shared" si="13"/>
        <v>4.5529905000937916</v>
      </c>
      <c r="S24" s="6">
        <f t="shared" si="1"/>
        <v>-624</v>
      </c>
      <c r="T24" s="6">
        <f t="shared" si="2"/>
        <v>-452</v>
      </c>
      <c r="U24" s="2">
        <f t="shared" si="22"/>
        <v>50.895075431938331</v>
      </c>
      <c r="V24">
        <f t="shared" si="23"/>
        <v>432</v>
      </c>
      <c r="W24" s="3">
        <f t="shared" si="24"/>
        <v>4.5529905000937916</v>
      </c>
      <c r="X24">
        <f t="shared" si="25"/>
        <v>432</v>
      </c>
    </row>
    <row r="25" spans="1:24">
      <c r="A25" t="s">
        <v>29</v>
      </c>
      <c r="B25" t="s">
        <v>30</v>
      </c>
      <c r="C25">
        <v>190</v>
      </c>
      <c r="D25">
        <v>29.25</v>
      </c>
      <c r="E25">
        <v>233.57</v>
      </c>
      <c r="G25">
        <f t="shared" si="7"/>
        <v>456</v>
      </c>
      <c r="H25" s="8">
        <f t="shared" si="14"/>
        <v>29.25</v>
      </c>
      <c r="I25" s="8">
        <f t="shared" si="15"/>
        <v>233.57</v>
      </c>
      <c r="J25" s="6">
        <f t="shared" si="16"/>
        <v>-483.53239527133786</v>
      </c>
      <c r="K25" s="6">
        <f t="shared" si="17"/>
        <v>-655.12894188788141</v>
      </c>
      <c r="L25" s="6">
        <f t="shared" si="18"/>
        <v>-31.731798303074811</v>
      </c>
      <c r="M25" s="6">
        <f t="shared" si="19"/>
        <v>-31.449352475722094</v>
      </c>
      <c r="N25">
        <f t="shared" si="20"/>
        <v>44.743865918126367</v>
      </c>
      <c r="O25" s="2">
        <f t="shared" si="21"/>
        <v>44.743865918126367</v>
      </c>
      <c r="P25" s="9">
        <f t="shared" si="13"/>
        <v>4.4676266570621461</v>
      </c>
      <c r="S25" s="6">
        <f t="shared" si="1"/>
        <v>-655</v>
      </c>
      <c r="T25" s="6">
        <f t="shared" si="2"/>
        <v>-484</v>
      </c>
      <c r="U25" s="2">
        <f t="shared" si="22"/>
        <v>44.743865918126367</v>
      </c>
      <c r="V25">
        <f t="shared" si="23"/>
        <v>456</v>
      </c>
      <c r="W25" s="3">
        <f t="shared" si="24"/>
        <v>4.4676266570621461</v>
      </c>
      <c r="X25">
        <f t="shared" si="25"/>
        <v>456</v>
      </c>
    </row>
    <row r="26" spans="1:24">
      <c r="A26" t="s">
        <v>29</v>
      </c>
      <c r="B26" t="s">
        <v>30</v>
      </c>
      <c r="C26">
        <v>200</v>
      </c>
      <c r="D26">
        <v>29.66</v>
      </c>
      <c r="E26">
        <v>233.11</v>
      </c>
      <c r="G26">
        <f t="shared" si="7"/>
        <v>480</v>
      </c>
      <c r="H26" s="8">
        <f t="shared" si="14"/>
        <v>29.66</v>
      </c>
      <c r="I26" s="8">
        <f t="shared" si="15"/>
        <v>233.11</v>
      </c>
      <c r="J26" s="6">
        <f t="shared" si="16"/>
        <v>-505.97436716860574</v>
      </c>
      <c r="K26" s="6">
        <f t="shared" si="17"/>
        <v>-674.13960273969519</v>
      </c>
      <c r="L26" s="6">
        <f t="shared" si="18"/>
        <v>-22.441971897267877</v>
      </c>
      <c r="M26" s="6">
        <f t="shared" si="19"/>
        <v>-19.010660851813782</v>
      </c>
      <c r="N26">
        <f t="shared" si="20"/>
        <v>40.268034065793856</v>
      </c>
      <c r="O26" s="2">
        <f t="shared" si="21"/>
        <v>40.268034065793856</v>
      </c>
      <c r="P26" s="9">
        <f t="shared" si="13"/>
        <v>2.9411686940065955</v>
      </c>
      <c r="S26" s="6">
        <f t="shared" si="1"/>
        <v>-674</v>
      </c>
      <c r="T26" s="6">
        <f t="shared" si="2"/>
        <v>-506</v>
      </c>
      <c r="U26" s="2">
        <f t="shared" si="22"/>
        <v>40.268034065793856</v>
      </c>
      <c r="V26">
        <f t="shared" si="23"/>
        <v>480</v>
      </c>
      <c r="W26" s="3">
        <f t="shared" si="24"/>
        <v>2.9411686940065955</v>
      </c>
      <c r="X26">
        <f t="shared" si="25"/>
        <v>480</v>
      </c>
    </row>
    <row r="27" spans="1:24">
      <c r="A27" t="s">
        <v>29</v>
      </c>
      <c r="B27" t="s">
        <v>30</v>
      </c>
      <c r="C27">
        <v>210</v>
      </c>
      <c r="D27">
        <v>30.17</v>
      </c>
      <c r="E27">
        <v>232.96</v>
      </c>
      <c r="G27">
        <f t="shared" si="7"/>
        <v>504</v>
      </c>
      <c r="H27" s="8">
        <f t="shared" si="14"/>
        <v>30.17</v>
      </c>
      <c r="I27" s="8">
        <f t="shared" si="15"/>
        <v>232.96</v>
      </c>
      <c r="J27" s="6">
        <f t="shared" si="16"/>
        <v>-522.25845028105198</v>
      </c>
      <c r="K27" s="6">
        <f t="shared" si="17"/>
        <v>-692.05461123035445</v>
      </c>
      <c r="L27" s="6">
        <f t="shared" si="18"/>
        <v>-16.28408311244624</v>
      </c>
      <c r="M27" s="6">
        <f t="shared" si="19"/>
        <v>-17.915008490659261</v>
      </c>
      <c r="N27">
        <f t="shared" si="20"/>
        <v>47.730318077535067</v>
      </c>
      <c r="O27" s="2">
        <f t="shared" si="21"/>
        <v>47.730318077535067</v>
      </c>
      <c r="P27" s="9">
        <f t="shared" si="13"/>
        <v>2.4209892441591934</v>
      </c>
      <c r="S27" s="6">
        <f t="shared" si="1"/>
        <v>-692</v>
      </c>
      <c r="T27" s="6">
        <f t="shared" si="2"/>
        <v>-522</v>
      </c>
      <c r="U27" s="2">
        <f t="shared" si="22"/>
        <v>47.730318077535067</v>
      </c>
      <c r="V27">
        <f t="shared" si="23"/>
        <v>504</v>
      </c>
      <c r="W27" s="3">
        <f t="shared" si="24"/>
        <v>2.4209892441591934</v>
      </c>
      <c r="X27">
        <f t="shared" si="25"/>
        <v>504</v>
      </c>
    </row>
    <row r="28" spans="1:24">
      <c r="A28" t="s">
        <v>29</v>
      </c>
      <c r="B28" t="s">
        <v>30</v>
      </c>
      <c r="C28">
        <v>220</v>
      </c>
      <c r="D28">
        <v>31.37</v>
      </c>
      <c r="E28">
        <v>232.58</v>
      </c>
      <c r="G28">
        <f t="shared" si="7"/>
        <v>528</v>
      </c>
      <c r="H28" s="8">
        <f t="shared" si="14"/>
        <v>31.37</v>
      </c>
      <c r="I28" s="8">
        <f t="shared" si="15"/>
        <v>232.58</v>
      </c>
      <c r="J28" s="6">
        <f t="shared" si="16"/>
        <v>-526.24107113354137</v>
      </c>
      <c r="K28" s="6">
        <f t="shared" si="17"/>
        <v>-687.79703562170403</v>
      </c>
      <c r="L28" s="6">
        <f t="shared" si="18"/>
        <v>-3.98262085248939</v>
      </c>
      <c r="M28" s="6">
        <f t="shared" si="19"/>
        <v>4.2575756086504271</v>
      </c>
      <c r="N28">
        <f t="shared" si="20"/>
        <v>-46.911107869034772</v>
      </c>
      <c r="O28" s="2">
        <f t="shared" si="21"/>
        <v>313.08889213096523</v>
      </c>
      <c r="P28" s="9">
        <f t="shared" si="13"/>
        <v>0.58299415878770489</v>
      </c>
      <c r="S28" s="6">
        <f t="shared" si="1"/>
        <v>-688</v>
      </c>
      <c r="T28" s="6">
        <f t="shared" si="2"/>
        <v>-526</v>
      </c>
      <c r="U28" s="2">
        <f t="shared" si="22"/>
        <v>313.08889213096523</v>
      </c>
      <c r="V28">
        <f t="shared" si="23"/>
        <v>528</v>
      </c>
      <c r="W28" s="3">
        <f t="shared" si="24"/>
        <v>0.58299415878770489</v>
      </c>
      <c r="X28">
        <f t="shared" si="25"/>
        <v>528</v>
      </c>
    </row>
    <row r="29" spans="1:24">
      <c r="A29" t="s">
        <v>29</v>
      </c>
      <c r="B29" t="s">
        <v>30</v>
      </c>
      <c r="C29">
        <v>230</v>
      </c>
      <c r="D29">
        <v>32.47</v>
      </c>
      <c r="E29">
        <v>231.51</v>
      </c>
      <c r="G29">
        <f t="shared" si="7"/>
        <v>552</v>
      </c>
      <c r="H29" s="8">
        <f t="shared" si="14"/>
        <v>32.47</v>
      </c>
      <c r="I29" s="8">
        <f t="shared" si="15"/>
        <v>231.51</v>
      </c>
      <c r="J29" s="6">
        <f t="shared" si="16"/>
        <v>-539.89329478587501</v>
      </c>
      <c r="K29" s="6">
        <f t="shared" si="17"/>
        <v>-678.98210460285179</v>
      </c>
      <c r="L29" s="6">
        <f t="shared" si="18"/>
        <v>-13.652223652333646</v>
      </c>
      <c r="M29" s="6">
        <f t="shared" si="19"/>
        <v>8.814931018852235</v>
      </c>
      <c r="N29">
        <f t="shared" si="20"/>
        <v>-32.849413141848082</v>
      </c>
      <c r="O29" s="2">
        <f t="shared" si="21"/>
        <v>327.15058685815194</v>
      </c>
      <c r="P29" s="9">
        <f t="shared" si="13"/>
        <v>1.6250729815010203</v>
      </c>
      <c r="S29" s="6">
        <f t="shared" si="1"/>
        <v>-679</v>
      </c>
      <c r="T29" s="6">
        <f t="shared" si="2"/>
        <v>-540</v>
      </c>
      <c r="U29" s="2">
        <f t="shared" si="22"/>
        <v>327.15058685815194</v>
      </c>
      <c r="V29">
        <f t="shared" si="23"/>
        <v>552</v>
      </c>
      <c r="W29" s="3">
        <f t="shared" si="24"/>
        <v>1.6250729815010203</v>
      </c>
      <c r="X29">
        <f t="shared" si="25"/>
        <v>552</v>
      </c>
    </row>
    <row r="30" spans="1:24">
      <c r="A30" t="s">
        <v>29</v>
      </c>
      <c r="B30" t="s">
        <v>30</v>
      </c>
      <c r="C30">
        <v>240</v>
      </c>
      <c r="D30">
        <v>33.29</v>
      </c>
      <c r="E30">
        <v>230.29</v>
      </c>
      <c r="G30">
        <f t="shared" si="7"/>
        <v>576</v>
      </c>
      <c r="H30" s="8">
        <f t="shared" si="14"/>
        <v>33.29</v>
      </c>
      <c r="I30" s="8">
        <f t="shared" si="15"/>
        <v>230.29</v>
      </c>
      <c r="J30" s="6">
        <f t="shared" si="16"/>
        <v>-560.45117908401687</v>
      </c>
      <c r="K30" s="6">
        <f t="shared" si="17"/>
        <v>-674.82702478223439</v>
      </c>
      <c r="L30" s="6">
        <f t="shared" si="18"/>
        <v>-20.557884298141857</v>
      </c>
      <c r="M30" s="6">
        <f t="shared" si="19"/>
        <v>4.1550798206174022</v>
      </c>
      <c r="N30">
        <f t="shared" si="20"/>
        <v>-11.426466404864177</v>
      </c>
      <c r="O30" s="2">
        <f t="shared" si="21"/>
        <v>348.57353359513581</v>
      </c>
      <c r="P30" s="9">
        <f t="shared" si="13"/>
        <v>2.0973585652708251</v>
      </c>
      <c r="S30" s="6">
        <f t="shared" si="1"/>
        <v>-675</v>
      </c>
      <c r="T30" s="6">
        <f t="shared" si="2"/>
        <v>-560</v>
      </c>
      <c r="U30" s="2">
        <f t="shared" si="22"/>
        <v>348.57353359513581</v>
      </c>
      <c r="V30">
        <f t="shared" si="23"/>
        <v>576</v>
      </c>
      <c r="W30" s="3">
        <f t="shared" si="24"/>
        <v>2.0973585652708251</v>
      </c>
      <c r="X30">
        <f t="shared" si="25"/>
        <v>576</v>
      </c>
    </row>
    <row r="31" spans="1:24">
      <c r="A31" t="s">
        <v>29</v>
      </c>
      <c r="B31" t="s">
        <v>30</v>
      </c>
      <c r="C31">
        <v>250</v>
      </c>
      <c r="D31">
        <v>33.86</v>
      </c>
      <c r="E31">
        <v>229.5</v>
      </c>
      <c r="G31">
        <f t="shared" si="7"/>
        <v>600</v>
      </c>
      <c r="H31" s="8">
        <f t="shared" si="14"/>
        <v>33.86</v>
      </c>
      <c r="I31" s="8">
        <f t="shared" si="15"/>
        <v>229.5</v>
      </c>
      <c r="J31" s="6">
        <f t="shared" si="16"/>
        <v>-580.76380642384709</v>
      </c>
      <c r="K31" s="6">
        <f t="shared" si="17"/>
        <v>-679.98705076522731</v>
      </c>
      <c r="L31" s="6">
        <f t="shared" si="18"/>
        <v>-20.312627339830215</v>
      </c>
      <c r="M31" s="6">
        <f t="shared" si="19"/>
        <v>-5.16002598299292</v>
      </c>
      <c r="N31">
        <f t="shared" si="20"/>
        <v>14.253380611193673</v>
      </c>
      <c r="O31" s="2">
        <f t="shared" si="21"/>
        <v>14.253380611193673</v>
      </c>
      <c r="P31" s="9">
        <f t="shared" si="13"/>
        <v>2.0957783699427281</v>
      </c>
      <c r="S31" s="6">
        <f t="shared" si="1"/>
        <v>-680</v>
      </c>
      <c r="T31" s="6">
        <f t="shared" si="2"/>
        <v>-581</v>
      </c>
      <c r="U31" s="2">
        <f t="shared" si="22"/>
        <v>14.253380611193673</v>
      </c>
      <c r="V31">
        <f t="shared" si="23"/>
        <v>600</v>
      </c>
      <c r="W31" s="3">
        <f t="shared" si="24"/>
        <v>2.0957783699427281</v>
      </c>
      <c r="X31">
        <f t="shared" si="25"/>
        <v>600</v>
      </c>
    </row>
    <row r="32" spans="1:24">
      <c r="A32" t="s">
        <v>29</v>
      </c>
      <c r="B32" t="s">
        <v>30</v>
      </c>
      <c r="C32">
        <v>260</v>
      </c>
      <c r="D32">
        <v>34.5</v>
      </c>
      <c r="E32">
        <v>228.92</v>
      </c>
      <c r="G32">
        <f t="shared" si="7"/>
        <v>624</v>
      </c>
      <c r="H32" s="8">
        <f t="shared" si="14"/>
        <v>34.5</v>
      </c>
      <c r="I32" s="8">
        <f t="shared" si="15"/>
        <v>228.92</v>
      </c>
      <c r="J32" s="6">
        <f t="shared" si="16"/>
        <v>-596.60897667886024</v>
      </c>
      <c r="K32" s="6">
        <f t="shared" si="17"/>
        <v>-684.38781814383367</v>
      </c>
      <c r="L32" s="6">
        <f t="shared" si="18"/>
        <v>-15.845170255013159</v>
      </c>
      <c r="M32" s="6">
        <f t="shared" si="19"/>
        <v>-4.4007673786063606</v>
      </c>
      <c r="N32">
        <f t="shared" si="20"/>
        <v>15.521865830701142</v>
      </c>
      <c r="O32" s="2">
        <f t="shared" si="21"/>
        <v>15.521865830701142</v>
      </c>
      <c r="P32" s="9">
        <f t="shared" si="13"/>
        <v>1.6444943719300458</v>
      </c>
      <c r="S32" s="6">
        <f t="shared" si="1"/>
        <v>-684</v>
      </c>
      <c r="T32" s="6">
        <f t="shared" si="2"/>
        <v>-597</v>
      </c>
      <c r="U32" s="2">
        <f t="shared" si="22"/>
        <v>15.521865830701142</v>
      </c>
      <c r="V32">
        <f t="shared" si="23"/>
        <v>624</v>
      </c>
      <c r="W32" s="3">
        <f t="shared" si="24"/>
        <v>1.6444943719300458</v>
      </c>
      <c r="X32">
        <f t="shared" si="25"/>
        <v>624</v>
      </c>
    </row>
    <row r="33" spans="1:24">
      <c r="A33" t="s">
        <v>29</v>
      </c>
      <c r="B33" t="s">
        <v>30</v>
      </c>
      <c r="C33">
        <v>270</v>
      </c>
      <c r="D33">
        <v>34.79</v>
      </c>
      <c r="E33">
        <v>229.41</v>
      </c>
      <c r="G33">
        <f t="shared" si="7"/>
        <v>648</v>
      </c>
      <c r="H33" s="8">
        <f t="shared" si="14"/>
        <v>34.79</v>
      </c>
      <c r="I33" s="8">
        <f t="shared" si="15"/>
        <v>229.41</v>
      </c>
      <c r="J33" s="6">
        <f t="shared" si="16"/>
        <v>-606.85163528362432</v>
      </c>
      <c r="K33" s="6">
        <f t="shared" si="17"/>
        <v>-708.27609424036484</v>
      </c>
      <c r="L33" s="6">
        <f t="shared" si="18"/>
        <v>-10.242658604764074</v>
      </c>
      <c r="M33" s="6">
        <f t="shared" si="19"/>
        <v>-23.888276096531172</v>
      </c>
      <c r="N33">
        <f t="shared" si="20"/>
        <v>66.791631245432953</v>
      </c>
      <c r="O33" s="2">
        <f t="shared" si="21"/>
        <v>66.791631245432953</v>
      </c>
      <c r="P33" s="9">
        <f t="shared" si="13"/>
        <v>2.5991571521511547</v>
      </c>
      <c r="S33" s="6">
        <f t="shared" si="1"/>
        <v>-708</v>
      </c>
      <c r="T33" s="6">
        <f t="shared" si="2"/>
        <v>-607</v>
      </c>
      <c r="U33" s="2">
        <f t="shared" si="22"/>
        <v>66.791631245432953</v>
      </c>
      <c r="V33">
        <f t="shared" si="23"/>
        <v>648</v>
      </c>
      <c r="W33" s="3">
        <f t="shared" si="24"/>
        <v>2.5991571521511547</v>
      </c>
      <c r="X33">
        <f t="shared" si="25"/>
        <v>648</v>
      </c>
    </row>
    <row r="34" spans="1:24">
      <c r="A34" t="s">
        <v>29</v>
      </c>
      <c r="B34" t="s">
        <v>30</v>
      </c>
      <c r="C34">
        <v>280</v>
      </c>
      <c r="D34">
        <v>34.99</v>
      </c>
      <c r="E34">
        <v>229.12</v>
      </c>
      <c r="G34">
        <f t="shared" si="7"/>
        <v>672</v>
      </c>
      <c r="H34" s="8">
        <f t="shared" si="14"/>
        <v>34.99</v>
      </c>
      <c r="I34" s="8">
        <f t="shared" si="15"/>
        <v>229.12</v>
      </c>
      <c r="J34" s="6">
        <f t="shared" si="16"/>
        <v>-628.345011053348</v>
      </c>
      <c r="K34" s="6">
        <f t="shared" si="17"/>
        <v>-725.8931700031336</v>
      </c>
      <c r="L34" s="6">
        <f t="shared" si="18"/>
        <v>-21.493375769723684</v>
      </c>
      <c r="M34" s="6">
        <f t="shared" si="19"/>
        <v>-17.617075762768764</v>
      </c>
      <c r="N34">
        <f t="shared" si="20"/>
        <v>39.339808037708508</v>
      </c>
      <c r="O34" s="2">
        <f t="shared" si="21"/>
        <v>39.339808037708508</v>
      </c>
      <c r="P34" s="9">
        <f t="shared" si="13"/>
        <v>2.7790763940735417</v>
      </c>
      <c r="S34" s="6">
        <f t="shared" si="1"/>
        <v>-726</v>
      </c>
      <c r="T34" s="6">
        <f t="shared" si="2"/>
        <v>-628</v>
      </c>
      <c r="U34" s="2">
        <f t="shared" si="22"/>
        <v>39.339808037708508</v>
      </c>
      <c r="V34">
        <f t="shared" si="23"/>
        <v>672</v>
      </c>
      <c r="W34" s="3">
        <f t="shared" si="24"/>
        <v>2.7790763940735417</v>
      </c>
      <c r="X34">
        <f t="shared" si="25"/>
        <v>672</v>
      </c>
    </row>
    <row r="35" spans="1:24">
      <c r="A35" t="s">
        <v>29</v>
      </c>
      <c r="B35" t="s">
        <v>30</v>
      </c>
      <c r="C35">
        <v>290</v>
      </c>
      <c r="D35">
        <v>35.22</v>
      </c>
      <c r="E35">
        <v>229.17</v>
      </c>
      <c r="G35">
        <f t="shared" si="7"/>
        <v>696</v>
      </c>
      <c r="H35" s="8">
        <f t="shared" si="14"/>
        <v>35.22</v>
      </c>
      <c r="I35" s="8">
        <f t="shared" si="15"/>
        <v>229.17</v>
      </c>
      <c r="J35" s="6">
        <f t="shared" si="16"/>
        <v>-644.60595884725933</v>
      </c>
      <c r="K35" s="6">
        <f t="shared" si="17"/>
        <v>-745.99316026768781</v>
      </c>
      <c r="L35" s="6">
        <f t="shared" si="18"/>
        <v>-16.260947793911328</v>
      </c>
      <c r="M35" s="6">
        <f t="shared" si="19"/>
        <v>-20.099990264554208</v>
      </c>
      <c r="N35">
        <f t="shared" si="20"/>
        <v>51.027045270165438</v>
      </c>
      <c r="O35" s="2">
        <f t="shared" si="21"/>
        <v>51.027045270165438</v>
      </c>
      <c r="P35" s="9">
        <f t="shared" si="13"/>
        <v>2.585397516420799</v>
      </c>
      <c r="S35" s="6">
        <f t="shared" si="1"/>
        <v>-746</v>
      </c>
      <c r="T35" s="6">
        <f t="shared" si="2"/>
        <v>-645</v>
      </c>
      <c r="U35" s="2">
        <f t="shared" si="22"/>
        <v>51.027045270165438</v>
      </c>
      <c r="V35">
        <f t="shared" si="23"/>
        <v>696</v>
      </c>
      <c r="W35" s="3">
        <f t="shared" si="24"/>
        <v>2.585397516420799</v>
      </c>
      <c r="X35">
        <f t="shared" si="25"/>
        <v>696</v>
      </c>
    </row>
    <row r="36" spans="1:24">
      <c r="A36" t="s">
        <v>29</v>
      </c>
      <c r="B36" t="s">
        <v>30</v>
      </c>
      <c r="C36">
        <v>300</v>
      </c>
      <c r="D36">
        <v>35.21</v>
      </c>
      <c r="E36">
        <v>228.81</v>
      </c>
      <c r="G36">
        <f t="shared" si="7"/>
        <v>720</v>
      </c>
      <c r="H36" s="8">
        <f t="shared" si="14"/>
        <v>35.21</v>
      </c>
      <c r="I36" s="8">
        <f t="shared" si="15"/>
        <v>228.81</v>
      </c>
      <c r="J36" s="6">
        <f t="shared" si="16"/>
        <v>-671.91827438982762</v>
      </c>
      <c r="K36" s="6">
        <f t="shared" si="17"/>
        <v>-767.79640710639353</v>
      </c>
      <c r="L36" s="6">
        <f t="shared" si="18"/>
        <v>-27.312315542568285</v>
      </c>
      <c r="M36" s="6">
        <f t="shared" si="19"/>
        <v>-21.803246838705718</v>
      </c>
      <c r="N36">
        <f t="shared" si="20"/>
        <v>38.600143230293867</v>
      </c>
      <c r="O36" s="2">
        <f t="shared" si="21"/>
        <v>38.600143230293867</v>
      </c>
      <c r="P36" s="9">
        <f t="shared" si="13"/>
        <v>3.4947734590475932</v>
      </c>
      <c r="S36" s="6">
        <f t="shared" si="1"/>
        <v>-768</v>
      </c>
      <c r="T36" s="6">
        <f t="shared" si="2"/>
        <v>-672</v>
      </c>
      <c r="U36" s="2">
        <f t="shared" si="22"/>
        <v>38.600143230293867</v>
      </c>
      <c r="V36">
        <f t="shared" si="23"/>
        <v>720</v>
      </c>
      <c r="W36" s="3">
        <f t="shared" si="24"/>
        <v>3.4947734590475932</v>
      </c>
      <c r="X36">
        <f t="shared" si="25"/>
        <v>720</v>
      </c>
    </row>
    <row r="37" spans="1:24">
      <c r="A37" t="s">
        <v>29</v>
      </c>
      <c r="B37" t="s">
        <v>30</v>
      </c>
      <c r="C37">
        <v>310</v>
      </c>
      <c r="D37">
        <v>35.229999999999997</v>
      </c>
      <c r="E37">
        <v>228.8</v>
      </c>
      <c r="G37">
        <f t="shared" si="7"/>
        <v>744</v>
      </c>
      <c r="H37" s="8">
        <f t="shared" si="14"/>
        <v>35.229999999999997</v>
      </c>
      <c r="I37" s="8">
        <f t="shared" si="15"/>
        <v>228.8</v>
      </c>
      <c r="J37" s="6">
        <f t="shared" si="16"/>
        <v>-693.93969064714724</v>
      </c>
      <c r="K37" s="6">
        <f t="shared" si="17"/>
        <v>-792.68092284841612</v>
      </c>
      <c r="L37" s="6">
        <f t="shared" si="18"/>
        <v>-22.021416257319629</v>
      </c>
      <c r="M37" s="6">
        <f t="shared" si="19"/>
        <v>-24.884515742022586</v>
      </c>
      <c r="N37">
        <f t="shared" si="20"/>
        <v>48.492953534020906</v>
      </c>
      <c r="O37" s="2">
        <f t="shared" si="21"/>
        <v>48.492953534020906</v>
      </c>
      <c r="P37" s="9">
        <f t="shared" si="13"/>
        <v>3.3229232577553018</v>
      </c>
      <c r="S37" s="6">
        <f t="shared" si="1"/>
        <v>-793</v>
      </c>
      <c r="T37" s="6">
        <f t="shared" si="2"/>
        <v>-694</v>
      </c>
      <c r="U37" s="2">
        <f t="shared" si="22"/>
        <v>48.492953534020906</v>
      </c>
      <c r="V37">
        <f t="shared" si="23"/>
        <v>744</v>
      </c>
      <c r="W37" s="3">
        <f t="shared" si="24"/>
        <v>3.3229232577553018</v>
      </c>
      <c r="X37">
        <f t="shared" si="25"/>
        <v>744</v>
      </c>
    </row>
    <row r="38" spans="1:24">
      <c r="A38" t="s">
        <v>29</v>
      </c>
      <c r="B38" t="s">
        <v>30</v>
      </c>
      <c r="C38">
        <v>320</v>
      </c>
      <c r="D38">
        <v>35.65</v>
      </c>
      <c r="E38">
        <v>228.69</v>
      </c>
      <c r="G38">
        <f t="shared" si="7"/>
        <v>768</v>
      </c>
      <c r="H38" s="8">
        <f t="shared" si="14"/>
        <v>35.65</v>
      </c>
      <c r="I38" s="8">
        <f t="shared" si="15"/>
        <v>228.69</v>
      </c>
      <c r="J38" s="6">
        <f t="shared" si="16"/>
        <v>-706.8409160776564</v>
      </c>
      <c r="K38" s="6">
        <f t="shared" si="17"/>
        <v>-804.2969767991508</v>
      </c>
      <c r="L38" s="6">
        <f t="shared" si="18"/>
        <v>-12.901225430509157</v>
      </c>
      <c r="M38" s="6">
        <f t="shared" si="19"/>
        <v>-11.616053950734681</v>
      </c>
      <c r="N38">
        <f t="shared" si="20"/>
        <v>41.999358367768842</v>
      </c>
      <c r="O38" s="2">
        <f t="shared" si="21"/>
        <v>41.999358367768842</v>
      </c>
      <c r="P38" s="9">
        <f t="shared" si="13"/>
        <v>1.736013614564111</v>
      </c>
      <c r="S38" s="6">
        <f t="shared" si="1"/>
        <v>-804</v>
      </c>
      <c r="T38" s="6">
        <f t="shared" si="2"/>
        <v>-707</v>
      </c>
      <c r="U38" s="2">
        <f t="shared" si="22"/>
        <v>41.999358367768842</v>
      </c>
      <c r="V38">
        <f t="shared" si="23"/>
        <v>768</v>
      </c>
      <c r="W38" s="3">
        <f t="shared" si="24"/>
        <v>1.736013614564111</v>
      </c>
      <c r="X38">
        <f t="shared" si="25"/>
        <v>768</v>
      </c>
    </row>
    <row r="39" spans="1:24">
      <c r="A39" t="s">
        <v>29</v>
      </c>
      <c r="B39" t="s">
        <v>30</v>
      </c>
      <c r="C39">
        <v>330</v>
      </c>
      <c r="D39">
        <v>36.130000000000003</v>
      </c>
      <c r="E39">
        <v>228.63</v>
      </c>
      <c r="G39">
        <f t="shared" si="7"/>
        <v>792</v>
      </c>
      <c r="H39" s="8">
        <f t="shared" si="14"/>
        <v>36.130000000000003</v>
      </c>
      <c r="I39" s="8">
        <f t="shared" si="15"/>
        <v>228.63</v>
      </c>
      <c r="J39" s="6">
        <f t="shared" si="16"/>
        <v>-717.03725800616951</v>
      </c>
      <c r="K39" s="6">
        <f t="shared" si="17"/>
        <v>-814.17810568777361</v>
      </c>
      <c r="L39" s="6">
        <f t="shared" si="18"/>
        <v>-10.196341928513107</v>
      </c>
      <c r="M39" s="6">
        <f t="shared" si="19"/>
        <v>-9.8811288886228112</v>
      </c>
      <c r="N39">
        <f t="shared" si="20"/>
        <v>44.10053943811203</v>
      </c>
      <c r="O39" s="2">
        <f t="shared" si="21"/>
        <v>44.10053943811203</v>
      </c>
      <c r="P39" s="9">
        <f t="shared" si="13"/>
        <v>1.4198665318850594</v>
      </c>
      <c r="S39" s="6">
        <f t="shared" si="1"/>
        <v>-814</v>
      </c>
      <c r="T39" s="6">
        <f t="shared" si="2"/>
        <v>-717</v>
      </c>
      <c r="U39" s="2">
        <f t="shared" si="22"/>
        <v>44.10053943811203</v>
      </c>
      <c r="V39">
        <f t="shared" si="23"/>
        <v>792</v>
      </c>
      <c r="W39" s="3">
        <f t="shared" si="24"/>
        <v>1.4198665318850594</v>
      </c>
      <c r="X39">
        <f t="shared" si="25"/>
        <v>792</v>
      </c>
    </row>
    <row r="40" spans="1:24">
      <c r="A40" t="s">
        <v>29</v>
      </c>
      <c r="B40" t="s">
        <v>30</v>
      </c>
      <c r="C40">
        <v>340</v>
      </c>
      <c r="D40">
        <v>36.94</v>
      </c>
      <c r="E40">
        <v>228.69</v>
      </c>
      <c r="G40">
        <f t="shared" si="7"/>
        <v>816</v>
      </c>
      <c r="H40" s="8">
        <f t="shared" si="14"/>
        <v>36.94</v>
      </c>
      <c r="I40" s="8">
        <f t="shared" si="15"/>
        <v>228.69</v>
      </c>
      <c r="J40" s="6">
        <f t="shared" si="16"/>
        <v>-716.3966940413344</v>
      </c>
      <c r="K40" s="6">
        <f t="shared" si="17"/>
        <v>-815.17026264372078</v>
      </c>
      <c r="L40" s="6">
        <f t="shared" si="18"/>
        <v>0.6405639648351098</v>
      </c>
      <c r="M40" s="6">
        <f t="shared" si="19"/>
        <v>-0.99215695594716635</v>
      </c>
      <c r="N40">
        <f t="shared" si="20"/>
        <v>-57.152594916267411</v>
      </c>
      <c r="O40" s="2">
        <f t="shared" si="21"/>
        <v>122.84740508373258</v>
      </c>
      <c r="P40" s="9">
        <f t="shared" si="13"/>
        <v>0.11809731657745755</v>
      </c>
      <c r="S40" s="6">
        <f t="shared" si="1"/>
        <v>-815</v>
      </c>
      <c r="T40" s="6">
        <f t="shared" si="2"/>
        <v>-716</v>
      </c>
      <c r="U40" s="2">
        <f t="shared" si="22"/>
        <v>122.84740508373258</v>
      </c>
      <c r="V40">
        <f t="shared" si="23"/>
        <v>816</v>
      </c>
      <c r="W40" s="3">
        <f t="shared" si="24"/>
        <v>0.11809731657745755</v>
      </c>
      <c r="X40">
        <f t="shared" si="25"/>
        <v>816</v>
      </c>
    </row>
    <row r="41" spans="1:24">
      <c r="A41" t="s">
        <v>29</v>
      </c>
      <c r="B41" t="s">
        <v>30</v>
      </c>
      <c r="C41">
        <v>350</v>
      </c>
      <c r="D41">
        <v>37.99</v>
      </c>
      <c r="E41">
        <v>228.67</v>
      </c>
      <c r="G41">
        <f t="shared" si="7"/>
        <v>840</v>
      </c>
      <c r="H41" s="8">
        <f t="shared" si="14"/>
        <v>37.99</v>
      </c>
      <c r="I41" s="8">
        <f t="shared" si="15"/>
        <v>228.67</v>
      </c>
      <c r="J41" s="6">
        <f t="shared" si="16"/>
        <v>-710.27974908841452</v>
      </c>
      <c r="K41" s="6">
        <f t="shared" si="17"/>
        <v>-807.64121644980378</v>
      </c>
      <c r="L41" s="6">
        <f t="shared" si="18"/>
        <v>6.1169449529198801</v>
      </c>
      <c r="M41" s="6">
        <f t="shared" si="19"/>
        <v>7.5290461939169973</v>
      </c>
      <c r="N41">
        <f t="shared" si="20"/>
        <v>50.907998001106762</v>
      </c>
      <c r="O41" s="2">
        <f t="shared" si="21"/>
        <v>230.90799800110676</v>
      </c>
      <c r="P41" s="9">
        <f t="shared" si="13"/>
        <v>0.97006985391356237</v>
      </c>
      <c r="S41" s="6">
        <f t="shared" si="1"/>
        <v>-808</v>
      </c>
      <c r="T41" s="6">
        <f t="shared" si="2"/>
        <v>-710</v>
      </c>
      <c r="U41" s="2">
        <f t="shared" si="22"/>
        <v>230.90799800110676</v>
      </c>
      <c r="V41">
        <f t="shared" si="23"/>
        <v>840</v>
      </c>
      <c r="W41" s="3">
        <f t="shared" si="24"/>
        <v>0.97006985391356237</v>
      </c>
      <c r="X41">
        <f t="shared" si="25"/>
        <v>840</v>
      </c>
    </row>
    <row r="42" spans="1:24">
      <c r="A42" t="s">
        <v>29</v>
      </c>
      <c r="B42" t="s">
        <v>30</v>
      </c>
      <c r="C42">
        <v>360</v>
      </c>
      <c r="D42">
        <v>39.06</v>
      </c>
      <c r="E42">
        <v>228.68</v>
      </c>
      <c r="G42">
        <f t="shared" si="7"/>
        <v>864</v>
      </c>
      <c r="H42" s="8">
        <f t="shared" si="14"/>
        <v>39.06</v>
      </c>
      <c r="I42" s="8">
        <f t="shared" si="15"/>
        <v>228.68</v>
      </c>
      <c r="J42" s="6">
        <f t="shared" si="16"/>
        <v>-702.96283762748669</v>
      </c>
      <c r="K42" s="6">
        <f t="shared" si="17"/>
        <v>-799.60271759685236</v>
      </c>
      <c r="L42" s="6">
        <f t="shared" si="18"/>
        <v>7.3169114609278267</v>
      </c>
      <c r="M42" s="6">
        <f t="shared" si="19"/>
        <v>8.0384988529514203</v>
      </c>
      <c r="N42">
        <f t="shared" si="20"/>
        <v>47.690486186159724</v>
      </c>
      <c r="O42" s="2">
        <f t="shared" si="21"/>
        <v>227.69048618615972</v>
      </c>
      <c r="P42" s="9">
        <f t="shared" si="13"/>
        <v>1.0869896831891197</v>
      </c>
      <c r="S42" s="6">
        <f t="shared" si="1"/>
        <v>-800</v>
      </c>
      <c r="T42" s="6">
        <f t="shared" si="2"/>
        <v>-703</v>
      </c>
      <c r="U42" s="2">
        <f t="shared" si="22"/>
        <v>227.69048618615972</v>
      </c>
      <c r="V42">
        <f t="shared" si="23"/>
        <v>864</v>
      </c>
      <c r="W42" s="3">
        <f t="shared" si="24"/>
        <v>1.0869896831891197</v>
      </c>
      <c r="X42">
        <f t="shared" si="25"/>
        <v>864</v>
      </c>
    </row>
    <row r="43" spans="1:24">
      <c r="A43" t="s">
        <v>29</v>
      </c>
      <c r="B43" t="s">
        <v>30</v>
      </c>
      <c r="C43">
        <v>370</v>
      </c>
      <c r="D43">
        <v>40.01</v>
      </c>
      <c r="E43">
        <v>228.81</v>
      </c>
      <c r="G43">
        <f t="shared" si="7"/>
        <v>888</v>
      </c>
      <c r="H43" s="8">
        <f t="shared" si="14"/>
        <v>40.01</v>
      </c>
      <c r="I43" s="8">
        <f t="shared" si="15"/>
        <v>228.81</v>
      </c>
      <c r="J43" s="6">
        <f t="shared" si="16"/>
        <v>-696.690067771538</v>
      </c>
      <c r="K43" s="6">
        <f t="shared" si="17"/>
        <v>-796.10296562845633</v>
      </c>
      <c r="L43" s="6">
        <f t="shared" si="18"/>
        <v>6.2727698559486953</v>
      </c>
      <c r="M43" s="6">
        <f t="shared" si="19"/>
        <v>3.4997519683960263</v>
      </c>
      <c r="N43">
        <f t="shared" si="20"/>
        <v>29.158357582311336</v>
      </c>
      <c r="O43" s="2">
        <f t="shared" si="21"/>
        <v>209.15835758231134</v>
      </c>
      <c r="P43" s="9">
        <f t="shared" si="13"/>
        <v>0.71830289924230761</v>
      </c>
      <c r="S43" s="6">
        <f t="shared" si="1"/>
        <v>-796</v>
      </c>
      <c r="T43" s="6">
        <f t="shared" si="2"/>
        <v>-697</v>
      </c>
      <c r="U43" s="2">
        <f t="shared" si="22"/>
        <v>209.15835758231134</v>
      </c>
      <c r="V43">
        <f t="shared" si="23"/>
        <v>888</v>
      </c>
      <c r="W43" s="3">
        <f t="shared" si="24"/>
        <v>0.71830289924230761</v>
      </c>
      <c r="X43">
        <f t="shared" si="25"/>
        <v>888</v>
      </c>
    </row>
    <row r="44" spans="1:24">
      <c r="A44" t="s">
        <v>29</v>
      </c>
      <c r="B44" t="s">
        <v>30</v>
      </c>
      <c r="C44">
        <v>380</v>
      </c>
      <c r="D44">
        <v>41.2</v>
      </c>
      <c r="E44">
        <v>228.96</v>
      </c>
      <c r="G44">
        <f t="shared" si="7"/>
        <v>912</v>
      </c>
      <c r="H44" s="8">
        <f t="shared" si="14"/>
        <v>41.2</v>
      </c>
      <c r="I44" s="8">
        <f t="shared" si="15"/>
        <v>228.96</v>
      </c>
      <c r="J44" s="6">
        <f t="shared" si="16"/>
        <v>-684.01082248282546</v>
      </c>
      <c r="K44" s="6">
        <f t="shared" si="17"/>
        <v>-785.75586322988261</v>
      </c>
      <c r="L44" s="6">
        <f t="shared" si="18"/>
        <v>12.679245288712536</v>
      </c>
      <c r="M44" s="6">
        <f t="shared" si="19"/>
        <v>10.347102398573725</v>
      </c>
      <c r="N44">
        <f t="shared" si="20"/>
        <v>39.216718911074011</v>
      </c>
      <c r="O44" s="2">
        <f t="shared" si="21"/>
        <v>219.216718911074</v>
      </c>
      <c r="P44" s="9">
        <f t="shared" si="13"/>
        <v>1.6365383867722418</v>
      </c>
      <c r="S44" s="6">
        <f t="shared" si="1"/>
        <v>-786</v>
      </c>
      <c r="T44" s="6">
        <f t="shared" si="2"/>
        <v>-684</v>
      </c>
      <c r="U44" s="2">
        <f t="shared" si="22"/>
        <v>219.216718911074</v>
      </c>
      <c r="V44">
        <f t="shared" si="23"/>
        <v>912</v>
      </c>
      <c r="W44" s="3">
        <f t="shared" si="24"/>
        <v>1.6365383867722418</v>
      </c>
      <c r="X44">
        <f t="shared" si="25"/>
        <v>912</v>
      </c>
    </row>
    <row r="45" spans="1:24">
      <c r="A45" t="s">
        <v>29</v>
      </c>
      <c r="B45" t="s">
        <v>30</v>
      </c>
      <c r="C45">
        <v>390</v>
      </c>
      <c r="D45">
        <v>42.35</v>
      </c>
      <c r="E45">
        <v>228.85</v>
      </c>
      <c r="G45">
        <f t="shared" si="7"/>
        <v>936</v>
      </c>
      <c r="H45" s="8">
        <f t="shared" si="14"/>
        <v>42.35</v>
      </c>
      <c r="I45" s="8">
        <f t="shared" si="15"/>
        <v>228.85</v>
      </c>
      <c r="J45" s="6">
        <f t="shared" si="16"/>
        <v>-675.70009395440024</v>
      </c>
      <c r="K45" s="6">
        <f t="shared" si="17"/>
        <v>-773.20641989755416</v>
      </c>
      <c r="L45" s="6">
        <f t="shared" si="18"/>
        <v>8.3107285284252157</v>
      </c>
      <c r="M45" s="6">
        <f t="shared" si="19"/>
        <v>12.549443332328451</v>
      </c>
      <c r="N45">
        <f t="shared" si="20"/>
        <v>56.485927972942761</v>
      </c>
      <c r="O45" s="2">
        <f t="shared" si="21"/>
        <v>236.48592797294276</v>
      </c>
      <c r="P45" s="9">
        <f t="shared" si="13"/>
        <v>1.5051801773359352</v>
      </c>
      <c r="S45" s="6">
        <f t="shared" si="1"/>
        <v>-773</v>
      </c>
      <c r="T45" s="6">
        <f t="shared" si="2"/>
        <v>-676</v>
      </c>
      <c r="U45" s="2">
        <f t="shared" si="22"/>
        <v>236.48592797294276</v>
      </c>
      <c r="V45">
        <f t="shared" si="23"/>
        <v>936</v>
      </c>
      <c r="W45" s="3">
        <f t="shared" si="24"/>
        <v>1.5051801773359352</v>
      </c>
      <c r="X45">
        <f t="shared" si="25"/>
        <v>936</v>
      </c>
    </row>
    <row r="46" spans="1:24">
      <c r="A46" t="s">
        <v>29</v>
      </c>
      <c r="B46" t="s">
        <v>30</v>
      </c>
      <c r="C46">
        <v>400</v>
      </c>
      <c r="D46">
        <v>43.23</v>
      </c>
      <c r="E46">
        <v>228.65</v>
      </c>
      <c r="G46">
        <f t="shared" si="7"/>
        <v>960</v>
      </c>
      <c r="H46" s="8">
        <f t="shared" si="14"/>
        <v>43.23</v>
      </c>
      <c r="I46" s="8">
        <f t="shared" si="15"/>
        <v>228.65</v>
      </c>
      <c r="J46" s="6">
        <f t="shared" si="16"/>
        <v>-674.67886992807712</v>
      </c>
      <c r="K46" s="6">
        <f t="shared" si="17"/>
        <v>-766.62056345584472</v>
      </c>
      <c r="L46" s="6">
        <f t="shared" si="18"/>
        <v>1.0212240263231251</v>
      </c>
      <c r="M46" s="6">
        <f t="shared" si="19"/>
        <v>6.5858564417094385</v>
      </c>
      <c r="N46">
        <f t="shared" si="20"/>
        <v>81.185730470802525</v>
      </c>
      <c r="O46" s="2">
        <f t="shared" si="21"/>
        <v>261.18573047080253</v>
      </c>
      <c r="P46" s="9">
        <f t="shared" si="13"/>
        <v>0.66645632702184865</v>
      </c>
      <c r="S46" s="6">
        <f t="shared" si="1"/>
        <v>-767</v>
      </c>
      <c r="T46" s="6">
        <f t="shared" si="2"/>
        <v>-675</v>
      </c>
      <c r="U46" s="2">
        <f t="shared" si="22"/>
        <v>261.18573047080253</v>
      </c>
      <c r="V46">
        <f t="shared" si="23"/>
        <v>960</v>
      </c>
      <c r="W46" s="3">
        <f t="shared" si="24"/>
        <v>0.66645632702184865</v>
      </c>
      <c r="X46">
        <f t="shared" si="25"/>
        <v>960</v>
      </c>
    </row>
    <row r="47" spans="1:24">
      <c r="A47" t="s">
        <v>29</v>
      </c>
      <c r="B47" t="s">
        <v>30</v>
      </c>
      <c r="C47">
        <v>410</v>
      </c>
      <c r="D47">
        <v>44.82</v>
      </c>
      <c r="E47">
        <v>228.21</v>
      </c>
      <c r="G47">
        <f t="shared" si="7"/>
        <v>984</v>
      </c>
      <c r="H47" s="8">
        <f t="shared" si="14"/>
        <v>44.82</v>
      </c>
      <c r="I47" s="8">
        <f t="shared" si="15"/>
        <v>228.21</v>
      </c>
      <c r="J47" s="6">
        <f t="shared" si="16"/>
        <v>-659.87304599399579</v>
      </c>
      <c r="K47" s="6">
        <f t="shared" si="17"/>
        <v>-738.28712548771102</v>
      </c>
      <c r="L47" s="6">
        <f t="shared" si="18"/>
        <v>14.805823934081332</v>
      </c>
      <c r="M47" s="6">
        <f t="shared" si="19"/>
        <v>28.333437968133694</v>
      </c>
      <c r="N47">
        <f t="shared" si="20"/>
        <v>62.41038662707755</v>
      </c>
      <c r="O47" s="2">
        <f t="shared" si="21"/>
        <v>242.41038662707754</v>
      </c>
      <c r="P47" s="9">
        <f t="shared" si="13"/>
        <v>3.1968674189917472</v>
      </c>
      <c r="S47" s="6">
        <f t="shared" si="1"/>
        <v>-738</v>
      </c>
      <c r="T47" s="6">
        <f t="shared" si="2"/>
        <v>-660</v>
      </c>
      <c r="U47" s="2">
        <f t="shared" si="22"/>
        <v>242.41038662707754</v>
      </c>
      <c r="V47">
        <f t="shared" si="23"/>
        <v>984</v>
      </c>
      <c r="W47" s="3">
        <f t="shared" si="24"/>
        <v>3.1968674189917472</v>
      </c>
      <c r="X47">
        <f t="shared" si="25"/>
        <v>984</v>
      </c>
    </row>
    <row r="48" spans="1:24">
      <c r="A48" t="s">
        <v>29</v>
      </c>
      <c r="B48" t="s">
        <v>30</v>
      </c>
      <c r="C48">
        <v>420</v>
      </c>
      <c r="D48">
        <v>46.51</v>
      </c>
      <c r="E48">
        <v>228.18</v>
      </c>
      <c r="G48">
        <f t="shared" si="7"/>
        <v>1008</v>
      </c>
      <c r="H48" s="8">
        <f t="shared" si="14"/>
        <v>46.51</v>
      </c>
      <c r="I48" s="8">
        <f t="shared" si="15"/>
        <v>228.18</v>
      </c>
      <c r="J48" s="6">
        <f t="shared" si="16"/>
        <v>-637.60178739212949</v>
      </c>
      <c r="K48" s="6">
        <f t="shared" si="17"/>
        <v>-712.61801431276649</v>
      </c>
      <c r="L48" s="6">
        <f t="shared" si="18"/>
        <v>22.271258601866293</v>
      </c>
      <c r="M48" s="6">
        <f t="shared" si="19"/>
        <v>25.669111174944533</v>
      </c>
      <c r="N48">
        <f t="shared" si="20"/>
        <v>49.054153021041984</v>
      </c>
      <c r="O48" s="2">
        <f t="shared" si="21"/>
        <v>229.054153021042</v>
      </c>
      <c r="P48" s="9">
        <f t="shared" si="13"/>
        <v>3.3983999591320404</v>
      </c>
      <c r="S48" s="6">
        <f t="shared" si="1"/>
        <v>-713</v>
      </c>
      <c r="T48" s="6">
        <f t="shared" si="2"/>
        <v>-638</v>
      </c>
      <c r="U48" s="2">
        <f t="shared" si="22"/>
        <v>229.054153021042</v>
      </c>
      <c r="V48">
        <f t="shared" si="23"/>
        <v>1008</v>
      </c>
      <c r="W48" s="3">
        <f t="shared" si="24"/>
        <v>3.3983999591320404</v>
      </c>
      <c r="X48">
        <f t="shared" si="25"/>
        <v>1008</v>
      </c>
    </row>
    <row r="49" spans="1:24">
      <c r="A49" t="s">
        <v>29</v>
      </c>
      <c r="B49" t="s">
        <v>30</v>
      </c>
      <c r="C49">
        <v>430</v>
      </c>
      <c r="D49">
        <v>48.25</v>
      </c>
      <c r="E49">
        <v>227.69</v>
      </c>
      <c r="G49">
        <f t="shared" si="7"/>
        <v>1032</v>
      </c>
      <c r="H49" s="8">
        <f t="shared" si="14"/>
        <v>48.25</v>
      </c>
      <c r="I49" s="8">
        <f t="shared" si="15"/>
        <v>227.69</v>
      </c>
      <c r="J49" s="6">
        <f t="shared" si="16"/>
        <v>-620.0275014757849</v>
      </c>
      <c r="K49" s="6">
        <f t="shared" si="17"/>
        <v>-681.16245863093184</v>
      </c>
      <c r="L49" s="6">
        <f t="shared" si="18"/>
        <v>17.574285916344593</v>
      </c>
      <c r="M49" s="6">
        <f t="shared" si="19"/>
        <v>31.455555681834653</v>
      </c>
      <c r="N49">
        <f t="shared" si="20"/>
        <v>60.807814722689429</v>
      </c>
      <c r="O49" s="2">
        <f t="shared" si="21"/>
        <v>240.80781472268944</v>
      </c>
      <c r="P49" s="9">
        <f t="shared" si="13"/>
        <v>3.6032034479368891</v>
      </c>
      <c r="S49" s="6">
        <f t="shared" si="1"/>
        <v>-681</v>
      </c>
      <c r="T49" s="6">
        <f t="shared" si="2"/>
        <v>-620</v>
      </c>
      <c r="U49" s="2">
        <f t="shared" si="22"/>
        <v>240.80781472268944</v>
      </c>
      <c r="V49">
        <f t="shared" si="23"/>
        <v>1032</v>
      </c>
      <c r="W49" s="3">
        <f t="shared" si="24"/>
        <v>3.6032034479368891</v>
      </c>
      <c r="X49">
        <f t="shared" si="25"/>
        <v>1032</v>
      </c>
    </row>
    <row r="50" spans="1:24">
      <c r="A50" t="s">
        <v>29</v>
      </c>
      <c r="B50" t="s">
        <v>30</v>
      </c>
      <c r="C50">
        <v>440</v>
      </c>
      <c r="D50">
        <v>49.71</v>
      </c>
      <c r="E50">
        <v>227.23</v>
      </c>
      <c r="G50">
        <f t="shared" si="7"/>
        <v>1056</v>
      </c>
      <c r="H50" s="8">
        <f t="shared" si="14"/>
        <v>49.71</v>
      </c>
      <c r="I50" s="8">
        <f t="shared" si="15"/>
        <v>227.23</v>
      </c>
      <c r="J50" s="6">
        <f t="shared" si="16"/>
        <v>-607.91651189803406</v>
      </c>
      <c r="K50" s="6">
        <f t="shared" si="17"/>
        <v>-657.18001204614347</v>
      </c>
      <c r="L50" s="6">
        <f t="shared" si="18"/>
        <v>12.110989577750843</v>
      </c>
      <c r="M50" s="6">
        <f t="shared" si="19"/>
        <v>23.982446584788363</v>
      </c>
      <c r="N50">
        <f t="shared" si="20"/>
        <v>63.206502198352922</v>
      </c>
      <c r="O50" s="2">
        <f t="shared" si="21"/>
        <v>243.20650219835292</v>
      </c>
      <c r="P50" s="9">
        <f t="shared" si="13"/>
        <v>2.6866965082506371</v>
      </c>
      <c r="S50" s="6">
        <f t="shared" si="1"/>
        <v>-657</v>
      </c>
      <c r="T50" s="6">
        <f t="shared" si="2"/>
        <v>-608</v>
      </c>
      <c r="U50" s="2">
        <f t="shared" si="22"/>
        <v>243.20650219835292</v>
      </c>
      <c r="V50">
        <f t="shared" si="23"/>
        <v>1056</v>
      </c>
      <c r="W50" s="3">
        <f t="shared" si="24"/>
        <v>2.6866965082506371</v>
      </c>
      <c r="X50">
        <f t="shared" si="25"/>
        <v>1056</v>
      </c>
    </row>
    <row r="51" spans="1:24">
      <c r="A51" t="s">
        <v>29</v>
      </c>
      <c r="B51" t="s">
        <v>30</v>
      </c>
      <c r="C51">
        <v>450</v>
      </c>
      <c r="D51">
        <v>51.2</v>
      </c>
      <c r="E51">
        <v>227.81</v>
      </c>
      <c r="G51">
        <f t="shared" si="7"/>
        <v>1080</v>
      </c>
      <c r="H51" s="8">
        <f t="shared" si="14"/>
        <v>51.2</v>
      </c>
      <c r="I51" s="8">
        <f t="shared" si="15"/>
        <v>227.81</v>
      </c>
      <c r="J51" s="6">
        <f t="shared" si="16"/>
        <v>-583.17111644230522</v>
      </c>
      <c r="K51" s="6">
        <f t="shared" si="17"/>
        <v>-643.37375490839599</v>
      </c>
      <c r="L51" s="6">
        <f t="shared" si="18"/>
        <v>24.74539545572884</v>
      </c>
      <c r="M51" s="6">
        <f t="shared" si="19"/>
        <v>13.80625713774748</v>
      </c>
      <c r="N51">
        <f t="shared" si="20"/>
        <v>29.158562269584948</v>
      </c>
      <c r="O51" s="2">
        <f t="shared" si="21"/>
        <v>209.15856226958493</v>
      </c>
      <c r="P51" s="9">
        <f t="shared" si="13"/>
        <v>2.8336325315996933</v>
      </c>
      <c r="S51" s="6">
        <f t="shared" si="1"/>
        <v>-643</v>
      </c>
      <c r="T51" s="6">
        <f t="shared" si="2"/>
        <v>-583</v>
      </c>
      <c r="U51" s="2">
        <f t="shared" si="22"/>
        <v>209.15856226958493</v>
      </c>
      <c r="V51">
        <f t="shared" si="23"/>
        <v>1080</v>
      </c>
      <c r="W51" s="3">
        <f t="shared" si="24"/>
        <v>2.8336325315996933</v>
      </c>
      <c r="X51">
        <f t="shared" si="25"/>
        <v>1080</v>
      </c>
    </row>
    <row r="52" spans="1:24">
      <c r="A52" t="s">
        <v>29</v>
      </c>
      <c r="B52" t="s">
        <v>30</v>
      </c>
      <c r="C52">
        <v>460</v>
      </c>
      <c r="D52">
        <v>52.4</v>
      </c>
      <c r="E52">
        <v>227.97</v>
      </c>
      <c r="G52">
        <f t="shared" si="7"/>
        <v>1104</v>
      </c>
      <c r="H52" s="8">
        <f t="shared" si="14"/>
        <v>52.4</v>
      </c>
      <c r="I52" s="8">
        <f t="shared" si="15"/>
        <v>227.97</v>
      </c>
      <c r="J52" s="6">
        <f t="shared" si="16"/>
        <v>-569.22187163007106</v>
      </c>
      <c r="K52" s="6">
        <f t="shared" si="17"/>
        <v>-631.51965203769112</v>
      </c>
      <c r="L52" s="6">
        <f t="shared" si="18"/>
        <v>13.949244812234156</v>
      </c>
      <c r="M52" s="6">
        <f t="shared" si="19"/>
        <v>11.854102870704878</v>
      </c>
      <c r="N52">
        <f t="shared" si="20"/>
        <v>40.357965878680908</v>
      </c>
      <c r="O52" s="2">
        <f t="shared" si="21"/>
        <v>220.35796587868091</v>
      </c>
      <c r="P52" s="9">
        <f t="shared" si="13"/>
        <v>1.8305769191730108</v>
      </c>
      <c r="S52" s="6">
        <f t="shared" si="1"/>
        <v>-632</v>
      </c>
      <c r="T52" s="6">
        <f t="shared" si="2"/>
        <v>-569</v>
      </c>
      <c r="U52" s="2">
        <f t="shared" si="22"/>
        <v>220.35796587868091</v>
      </c>
      <c r="V52">
        <f t="shared" si="23"/>
        <v>1104</v>
      </c>
      <c r="W52" s="3">
        <f t="shared" si="24"/>
        <v>1.8305769191730108</v>
      </c>
      <c r="X52">
        <f t="shared" si="25"/>
        <v>1104</v>
      </c>
    </row>
    <row r="53" spans="1:24">
      <c r="A53" t="s">
        <v>31</v>
      </c>
      <c r="B53" t="s">
        <v>30</v>
      </c>
      <c r="C53">
        <v>470</v>
      </c>
      <c r="D53">
        <v>53.91</v>
      </c>
      <c r="E53">
        <v>227.32</v>
      </c>
      <c r="G53">
        <f t="shared" si="7"/>
        <v>1128</v>
      </c>
      <c r="H53" s="8">
        <f t="shared" si="14"/>
        <v>53.91</v>
      </c>
      <c r="I53" s="8">
        <f t="shared" si="15"/>
        <v>227.32</v>
      </c>
      <c r="J53" s="6">
        <f t="shared" si="16"/>
        <v>-557.40597265167401</v>
      </c>
      <c r="K53" s="6">
        <f t="shared" si="17"/>
        <v>-604.47829973960461</v>
      </c>
      <c r="L53" s="6">
        <f t="shared" si="18"/>
        <v>11.815898978397058</v>
      </c>
      <c r="M53" s="6">
        <f t="shared" si="19"/>
        <v>27.041352298086508</v>
      </c>
      <c r="N53">
        <f t="shared" si="20"/>
        <v>66.396757189315736</v>
      </c>
      <c r="O53" s="2">
        <f t="shared" si="21"/>
        <v>246.39675718931574</v>
      </c>
      <c r="P53" s="9">
        <f t="shared" si="13"/>
        <v>2.951017117498496</v>
      </c>
      <c r="S53" s="6">
        <f t="shared" si="1"/>
        <v>-604</v>
      </c>
      <c r="T53" s="6">
        <f t="shared" si="2"/>
        <v>-557</v>
      </c>
      <c r="U53" s="2">
        <f t="shared" si="22"/>
        <v>246.39675718931574</v>
      </c>
      <c r="V53">
        <f t="shared" si="23"/>
        <v>1128</v>
      </c>
      <c r="W53" s="3">
        <f t="shared" si="24"/>
        <v>2.951017117498496</v>
      </c>
      <c r="X53">
        <f t="shared" si="25"/>
        <v>1128</v>
      </c>
    </row>
    <row r="54" spans="1:24">
      <c r="C54">
        <v>480</v>
      </c>
      <c r="D54">
        <v>55.16</v>
      </c>
      <c r="E54">
        <v>227.41</v>
      </c>
      <c r="G54">
        <f t="shared" ref="G54:G117" si="26">+J$3*L$3*(C54-C$6)/M$3+K$3</f>
        <v>1152</v>
      </c>
      <c r="H54" s="8">
        <f t="shared" ref="H54:H117" si="27">+D54</f>
        <v>55.16</v>
      </c>
      <c r="I54" s="8">
        <f t="shared" ref="I54:I117" si="28">+E54</f>
        <v>227.41</v>
      </c>
      <c r="J54" s="6">
        <f t="shared" ref="J54:J117" si="29">G54*COS(I54*PI()/180)/TAN(H54*PI()/180)</f>
        <v>-542.65279823334106</v>
      </c>
      <c r="K54" s="6">
        <f t="shared" ref="K54:K117" si="30">G54*SIN(I54*PI()/180)/TAN(H54*PI()/180)</f>
        <v>-590.33724337793694</v>
      </c>
      <c r="L54" s="6">
        <f t="shared" ref="L54:L117" si="31">J54-J53</f>
        <v>14.753174418332947</v>
      </c>
      <c r="M54" s="6">
        <f t="shared" ref="M54:M117" si="32">K54-K53</f>
        <v>14.141056361667665</v>
      </c>
      <c r="N54">
        <f t="shared" ref="N54:N117" si="33">ATAN(M54/L54)*180/PI()</f>
        <v>43.786382783164179</v>
      </c>
      <c r="O54" s="2">
        <f t="shared" ref="O54:O117" si="34">IF(L54=0,IF(M54&gt;0,270,90),IF(L54&lt;0,IF(M54&gt;0,N54+360,N54),N54+180))</f>
        <v>223.78638278316419</v>
      </c>
      <c r="P54" s="9">
        <f t="shared" ref="P54:P117" si="35">(SQRT(L54*L54+M54*M54))/(C54-C53)*(P$1)</f>
        <v>2.0435890742554266</v>
      </c>
    </row>
    <row r="55" spans="1:24">
      <c r="C55">
        <v>490</v>
      </c>
      <c r="D55">
        <v>56.93</v>
      </c>
      <c r="E55">
        <v>228.19</v>
      </c>
      <c r="G55">
        <f t="shared" si="26"/>
        <v>1176</v>
      </c>
      <c r="H55" s="8">
        <f t="shared" si="27"/>
        <v>56.93</v>
      </c>
      <c r="I55" s="8">
        <f t="shared" si="28"/>
        <v>228.19</v>
      </c>
      <c r="J55" s="6">
        <f t="shared" si="29"/>
        <v>-510.49528356357416</v>
      </c>
      <c r="K55" s="6">
        <f t="shared" si="30"/>
        <v>-570.75739090745992</v>
      </c>
      <c r="L55" s="6">
        <f t="shared" si="31"/>
        <v>32.157514669766897</v>
      </c>
      <c r="M55" s="6">
        <f t="shared" si="32"/>
        <v>19.579852470477022</v>
      </c>
      <c r="N55">
        <f t="shared" si="33"/>
        <v>31.336119567353435</v>
      </c>
      <c r="O55" s="2">
        <f t="shared" si="34"/>
        <v>211.33611956735342</v>
      </c>
      <c r="P55" s="9">
        <f t="shared" si="35"/>
        <v>3.7649387412040562</v>
      </c>
    </row>
    <row r="56" spans="1:24">
      <c r="C56">
        <v>500</v>
      </c>
      <c r="D56">
        <v>58.93</v>
      </c>
      <c r="E56">
        <v>229.01</v>
      </c>
      <c r="G56">
        <f t="shared" si="26"/>
        <v>1200</v>
      </c>
      <c r="H56" s="8">
        <f t="shared" si="27"/>
        <v>58.93</v>
      </c>
      <c r="I56" s="8">
        <f t="shared" si="28"/>
        <v>229.01</v>
      </c>
      <c r="J56" s="6">
        <f t="shared" si="29"/>
        <v>-474.25484419726769</v>
      </c>
      <c r="K56" s="6">
        <f t="shared" si="30"/>
        <v>-545.7601389957382</v>
      </c>
      <c r="L56" s="6">
        <f t="shared" si="31"/>
        <v>36.240439366306475</v>
      </c>
      <c r="M56" s="6">
        <f t="shared" si="32"/>
        <v>24.997251911721719</v>
      </c>
      <c r="N56">
        <f t="shared" si="33"/>
        <v>34.596408517285575</v>
      </c>
      <c r="O56" s="2">
        <f t="shared" si="34"/>
        <v>214.59640851728557</v>
      </c>
      <c r="P56" s="9">
        <f t="shared" si="35"/>
        <v>4.4025356882153854</v>
      </c>
    </row>
    <row r="57" spans="1:24">
      <c r="C57">
        <v>510</v>
      </c>
      <c r="D57">
        <v>60.98</v>
      </c>
      <c r="E57">
        <v>228.92</v>
      </c>
      <c r="G57">
        <f t="shared" si="26"/>
        <v>1224</v>
      </c>
      <c r="H57" s="8">
        <f t="shared" si="27"/>
        <v>60.98</v>
      </c>
      <c r="I57" s="8">
        <f t="shared" si="28"/>
        <v>228.92</v>
      </c>
      <c r="J57" s="6">
        <f t="shared" si="29"/>
        <v>-446.20079173823098</v>
      </c>
      <c r="K57" s="6">
        <f t="shared" si="30"/>
        <v>-511.85013677082918</v>
      </c>
      <c r="L57" s="6">
        <f t="shared" si="31"/>
        <v>28.054052459036711</v>
      </c>
      <c r="M57" s="6">
        <f t="shared" si="32"/>
        <v>33.910002224909022</v>
      </c>
      <c r="N57">
        <f t="shared" si="33"/>
        <v>50.398737158437413</v>
      </c>
      <c r="O57" s="2">
        <f t="shared" si="34"/>
        <v>230.39873715843743</v>
      </c>
      <c r="P57" s="9">
        <f t="shared" si="35"/>
        <v>4.401043183459711</v>
      </c>
    </row>
    <row r="58" spans="1:24">
      <c r="C58">
        <v>520</v>
      </c>
      <c r="D58">
        <v>62.45</v>
      </c>
      <c r="E58">
        <v>227.28</v>
      </c>
      <c r="G58">
        <f t="shared" si="26"/>
        <v>1248</v>
      </c>
      <c r="H58" s="8">
        <f t="shared" si="27"/>
        <v>62.45</v>
      </c>
      <c r="I58" s="8">
        <f t="shared" si="28"/>
        <v>227.28</v>
      </c>
      <c r="J58" s="6">
        <f t="shared" si="29"/>
        <v>-441.6845555813124</v>
      </c>
      <c r="K58" s="6">
        <f t="shared" si="30"/>
        <v>-478.31385522135344</v>
      </c>
      <c r="L58" s="6">
        <f t="shared" si="31"/>
        <v>4.5162361569185805</v>
      </c>
      <c r="M58" s="6">
        <f t="shared" si="32"/>
        <v>33.536281549475746</v>
      </c>
      <c r="N58">
        <f t="shared" si="33"/>
        <v>82.330281437059213</v>
      </c>
      <c r="O58" s="2">
        <f t="shared" si="34"/>
        <v>262.33028143705923</v>
      </c>
      <c r="P58" s="9">
        <f t="shared" si="35"/>
        <v>3.3839009577568397</v>
      </c>
    </row>
    <row r="59" spans="1:24">
      <c r="C59">
        <v>530</v>
      </c>
      <c r="D59">
        <v>63.98</v>
      </c>
      <c r="E59">
        <v>226.05</v>
      </c>
      <c r="G59">
        <f t="shared" si="26"/>
        <v>1272</v>
      </c>
      <c r="H59" s="8">
        <f t="shared" si="27"/>
        <v>63.98</v>
      </c>
      <c r="I59" s="8">
        <f t="shared" si="28"/>
        <v>226.05</v>
      </c>
      <c r="J59" s="6">
        <f t="shared" si="29"/>
        <v>-430.95508732040696</v>
      </c>
      <c r="K59" s="6">
        <f t="shared" si="30"/>
        <v>-447.04711963256392</v>
      </c>
      <c r="L59" s="6">
        <f t="shared" si="31"/>
        <v>10.729468260905435</v>
      </c>
      <c r="M59" s="6">
        <f t="shared" si="32"/>
        <v>31.266735588789516</v>
      </c>
      <c r="N59">
        <f t="shared" si="33"/>
        <v>71.059870361571583</v>
      </c>
      <c r="O59" s="2">
        <f t="shared" si="34"/>
        <v>251.0598703615716</v>
      </c>
      <c r="P59" s="9">
        <f t="shared" si="35"/>
        <v>3.3056470524559245</v>
      </c>
    </row>
    <row r="60" spans="1:24">
      <c r="C60">
        <v>540</v>
      </c>
      <c r="D60">
        <v>65.34</v>
      </c>
      <c r="E60">
        <v>224.4</v>
      </c>
      <c r="G60">
        <f t="shared" si="26"/>
        <v>1296</v>
      </c>
      <c r="H60" s="8">
        <f t="shared" si="27"/>
        <v>65.34</v>
      </c>
      <c r="I60" s="8">
        <f t="shared" si="28"/>
        <v>224.4</v>
      </c>
      <c r="J60" s="6">
        <f t="shared" si="29"/>
        <v>-425.10950372153212</v>
      </c>
      <c r="K60" s="6">
        <f t="shared" si="30"/>
        <v>-416.29798302525626</v>
      </c>
      <c r="L60" s="6">
        <f t="shared" si="31"/>
        <v>5.845583598874839</v>
      </c>
      <c r="M60" s="6">
        <f t="shared" si="32"/>
        <v>30.749136607307662</v>
      </c>
      <c r="N60">
        <f t="shared" si="33"/>
        <v>79.236192439317591</v>
      </c>
      <c r="O60" s="2">
        <f t="shared" si="34"/>
        <v>259.23619243931762</v>
      </c>
      <c r="P60" s="9">
        <f t="shared" si="35"/>
        <v>3.1299844244122088</v>
      </c>
    </row>
    <row r="61" spans="1:24">
      <c r="C61">
        <v>550</v>
      </c>
      <c r="D61">
        <v>67.05</v>
      </c>
      <c r="E61">
        <v>222.24</v>
      </c>
      <c r="G61">
        <f t="shared" si="26"/>
        <v>1320</v>
      </c>
      <c r="H61" s="8">
        <f t="shared" si="27"/>
        <v>67.05</v>
      </c>
      <c r="I61" s="8">
        <f t="shared" si="28"/>
        <v>222.24</v>
      </c>
      <c r="J61" s="6">
        <f t="shared" si="29"/>
        <v>-413.80887424582198</v>
      </c>
      <c r="K61" s="6">
        <f t="shared" si="30"/>
        <v>-375.74572486685332</v>
      </c>
      <c r="L61" s="6">
        <f t="shared" si="31"/>
        <v>11.300629475710139</v>
      </c>
      <c r="M61" s="6">
        <f t="shared" si="32"/>
        <v>40.552258158402935</v>
      </c>
      <c r="N61">
        <f t="shared" si="33"/>
        <v>74.428530848508998</v>
      </c>
      <c r="O61" s="2">
        <f t="shared" si="34"/>
        <v>254.42853084850901</v>
      </c>
      <c r="P61" s="9">
        <f t="shared" si="35"/>
        <v>4.2097385527999789</v>
      </c>
    </row>
    <row r="62" spans="1:24">
      <c r="C62">
        <v>560</v>
      </c>
      <c r="D62">
        <v>68.760000000000005</v>
      </c>
      <c r="E62">
        <v>218.61</v>
      </c>
      <c r="G62">
        <f t="shared" si="26"/>
        <v>1344</v>
      </c>
      <c r="H62" s="8">
        <f t="shared" si="27"/>
        <v>68.760000000000005</v>
      </c>
      <c r="I62" s="8">
        <f t="shared" si="28"/>
        <v>218.61</v>
      </c>
      <c r="J62" s="6">
        <f t="shared" si="29"/>
        <v>-408.19611243466767</v>
      </c>
      <c r="K62" s="6">
        <f t="shared" si="30"/>
        <v>-325.97533657196436</v>
      </c>
      <c r="L62" s="6">
        <f t="shared" si="31"/>
        <v>5.6127618111543143</v>
      </c>
      <c r="M62" s="6">
        <f t="shared" si="32"/>
        <v>49.77038829488896</v>
      </c>
      <c r="N62">
        <f t="shared" si="33"/>
        <v>83.565760875722191</v>
      </c>
      <c r="O62" s="2">
        <f t="shared" si="34"/>
        <v>263.56576087572216</v>
      </c>
      <c r="P62" s="9">
        <f t="shared" si="35"/>
        <v>5.0085872720486488</v>
      </c>
    </row>
    <row r="63" spans="1:24">
      <c r="C63">
        <v>570</v>
      </c>
      <c r="D63">
        <v>70.55</v>
      </c>
      <c r="E63">
        <v>213.8</v>
      </c>
      <c r="G63">
        <f t="shared" si="26"/>
        <v>1368</v>
      </c>
      <c r="H63" s="8">
        <f t="shared" si="27"/>
        <v>70.55</v>
      </c>
      <c r="I63" s="8">
        <f t="shared" si="28"/>
        <v>213.8</v>
      </c>
      <c r="J63" s="6">
        <f t="shared" si="29"/>
        <v>-401.44121264196963</v>
      </c>
      <c r="K63" s="6">
        <f t="shared" si="30"/>
        <v>-268.74146838011467</v>
      </c>
      <c r="L63" s="6">
        <f t="shared" si="31"/>
        <v>6.7548997926980405</v>
      </c>
      <c r="M63" s="6">
        <f t="shared" si="32"/>
        <v>57.233868191849695</v>
      </c>
      <c r="N63">
        <f t="shared" si="33"/>
        <v>83.268931204310718</v>
      </c>
      <c r="O63" s="2">
        <f t="shared" si="34"/>
        <v>263.26893120431072</v>
      </c>
      <c r="P63" s="9">
        <f t="shared" si="35"/>
        <v>5.7631105658415196</v>
      </c>
    </row>
    <row r="64" spans="1:24">
      <c r="C64">
        <v>580</v>
      </c>
      <c r="D64">
        <v>72.150000000000006</v>
      </c>
      <c r="E64">
        <v>206.95</v>
      </c>
      <c r="G64">
        <f t="shared" si="26"/>
        <v>1392</v>
      </c>
      <c r="H64" s="8">
        <f t="shared" si="27"/>
        <v>72.150000000000006</v>
      </c>
      <c r="I64" s="8">
        <f t="shared" si="28"/>
        <v>206.95</v>
      </c>
      <c r="J64" s="6">
        <f t="shared" si="29"/>
        <v>-399.58238813317047</v>
      </c>
      <c r="K64" s="6">
        <f t="shared" si="30"/>
        <v>-203.15836108075933</v>
      </c>
      <c r="L64" s="6">
        <f t="shared" si="31"/>
        <v>1.8588245087991595</v>
      </c>
      <c r="M64" s="6">
        <f t="shared" si="32"/>
        <v>65.583107299355333</v>
      </c>
      <c r="N64">
        <f t="shared" si="33"/>
        <v>88.376498180011126</v>
      </c>
      <c r="O64" s="2">
        <f t="shared" si="34"/>
        <v>268.37649818001114</v>
      </c>
      <c r="P64" s="9">
        <f t="shared" si="35"/>
        <v>6.5609444378025845</v>
      </c>
    </row>
    <row r="65" spans="3:16">
      <c r="C65">
        <v>590</v>
      </c>
      <c r="D65">
        <v>73.819999999999993</v>
      </c>
      <c r="E65">
        <v>199.03</v>
      </c>
      <c r="G65">
        <f t="shared" si="26"/>
        <v>1416</v>
      </c>
      <c r="H65" s="8">
        <f t="shared" si="27"/>
        <v>73.819999999999993</v>
      </c>
      <c r="I65" s="8">
        <f t="shared" si="28"/>
        <v>199.03</v>
      </c>
      <c r="J65" s="6">
        <f t="shared" si="29"/>
        <v>-388.39629874240268</v>
      </c>
      <c r="K65" s="6">
        <f t="shared" si="30"/>
        <v>-133.96308654390313</v>
      </c>
      <c r="L65" s="6">
        <f t="shared" si="31"/>
        <v>11.186089390767791</v>
      </c>
      <c r="M65" s="6">
        <f t="shared" si="32"/>
        <v>69.195274536856203</v>
      </c>
      <c r="N65">
        <f t="shared" si="33"/>
        <v>80.81702532381054</v>
      </c>
      <c r="O65" s="2">
        <f t="shared" si="34"/>
        <v>260.81702532381053</v>
      </c>
      <c r="P65" s="9">
        <f t="shared" si="35"/>
        <v>7.0093613218959891</v>
      </c>
    </row>
    <row r="66" spans="3:16">
      <c r="C66">
        <v>600</v>
      </c>
      <c r="D66">
        <v>75.489999999999995</v>
      </c>
      <c r="E66">
        <v>191.78</v>
      </c>
      <c r="G66">
        <f t="shared" si="26"/>
        <v>1440</v>
      </c>
      <c r="H66" s="8">
        <f t="shared" si="27"/>
        <v>75.489999999999995</v>
      </c>
      <c r="I66" s="8">
        <f t="shared" si="28"/>
        <v>191.78</v>
      </c>
      <c r="J66" s="6">
        <f t="shared" si="29"/>
        <v>-364.82840289090478</v>
      </c>
      <c r="K66" s="6">
        <f t="shared" si="30"/>
        <v>-76.083726836192056</v>
      </c>
      <c r="L66" s="6">
        <f t="shared" si="31"/>
        <v>23.567895851497894</v>
      </c>
      <c r="M66" s="6">
        <f t="shared" si="32"/>
        <v>57.879359707711075</v>
      </c>
      <c r="N66">
        <f t="shared" si="33"/>
        <v>67.844338826205714</v>
      </c>
      <c r="O66" s="2">
        <f t="shared" si="34"/>
        <v>247.84433882620573</v>
      </c>
      <c r="P66" s="9">
        <f t="shared" si="35"/>
        <v>6.249372764559384</v>
      </c>
    </row>
    <row r="67" spans="3:16">
      <c r="C67">
        <v>610</v>
      </c>
      <c r="D67">
        <v>76.040000000000006</v>
      </c>
      <c r="E67">
        <v>182.05</v>
      </c>
      <c r="G67">
        <f t="shared" si="26"/>
        <v>1464</v>
      </c>
      <c r="H67" s="8">
        <f t="shared" si="27"/>
        <v>76.040000000000006</v>
      </c>
      <c r="I67" s="8">
        <f t="shared" si="28"/>
        <v>182.05</v>
      </c>
      <c r="J67" s="6">
        <f t="shared" si="29"/>
        <v>-363.69786500347686</v>
      </c>
      <c r="K67" s="6">
        <f t="shared" si="30"/>
        <v>-13.018392374489588</v>
      </c>
      <c r="L67" s="6">
        <f t="shared" si="31"/>
        <v>1.1305378874279199</v>
      </c>
      <c r="M67" s="6">
        <f t="shared" si="32"/>
        <v>63.06533446170247</v>
      </c>
      <c r="N67">
        <f t="shared" si="33"/>
        <v>88.972999782463631</v>
      </c>
      <c r="O67" s="2">
        <f t="shared" si="34"/>
        <v>268.9729997824636</v>
      </c>
      <c r="P67" s="9">
        <f t="shared" si="35"/>
        <v>6.3075466916078451</v>
      </c>
    </row>
    <row r="68" spans="3:16">
      <c r="C68">
        <v>620</v>
      </c>
      <c r="D68">
        <v>76.599999999999994</v>
      </c>
      <c r="E68">
        <v>172.15</v>
      </c>
      <c r="G68">
        <f t="shared" si="26"/>
        <v>1488</v>
      </c>
      <c r="H68" s="8">
        <f t="shared" si="27"/>
        <v>76.599999999999994</v>
      </c>
      <c r="I68" s="8">
        <f t="shared" si="28"/>
        <v>172.15</v>
      </c>
      <c r="J68" s="6">
        <f t="shared" si="29"/>
        <v>-351.16967246188631</v>
      </c>
      <c r="K68" s="6">
        <f t="shared" si="30"/>
        <v>48.416502568170529</v>
      </c>
      <c r="L68" s="6">
        <f t="shared" si="31"/>
        <v>12.528192541590556</v>
      </c>
      <c r="M68" s="6">
        <f t="shared" si="32"/>
        <v>61.434894942660115</v>
      </c>
      <c r="N68">
        <f t="shared" si="33"/>
        <v>78.473922113297334</v>
      </c>
      <c r="O68" s="2">
        <f t="shared" si="34"/>
        <v>258.47392211329736</v>
      </c>
      <c r="P68" s="9">
        <f t="shared" si="35"/>
        <v>6.2699297643393503</v>
      </c>
    </row>
    <row r="69" spans="3:16">
      <c r="C69">
        <v>630</v>
      </c>
      <c r="D69">
        <v>76.010000000000005</v>
      </c>
      <c r="E69">
        <v>162.18</v>
      </c>
      <c r="G69">
        <f t="shared" si="26"/>
        <v>1512</v>
      </c>
      <c r="H69" s="8">
        <f t="shared" si="27"/>
        <v>76.010000000000005</v>
      </c>
      <c r="I69" s="8">
        <f t="shared" si="28"/>
        <v>162.18</v>
      </c>
      <c r="J69" s="6">
        <f t="shared" si="29"/>
        <v>-358.63040216344223</v>
      </c>
      <c r="K69" s="6">
        <f t="shared" si="30"/>
        <v>115.28173100601575</v>
      </c>
      <c r="L69" s="6">
        <f t="shared" si="31"/>
        <v>-7.4607297015559197</v>
      </c>
      <c r="M69" s="6">
        <f t="shared" si="32"/>
        <v>66.865228437845218</v>
      </c>
      <c r="N69">
        <f t="shared" si="33"/>
        <v>-83.633350170120139</v>
      </c>
      <c r="O69" s="2">
        <f t="shared" si="34"/>
        <v>276.36664982987986</v>
      </c>
      <c r="P69" s="9">
        <f t="shared" si="35"/>
        <v>6.7280169899643569</v>
      </c>
    </row>
    <row r="70" spans="3:16">
      <c r="C70">
        <v>640</v>
      </c>
      <c r="D70">
        <v>75.27</v>
      </c>
      <c r="E70">
        <v>153.22999999999999</v>
      </c>
      <c r="G70">
        <f t="shared" si="26"/>
        <v>1536</v>
      </c>
      <c r="H70" s="8">
        <f t="shared" si="27"/>
        <v>75.27</v>
      </c>
      <c r="I70" s="8">
        <f t="shared" si="28"/>
        <v>153.22999999999999</v>
      </c>
      <c r="J70" s="6">
        <f t="shared" si="29"/>
        <v>-360.54087371007972</v>
      </c>
      <c r="K70" s="6">
        <f t="shared" si="30"/>
        <v>181.8854148509829</v>
      </c>
      <c r="L70" s="6">
        <f t="shared" si="31"/>
        <v>-1.9104715466374955</v>
      </c>
      <c r="M70" s="6">
        <f t="shared" si="32"/>
        <v>66.603683844967151</v>
      </c>
      <c r="N70">
        <f t="shared" si="33"/>
        <v>-88.356968505392871</v>
      </c>
      <c r="O70" s="2">
        <f t="shared" si="34"/>
        <v>271.64303149460716</v>
      </c>
      <c r="P70" s="9">
        <f t="shared" si="35"/>
        <v>6.6631078358757261</v>
      </c>
    </row>
    <row r="71" spans="3:16">
      <c r="C71">
        <v>650</v>
      </c>
      <c r="D71">
        <v>73.97</v>
      </c>
      <c r="E71">
        <v>145.25</v>
      </c>
      <c r="G71">
        <f t="shared" si="26"/>
        <v>1560</v>
      </c>
      <c r="H71" s="8">
        <f t="shared" si="27"/>
        <v>73.97</v>
      </c>
      <c r="I71" s="8">
        <f t="shared" si="28"/>
        <v>145.25</v>
      </c>
      <c r="J71" s="6">
        <f t="shared" si="29"/>
        <v>-368.26783478025908</v>
      </c>
      <c r="K71" s="6">
        <f t="shared" si="30"/>
        <v>255.47648740568152</v>
      </c>
      <c r="L71" s="6">
        <f t="shared" si="31"/>
        <v>-7.7269610701793567</v>
      </c>
      <c r="M71" s="6">
        <f t="shared" si="32"/>
        <v>73.591072554698627</v>
      </c>
      <c r="N71">
        <f t="shared" si="33"/>
        <v>-84.005985250992794</v>
      </c>
      <c r="O71" s="2">
        <f t="shared" si="34"/>
        <v>275.99401474900719</v>
      </c>
      <c r="P71" s="9">
        <f t="shared" si="35"/>
        <v>7.3995620729411984</v>
      </c>
    </row>
    <row r="72" spans="3:16">
      <c r="C72">
        <v>660</v>
      </c>
      <c r="D72">
        <v>72.650000000000006</v>
      </c>
      <c r="E72">
        <v>139.22</v>
      </c>
      <c r="G72">
        <f t="shared" si="26"/>
        <v>1584</v>
      </c>
      <c r="H72" s="8">
        <f t="shared" si="27"/>
        <v>72.650000000000006</v>
      </c>
      <c r="I72" s="8">
        <f t="shared" si="28"/>
        <v>139.22</v>
      </c>
      <c r="J72" s="6">
        <f t="shared" si="29"/>
        <v>-374.73295438815717</v>
      </c>
      <c r="K72" s="6">
        <f t="shared" si="30"/>
        <v>323.23261110204561</v>
      </c>
      <c r="L72" s="6">
        <f t="shared" si="31"/>
        <v>-6.4651196078980888</v>
      </c>
      <c r="M72" s="6">
        <f t="shared" si="32"/>
        <v>67.756123696364085</v>
      </c>
      <c r="N72">
        <f t="shared" si="33"/>
        <v>-84.549481674892419</v>
      </c>
      <c r="O72" s="2">
        <f t="shared" si="34"/>
        <v>275.45051832510757</v>
      </c>
      <c r="P72" s="9">
        <f t="shared" si="35"/>
        <v>6.8063867579659476</v>
      </c>
    </row>
    <row r="73" spans="3:16">
      <c r="C73">
        <v>670</v>
      </c>
      <c r="D73">
        <v>71.28</v>
      </c>
      <c r="E73">
        <v>133.88</v>
      </c>
      <c r="G73">
        <f t="shared" si="26"/>
        <v>1608</v>
      </c>
      <c r="H73" s="8">
        <f t="shared" si="27"/>
        <v>71.28</v>
      </c>
      <c r="I73" s="8">
        <f t="shared" si="28"/>
        <v>133.88</v>
      </c>
      <c r="J73" s="6">
        <f t="shared" si="29"/>
        <v>-377.70011100718602</v>
      </c>
      <c r="K73" s="6">
        <f t="shared" si="30"/>
        <v>392.76279786828172</v>
      </c>
      <c r="L73" s="6">
        <f t="shared" si="31"/>
        <v>-2.9671566190288559</v>
      </c>
      <c r="M73" s="6">
        <f t="shared" si="32"/>
        <v>69.530186766236113</v>
      </c>
      <c r="N73">
        <f t="shared" si="33"/>
        <v>-87.556421565642481</v>
      </c>
      <c r="O73" s="2">
        <f t="shared" si="34"/>
        <v>272.44357843435751</v>
      </c>
      <c r="P73" s="9">
        <f t="shared" si="35"/>
        <v>6.959346873198319</v>
      </c>
    </row>
    <row r="74" spans="3:16">
      <c r="C74">
        <v>680</v>
      </c>
      <c r="D74">
        <v>69.89</v>
      </c>
      <c r="E74">
        <v>130.02000000000001</v>
      </c>
      <c r="G74">
        <f t="shared" si="26"/>
        <v>1632</v>
      </c>
      <c r="H74" s="8">
        <f t="shared" si="27"/>
        <v>69.89</v>
      </c>
      <c r="I74" s="8">
        <f t="shared" si="28"/>
        <v>130.02000000000001</v>
      </c>
      <c r="J74" s="6">
        <f t="shared" si="29"/>
        <v>-384.2576220464295</v>
      </c>
      <c r="K74" s="6">
        <f t="shared" si="30"/>
        <v>457.61590189332674</v>
      </c>
      <c r="L74" s="6">
        <f t="shared" si="31"/>
        <v>-6.5575110392434794</v>
      </c>
      <c r="M74" s="6">
        <f t="shared" si="32"/>
        <v>64.853104025045013</v>
      </c>
      <c r="N74">
        <f t="shared" si="33"/>
        <v>-84.226258299147801</v>
      </c>
      <c r="O74" s="2">
        <f t="shared" si="34"/>
        <v>275.77374170085221</v>
      </c>
      <c r="P74" s="9">
        <f t="shared" si="35"/>
        <v>6.5183786731925224</v>
      </c>
    </row>
    <row r="75" spans="3:16">
      <c r="C75">
        <v>690</v>
      </c>
      <c r="D75">
        <v>68.39</v>
      </c>
      <c r="E75">
        <v>126.71</v>
      </c>
      <c r="G75">
        <f t="shared" si="26"/>
        <v>1656</v>
      </c>
      <c r="H75" s="8">
        <f t="shared" si="27"/>
        <v>68.39</v>
      </c>
      <c r="I75" s="8">
        <f t="shared" si="28"/>
        <v>126.71</v>
      </c>
      <c r="J75" s="6">
        <f t="shared" si="29"/>
        <v>-392.12859224963296</v>
      </c>
      <c r="K75" s="6">
        <f t="shared" si="30"/>
        <v>525.88928731655699</v>
      </c>
      <c r="L75" s="6">
        <f t="shared" si="31"/>
        <v>-7.8709702032034556</v>
      </c>
      <c r="M75" s="6">
        <f t="shared" si="32"/>
        <v>68.273385423230252</v>
      </c>
      <c r="N75">
        <f t="shared" si="33"/>
        <v>-83.423627530600825</v>
      </c>
      <c r="O75" s="2">
        <f t="shared" si="34"/>
        <v>276.57637246939919</v>
      </c>
      <c r="P75" s="9">
        <f t="shared" si="35"/>
        <v>6.872559442513877</v>
      </c>
    </row>
    <row r="76" spans="3:16">
      <c r="C76">
        <v>700</v>
      </c>
      <c r="D76">
        <v>66.930000000000007</v>
      </c>
      <c r="E76">
        <v>123.79</v>
      </c>
      <c r="G76">
        <f t="shared" si="26"/>
        <v>1680</v>
      </c>
      <c r="H76" s="8">
        <f t="shared" si="27"/>
        <v>66.930000000000007</v>
      </c>
      <c r="I76" s="8">
        <f t="shared" si="28"/>
        <v>123.79</v>
      </c>
      <c r="J76" s="6">
        <f t="shared" si="29"/>
        <v>-397.94868996515635</v>
      </c>
      <c r="K76" s="6">
        <f t="shared" si="30"/>
        <v>594.67315079010757</v>
      </c>
      <c r="L76" s="6">
        <f t="shared" si="31"/>
        <v>-5.8200977155233886</v>
      </c>
      <c r="M76" s="6">
        <f t="shared" si="32"/>
        <v>68.783863473550582</v>
      </c>
      <c r="N76">
        <f t="shared" si="33"/>
        <v>-85.163478871373613</v>
      </c>
      <c r="O76" s="2">
        <f t="shared" si="34"/>
        <v>274.83652112862637</v>
      </c>
      <c r="P76" s="9">
        <f t="shared" si="35"/>
        <v>6.9029656031058746</v>
      </c>
    </row>
    <row r="77" spans="3:16">
      <c r="C77">
        <v>710</v>
      </c>
      <c r="D77">
        <v>65.650000000000006</v>
      </c>
      <c r="E77">
        <v>121.01</v>
      </c>
      <c r="G77">
        <f t="shared" si="26"/>
        <v>1704</v>
      </c>
      <c r="H77" s="8">
        <f t="shared" si="27"/>
        <v>65.650000000000006</v>
      </c>
      <c r="I77" s="8">
        <f t="shared" si="28"/>
        <v>121.01</v>
      </c>
      <c r="J77" s="6">
        <f t="shared" si="29"/>
        <v>-397.30056511352115</v>
      </c>
      <c r="K77" s="6">
        <f t="shared" si="30"/>
        <v>660.95784735098584</v>
      </c>
      <c r="L77" s="6">
        <f t="shared" si="31"/>
        <v>0.6481248516352025</v>
      </c>
      <c r="M77" s="6">
        <f t="shared" si="32"/>
        <v>66.284696560878274</v>
      </c>
      <c r="N77">
        <f t="shared" si="33"/>
        <v>89.43978569506686</v>
      </c>
      <c r="O77" s="2">
        <f t="shared" si="34"/>
        <v>269.43978569506686</v>
      </c>
      <c r="P77" s="9">
        <f t="shared" si="35"/>
        <v>6.6287865133755943</v>
      </c>
    </row>
    <row r="78" spans="3:16">
      <c r="C78">
        <v>720</v>
      </c>
      <c r="D78">
        <v>64.430000000000007</v>
      </c>
      <c r="E78">
        <v>118.35</v>
      </c>
      <c r="G78">
        <f t="shared" si="26"/>
        <v>1728</v>
      </c>
      <c r="H78" s="8">
        <f t="shared" si="27"/>
        <v>64.430000000000007</v>
      </c>
      <c r="I78" s="8">
        <f t="shared" si="28"/>
        <v>118.35</v>
      </c>
      <c r="J78" s="6">
        <f t="shared" si="29"/>
        <v>-392.6144359919204</v>
      </c>
      <c r="K78" s="6">
        <f t="shared" si="30"/>
        <v>727.64221534414435</v>
      </c>
      <c r="L78" s="6">
        <f t="shared" si="31"/>
        <v>4.686129121600743</v>
      </c>
      <c r="M78" s="6">
        <f t="shared" si="32"/>
        <v>66.684367993158503</v>
      </c>
      <c r="N78">
        <f t="shared" si="33"/>
        <v>85.980246036133508</v>
      </c>
      <c r="O78" s="2">
        <f t="shared" si="34"/>
        <v>265.98024603613351</v>
      </c>
      <c r="P78" s="9">
        <f t="shared" si="35"/>
        <v>6.6848820040381396</v>
      </c>
    </row>
    <row r="79" spans="3:16">
      <c r="C79">
        <v>730</v>
      </c>
      <c r="D79">
        <v>63.19</v>
      </c>
      <c r="E79">
        <v>116.37</v>
      </c>
      <c r="G79">
        <f t="shared" si="26"/>
        <v>1752</v>
      </c>
      <c r="H79" s="8">
        <f t="shared" si="27"/>
        <v>63.19</v>
      </c>
      <c r="I79" s="8">
        <f t="shared" si="28"/>
        <v>116.37</v>
      </c>
      <c r="J79" s="6">
        <f t="shared" si="29"/>
        <v>-393.25701225099272</v>
      </c>
      <c r="K79" s="6">
        <f t="shared" si="30"/>
        <v>793.25373355321244</v>
      </c>
      <c r="L79" s="6">
        <f t="shared" si="31"/>
        <v>-0.64257625907231386</v>
      </c>
      <c r="M79" s="6">
        <f t="shared" si="32"/>
        <v>65.611518209068095</v>
      </c>
      <c r="N79">
        <f t="shared" si="33"/>
        <v>-89.438883116444558</v>
      </c>
      <c r="O79" s="2">
        <f t="shared" si="34"/>
        <v>270.56111688355543</v>
      </c>
      <c r="P79" s="9">
        <f t="shared" si="35"/>
        <v>6.5614664717177344</v>
      </c>
    </row>
    <row r="80" spans="3:16">
      <c r="C80">
        <v>740</v>
      </c>
      <c r="D80">
        <v>62.14</v>
      </c>
      <c r="E80">
        <v>114.7</v>
      </c>
      <c r="G80">
        <f t="shared" si="26"/>
        <v>1776</v>
      </c>
      <c r="H80" s="8">
        <f t="shared" si="27"/>
        <v>62.14</v>
      </c>
      <c r="I80" s="8">
        <f t="shared" si="28"/>
        <v>114.7</v>
      </c>
      <c r="J80" s="6">
        <f t="shared" si="29"/>
        <v>-392.27551927305996</v>
      </c>
      <c r="K80" s="6">
        <f t="shared" si="30"/>
        <v>852.86814742616377</v>
      </c>
      <c r="L80" s="6">
        <f t="shared" si="31"/>
        <v>0.98149297793275991</v>
      </c>
      <c r="M80" s="6">
        <f t="shared" si="32"/>
        <v>59.614413872951332</v>
      </c>
      <c r="N80">
        <f t="shared" si="33"/>
        <v>89.056766286889797</v>
      </c>
      <c r="O80" s="2">
        <f t="shared" si="34"/>
        <v>269.0567662868898</v>
      </c>
      <c r="P80" s="9">
        <f t="shared" si="35"/>
        <v>5.962249298613119</v>
      </c>
    </row>
    <row r="81" spans="3:16">
      <c r="C81">
        <v>750</v>
      </c>
      <c r="D81">
        <v>61.08</v>
      </c>
      <c r="E81">
        <v>113.13</v>
      </c>
      <c r="G81">
        <f t="shared" si="26"/>
        <v>1800</v>
      </c>
      <c r="H81" s="8">
        <f t="shared" si="27"/>
        <v>61.08</v>
      </c>
      <c r="I81" s="8">
        <f t="shared" si="28"/>
        <v>113.13</v>
      </c>
      <c r="J81" s="6">
        <f t="shared" si="29"/>
        <v>-390.64770191625337</v>
      </c>
      <c r="K81" s="6">
        <f t="shared" si="30"/>
        <v>914.53353231698429</v>
      </c>
      <c r="L81" s="6">
        <f t="shared" si="31"/>
        <v>1.6278173568065881</v>
      </c>
      <c r="M81" s="6">
        <f t="shared" si="32"/>
        <v>61.665384890820519</v>
      </c>
      <c r="N81">
        <f t="shared" si="33"/>
        <v>88.487880846962895</v>
      </c>
      <c r="O81" s="2">
        <f t="shared" si="34"/>
        <v>268.48788084696287</v>
      </c>
      <c r="P81" s="9">
        <f t="shared" si="35"/>
        <v>6.1686866374295235</v>
      </c>
    </row>
    <row r="82" spans="3:16">
      <c r="C82">
        <v>760</v>
      </c>
      <c r="D82">
        <v>60.2</v>
      </c>
      <c r="E82">
        <v>111.91</v>
      </c>
      <c r="G82">
        <f t="shared" si="26"/>
        <v>1824</v>
      </c>
      <c r="H82" s="8">
        <f t="shared" si="27"/>
        <v>60.2</v>
      </c>
      <c r="I82" s="8">
        <f t="shared" si="28"/>
        <v>111.91</v>
      </c>
      <c r="J82" s="6">
        <f t="shared" si="29"/>
        <v>-389.79765860736677</v>
      </c>
      <c r="K82" s="6">
        <f t="shared" si="30"/>
        <v>969.16332539069526</v>
      </c>
      <c r="L82" s="6">
        <f t="shared" si="31"/>
        <v>0.85004330888659752</v>
      </c>
      <c r="M82" s="6">
        <f t="shared" si="32"/>
        <v>54.629793073710971</v>
      </c>
      <c r="N82">
        <f t="shared" si="33"/>
        <v>89.108545700544511</v>
      </c>
      <c r="O82" s="2">
        <f t="shared" si="34"/>
        <v>269.10854570054448</v>
      </c>
      <c r="P82" s="9">
        <f t="shared" si="35"/>
        <v>5.4636406039411689</v>
      </c>
    </row>
    <row r="83" spans="3:16">
      <c r="C83">
        <v>770</v>
      </c>
      <c r="D83">
        <v>59.35</v>
      </c>
      <c r="E83">
        <v>110.66</v>
      </c>
      <c r="G83">
        <f t="shared" si="26"/>
        <v>1848</v>
      </c>
      <c r="H83" s="8">
        <f t="shared" si="27"/>
        <v>59.35</v>
      </c>
      <c r="I83" s="8">
        <f t="shared" si="28"/>
        <v>110.66</v>
      </c>
      <c r="J83" s="6">
        <f t="shared" si="29"/>
        <v>-386.36868751867468</v>
      </c>
      <c r="K83" s="6">
        <f t="shared" si="30"/>
        <v>1024.6579076596204</v>
      </c>
      <c r="L83" s="6">
        <f t="shared" si="31"/>
        <v>3.4289710886920943</v>
      </c>
      <c r="M83" s="6">
        <f t="shared" si="32"/>
        <v>55.494582268925114</v>
      </c>
      <c r="N83">
        <f t="shared" si="33"/>
        <v>86.464229391639364</v>
      </c>
      <c r="O83" s="2">
        <f t="shared" si="34"/>
        <v>266.46422939163938</v>
      </c>
      <c r="P83" s="9">
        <f t="shared" si="35"/>
        <v>5.5600418199232857</v>
      </c>
    </row>
    <row r="84" spans="3:16">
      <c r="C84">
        <v>780</v>
      </c>
      <c r="D84">
        <v>58.47</v>
      </c>
      <c r="E84">
        <v>109.37</v>
      </c>
      <c r="G84">
        <f t="shared" si="26"/>
        <v>1872</v>
      </c>
      <c r="H84" s="8">
        <f t="shared" si="27"/>
        <v>58.47</v>
      </c>
      <c r="I84" s="8">
        <f t="shared" si="28"/>
        <v>109.37</v>
      </c>
      <c r="J84" s="6">
        <f t="shared" si="29"/>
        <v>-380.92370011155572</v>
      </c>
      <c r="K84" s="6">
        <f t="shared" si="30"/>
        <v>1083.5019202288247</v>
      </c>
      <c r="L84" s="6">
        <f t="shared" si="31"/>
        <v>5.4449874071189583</v>
      </c>
      <c r="M84" s="6">
        <f t="shared" si="32"/>
        <v>58.844012569204324</v>
      </c>
      <c r="N84">
        <f t="shared" si="33"/>
        <v>84.713328915515802</v>
      </c>
      <c r="O84" s="2">
        <f t="shared" si="34"/>
        <v>264.71332891551583</v>
      </c>
      <c r="P84" s="9">
        <f t="shared" si="35"/>
        <v>5.9095394939947399</v>
      </c>
    </row>
    <row r="85" spans="3:16">
      <c r="C85">
        <v>790</v>
      </c>
      <c r="D85">
        <v>57.56</v>
      </c>
      <c r="E85">
        <v>107.97</v>
      </c>
      <c r="G85">
        <f t="shared" si="26"/>
        <v>1896</v>
      </c>
      <c r="H85" s="8">
        <f t="shared" si="27"/>
        <v>57.56</v>
      </c>
      <c r="I85" s="8">
        <f t="shared" si="28"/>
        <v>107.97</v>
      </c>
      <c r="J85" s="6">
        <f t="shared" si="29"/>
        <v>-371.79491507186088</v>
      </c>
      <c r="K85" s="6">
        <f t="shared" si="30"/>
        <v>1146.3090049698731</v>
      </c>
      <c r="L85" s="6">
        <f t="shared" si="31"/>
        <v>9.1287850396948329</v>
      </c>
      <c r="M85" s="6">
        <f t="shared" si="32"/>
        <v>62.807084741048357</v>
      </c>
      <c r="N85">
        <f t="shared" si="33"/>
        <v>81.730173934643219</v>
      </c>
      <c r="O85" s="2">
        <f t="shared" si="34"/>
        <v>261.73017393464323</v>
      </c>
      <c r="P85" s="9">
        <f t="shared" si="35"/>
        <v>6.3467035616689902</v>
      </c>
    </row>
    <row r="86" spans="3:16">
      <c r="C86">
        <v>800</v>
      </c>
      <c r="D86">
        <v>56.62</v>
      </c>
      <c r="E86">
        <v>106.83</v>
      </c>
      <c r="G86">
        <f t="shared" si="26"/>
        <v>1920</v>
      </c>
      <c r="H86" s="8">
        <f t="shared" si="27"/>
        <v>56.62</v>
      </c>
      <c r="I86" s="8">
        <f t="shared" si="28"/>
        <v>106.83</v>
      </c>
      <c r="J86" s="6">
        <f t="shared" si="29"/>
        <v>-366.27238954746338</v>
      </c>
      <c r="K86" s="6">
        <f t="shared" si="30"/>
        <v>1210.8609760212794</v>
      </c>
      <c r="L86" s="6">
        <f t="shared" si="31"/>
        <v>5.5225255243975084</v>
      </c>
      <c r="M86" s="6">
        <f t="shared" si="32"/>
        <v>64.551971051406326</v>
      </c>
      <c r="N86">
        <f t="shared" si="33"/>
        <v>85.110159911246996</v>
      </c>
      <c r="O86" s="2">
        <f t="shared" si="34"/>
        <v>265.11015991124702</v>
      </c>
      <c r="P86" s="9">
        <f t="shared" si="35"/>
        <v>6.4787770873747634</v>
      </c>
    </row>
    <row r="87" spans="3:16">
      <c r="C87">
        <v>810</v>
      </c>
      <c r="D87">
        <v>55.76</v>
      </c>
      <c r="E87">
        <v>105.67</v>
      </c>
      <c r="G87">
        <f t="shared" si="26"/>
        <v>1944</v>
      </c>
      <c r="H87" s="8">
        <f t="shared" si="27"/>
        <v>55.76</v>
      </c>
      <c r="I87" s="8">
        <f t="shared" si="28"/>
        <v>105.67</v>
      </c>
      <c r="J87" s="6">
        <f t="shared" si="29"/>
        <v>-357.37148561515733</v>
      </c>
      <c r="K87" s="6">
        <f t="shared" si="30"/>
        <v>1273.9497359959894</v>
      </c>
      <c r="L87" s="6">
        <f t="shared" si="31"/>
        <v>8.9009039323060506</v>
      </c>
      <c r="M87" s="6">
        <f t="shared" si="32"/>
        <v>63.088759974710001</v>
      </c>
      <c r="N87">
        <f t="shared" si="33"/>
        <v>81.969404461758984</v>
      </c>
      <c r="O87" s="2">
        <f t="shared" si="34"/>
        <v>261.96940446175898</v>
      </c>
      <c r="P87" s="9">
        <f t="shared" si="35"/>
        <v>6.3713559984972674</v>
      </c>
    </row>
    <row r="88" spans="3:16">
      <c r="C88">
        <v>820</v>
      </c>
      <c r="D88">
        <v>54.96</v>
      </c>
      <c r="E88">
        <v>104.7</v>
      </c>
      <c r="G88">
        <f t="shared" si="26"/>
        <v>1968</v>
      </c>
      <c r="H88" s="8">
        <f t="shared" si="27"/>
        <v>54.96</v>
      </c>
      <c r="I88" s="8">
        <f t="shared" si="28"/>
        <v>104.7</v>
      </c>
      <c r="J88" s="6">
        <f t="shared" si="29"/>
        <v>-350.20042309657634</v>
      </c>
      <c r="K88" s="6">
        <f t="shared" si="30"/>
        <v>1334.8846154315415</v>
      </c>
      <c r="L88" s="6">
        <f t="shared" si="31"/>
        <v>7.1710625185809818</v>
      </c>
      <c r="M88" s="6">
        <f t="shared" si="32"/>
        <v>60.934879435552148</v>
      </c>
      <c r="N88">
        <f t="shared" si="33"/>
        <v>83.288073513061235</v>
      </c>
      <c r="O88" s="2">
        <f t="shared" si="34"/>
        <v>263.28807351306125</v>
      </c>
      <c r="P88" s="9">
        <f t="shared" si="35"/>
        <v>6.1355388267622208</v>
      </c>
    </row>
    <row r="89" spans="3:16">
      <c r="C89">
        <v>830</v>
      </c>
      <c r="D89">
        <v>54.2</v>
      </c>
      <c r="E89">
        <v>103.55</v>
      </c>
      <c r="G89">
        <f t="shared" si="26"/>
        <v>1992</v>
      </c>
      <c r="H89" s="8">
        <f t="shared" si="27"/>
        <v>54.2</v>
      </c>
      <c r="I89" s="8">
        <f t="shared" si="28"/>
        <v>103.55</v>
      </c>
      <c r="J89" s="6">
        <f t="shared" si="29"/>
        <v>-336.60425141306348</v>
      </c>
      <c r="K89" s="6">
        <f t="shared" si="30"/>
        <v>1396.6870356896945</v>
      </c>
      <c r="L89" s="6">
        <f t="shared" si="31"/>
        <v>13.596171683512864</v>
      </c>
      <c r="M89" s="6">
        <f t="shared" si="32"/>
        <v>61.802420258153006</v>
      </c>
      <c r="N89">
        <f t="shared" si="33"/>
        <v>77.592900497832616</v>
      </c>
      <c r="O89" s="2">
        <f t="shared" si="34"/>
        <v>257.5929004978326</v>
      </c>
      <c r="P89" s="9">
        <f t="shared" si="35"/>
        <v>6.3280289460565191</v>
      </c>
    </row>
    <row r="90" spans="3:16">
      <c r="C90">
        <v>840</v>
      </c>
      <c r="D90">
        <v>53.35</v>
      </c>
      <c r="E90">
        <v>102.41</v>
      </c>
      <c r="G90">
        <f t="shared" si="26"/>
        <v>2016</v>
      </c>
      <c r="H90" s="8">
        <f t="shared" si="27"/>
        <v>53.35</v>
      </c>
      <c r="I90" s="8">
        <f t="shared" si="28"/>
        <v>102.41</v>
      </c>
      <c r="J90" s="6">
        <f t="shared" si="29"/>
        <v>-322.34688738700606</v>
      </c>
      <c r="K90" s="6">
        <f t="shared" si="30"/>
        <v>1464.8985952023884</v>
      </c>
      <c r="L90" s="6">
        <f t="shared" si="31"/>
        <v>14.257364026057417</v>
      </c>
      <c r="M90" s="6">
        <f t="shared" si="32"/>
        <v>68.211559512693839</v>
      </c>
      <c r="N90">
        <f t="shared" si="33"/>
        <v>78.194183663229026</v>
      </c>
      <c r="O90" s="2">
        <f t="shared" si="34"/>
        <v>258.19418366322901</v>
      </c>
      <c r="P90" s="9">
        <f t="shared" si="35"/>
        <v>6.9685646155612915</v>
      </c>
    </row>
    <row r="91" spans="3:16">
      <c r="C91">
        <v>850</v>
      </c>
      <c r="D91">
        <v>52.71</v>
      </c>
      <c r="E91">
        <v>101.49</v>
      </c>
      <c r="G91">
        <f t="shared" si="26"/>
        <v>2040</v>
      </c>
      <c r="H91" s="8">
        <f t="shared" si="27"/>
        <v>52.71</v>
      </c>
      <c r="I91" s="8">
        <f t="shared" si="28"/>
        <v>101.49</v>
      </c>
      <c r="J91" s="6">
        <f t="shared" si="29"/>
        <v>-309.4525759743172</v>
      </c>
      <c r="K91" s="6">
        <f t="shared" si="30"/>
        <v>1522.3679878910864</v>
      </c>
      <c r="L91" s="6">
        <f t="shared" si="31"/>
        <v>12.894311412688864</v>
      </c>
      <c r="M91" s="6">
        <f t="shared" si="32"/>
        <v>57.469392688698008</v>
      </c>
      <c r="N91">
        <f t="shared" si="33"/>
        <v>77.35406949340647</v>
      </c>
      <c r="O91" s="2">
        <f t="shared" si="34"/>
        <v>257.35406949340648</v>
      </c>
      <c r="P91" s="9">
        <f t="shared" si="35"/>
        <v>5.8898169435180021</v>
      </c>
    </row>
    <row r="92" spans="3:16">
      <c r="C92">
        <v>860</v>
      </c>
      <c r="D92">
        <v>51.95</v>
      </c>
      <c r="E92">
        <v>100.5</v>
      </c>
      <c r="G92">
        <f t="shared" si="26"/>
        <v>2064</v>
      </c>
      <c r="H92" s="8">
        <f t="shared" si="27"/>
        <v>51.95</v>
      </c>
      <c r="I92" s="8">
        <f t="shared" si="28"/>
        <v>100.5</v>
      </c>
      <c r="J92" s="6">
        <f t="shared" si="29"/>
        <v>-294.39714435035302</v>
      </c>
      <c r="K92" s="6">
        <f t="shared" si="30"/>
        <v>1588.4248484128395</v>
      </c>
      <c r="L92" s="6">
        <f t="shared" si="31"/>
        <v>15.055431623964182</v>
      </c>
      <c r="M92" s="6">
        <f t="shared" si="32"/>
        <v>66.056860521753151</v>
      </c>
      <c r="N92">
        <f t="shared" si="33"/>
        <v>77.160678895557993</v>
      </c>
      <c r="O92" s="2">
        <f t="shared" si="34"/>
        <v>257.16067889555802</v>
      </c>
      <c r="P92" s="9">
        <f t="shared" si="35"/>
        <v>6.775082909731962</v>
      </c>
    </row>
    <row r="93" spans="3:16">
      <c r="C93">
        <v>870</v>
      </c>
      <c r="D93">
        <v>51.26</v>
      </c>
      <c r="E93">
        <v>99.56</v>
      </c>
      <c r="G93">
        <f t="shared" si="26"/>
        <v>2088</v>
      </c>
      <c r="H93" s="8">
        <f t="shared" si="27"/>
        <v>51.26</v>
      </c>
      <c r="I93" s="8">
        <f t="shared" si="28"/>
        <v>99.56</v>
      </c>
      <c r="J93" s="6">
        <f t="shared" si="29"/>
        <v>-278.2174865195816</v>
      </c>
      <c r="K93" s="6">
        <f t="shared" si="30"/>
        <v>1651.9333110799023</v>
      </c>
      <c r="L93" s="6">
        <f t="shared" si="31"/>
        <v>16.179657830771419</v>
      </c>
      <c r="M93" s="6">
        <f t="shared" si="32"/>
        <v>63.508462667062759</v>
      </c>
      <c r="N93">
        <f t="shared" si="33"/>
        <v>75.70715539729099</v>
      </c>
      <c r="O93" s="2">
        <f t="shared" si="34"/>
        <v>255.70715539729099</v>
      </c>
      <c r="P93" s="9">
        <f t="shared" si="35"/>
        <v>6.553705942331062</v>
      </c>
    </row>
    <row r="94" spans="3:16">
      <c r="C94">
        <v>880</v>
      </c>
      <c r="D94">
        <v>50.5</v>
      </c>
      <c r="E94">
        <v>98.7</v>
      </c>
      <c r="G94">
        <f t="shared" si="26"/>
        <v>2112</v>
      </c>
      <c r="H94" s="8">
        <f t="shared" si="27"/>
        <v>50.5</v>
      </c>
      <c r="I94" s="8">
        <f t="shared" si="28"/>
        <v>98.7</v>
      </c>
      <c r="J94" s="6">
        <f t="shared" si="29"/>
        <v>-263.34485311914403</v>
      </c>
      <c r="K94" s="6">
        <f t="shared" si="30"/>
        <v>1720.9663216512286</v>
      </c>
      <c r="L94" s="6">
        <f t="shared" si="31"/>
        <v>14.872633400437564</v>
      </c>
      <c r="M94" s="6">
        <f t="shared" si="32"/>
        <v>69.033010571326258</v>
      </c>
      <c r="N94">
        <f t="shared" si="33"/>
        <v>77.841897540169896</v>
      </c>
      <c r="O94" s="2">
        <f t="shared" si="34"/>
        <v>257.8418975401699</v>
      </c>
      <c r="P94" s="9">
        <f t="shared" si="35"/>
        <v>7.061693686931382</v>
      </c>
    </row>
    <row r="95" spans="3:16">
      <c r="C95">
        <v>890</v>
      </c>
      <c r="D95">
        <v>49.85</v>
      </c>
      <c r="E95">
        <v>97.83</v>
      </c>
      <c r="G95">
        <f t="shared" si="26"/>
        <v>2136</v>
      </c>
      <c r="H95" s="8">
        <f t="shared" si="27"/>
        <v>49.85</v>
      </c>
      <c r="I95" s="8">
        <f t="shared" si="28"/>
        <v>97.83</v>
      </c>
      <c r="J95" s="6">
        <f t="shared" si="29"/>
        <v>-245.47612246167796</v>
      </c>
      <c r="K95" s="6">
        <f t="shared" si="30"/>
        <v>1785.0676859592534</v>
      </c>
      <c r="L95" s="6">
        <f t="shared" si="31"/>
        <v>17.868730657466074</v>
      </c>
      <c r="M95" s="6">
        <f t="shared" si="32"/>
        <v>64.101364308024813</v>
      </c>
      <c r="N95">
        <f t="shared" si="33"/>
        <v>74.423793770351097</v>
      </c>
      <c r="O95" s="2">
        <f t="shared" si="34"/>
        <v>254.4237937703511</v>
      </c>
      <c r="P95" s="9">
        <f t="shared" si="35"/>
        <v>6.6545296163284036</v>
      </c>
    </row>
    <row r="96" spans="3:16">
      <c r="C96">
        <v>900</v>
      </c>
      <c r="D96">
        <v>49.09</v>
      </c>
      <c r="E96">
        <v>97.08</v>
      </c>
      <c r="G96">
        <f t="shared" si="26"/>
        <v>2160</v>
      </c>
      <c r="H96" s="8">
        <f t="shared" si="27"/>
        <v>49.09</v>
      </c>
      <c r="I96" s="8">
        <f t="shared" si="28"/>
        <v>97.08</v>
      </c>
      <c r="J96" s="6">
        <f t="shared" si="29"/>
        <v>-230.69784711522459</v>
      </c>
      <c r="K96" s="6">
        <f t="shared" si="30"/>
        <v>1857.4389077539392</v>
      </c>
      <c r="L96" s="6">
        <f t="shared" si="31"/>
        <v>14.77827534645337</v>
      </c>
      <c r="M96" s="6">
        <f t="shared" si="32"/>
        <v>72.37122179468588</v>
      </c>
      <c r="N96">
        <f t="shared" si="33"/>
        <v>78.458814106750381</v>
      </c>
      <c r="O96" s="2">
        <f t="shared" si="34"/>
        <v>258.45881410675037</v>
      </c>
      <c r="P96" s="9">
        <f t="shared" si="35"/>
        <v>7.3864681453799061</v>
      </c>
    </row>
    <row r="97" spans="3:16">
      <c r="C97">
        <v>910</v>
      </c>
      <c r="D97">
        <v>48.45</v>
      </c>
      <c r="E97">
        <v>96.2</v>
      </c>
      <c r="G97">
        <f t="shared" si="26"/>
        <v>2184</v>
      </c>
      <c r="H97" s="8">
        <f t="shared" si="27"/>
        <v>48.45</v>
      </c>
      <c r="I97" s="8">
        <f t="shared" si="28"/>
        <v>96.2</v>
      </c>
      <c r="J97" s="6">
        <f t="shared" si="29"/>
        <v>-209.04790797932381</v>
      </c>
      <c r="K97" s="6">
        <f t="shared" si="30"/>
        <v>1924.3186950091279</v>
      </c>
      <c r="L97" s="6">
        <f t="shared" si="31"/>
        <v>21.64993913590078</v>
      </c>
      <c r="M97" s="6">
        <f t="shared" si="32"/>
        <v>66.879787255188603</v>
      </c>
      <c r="N97">
        <f t="shared" si="33"/>
        <v>72.062494589743267</v>
      </c>
      <c r="O97" s="2">
        <f t="shared" si="34"/>
        <v>252.06249458974327</v>
      </c>
      <c r="P97" s="9">
        <f t="shared" si="35"/>
        <v>7.0296698413847976</v>
      </c>
    </row>
    <row r="98" spans="3:16">
      <c r="C98">
        <v>920</v>
      </c>
      <c r="D98">
        <v>47.9</v>
      </c>
      <c r="E98">
        <v>95.31</v>
      </c>
      <c r="G98">
        <f t="shared" si="26"/>
        <v>2208</v>
      </c>
      <c r="H98" s="8">
        <f t="shared" si="27"/>
        <v>47.9</v>
      </c>
      <c r="I98" s="8">
        <f t="shared" si="28"/>
        <v>95.31</v>
      </c>
      <c r="J98" s="6">
        <f t="shared" si="29"/>
        <v>-184.63352876072329</v>
      </c>
      <c r="K98" s="6">
        <f t="shared" si="30"/>
        <v>1986.5193286564731</v>
      </c>
      <c r="L98" s="6">
        <f t="shared" si="31"/>
        <v>24.414379218600516</v>
      </c>
      <c r="M98" s="6">
        <f t="shared" si="32"/>
        <v>62.200633647345285</v>
      </c>
      <c r="N98">
        <f t="shared" si="33"/>
        <v>68.569489437895115</v>
      </c>
      <c r="O98" s="2">
        <f t="shared" si="34"/>
        <v>248.56948943789513</v>
      </c>
      <c r="P98" s="9">
        <f t="shared" si="35"/>
        <v>6.682051136261153</v>
      </c>
    </row>
    <row r="99" spans="3:16">
      <c r="C99">
        <v>930</v>
      </c>
      <c r="D99">
        <v>47.3</v>
      </c>
      <c r="E99">
        <v>94.55</v>
      </c>
      <c r="G99">
        <f t="shared" si="26"/>
        <v>2232</v>
      </c>
      <c r="H99" s="8">
        <f t="shared" si="27"/>
        <v>47.3</v>
      </c>
      <c r="I99" s="8">
        <f t="shared" si="28"/>
        <v>94.55</v>
      </c>
      <c r="J99" s="6">
        <f t="shared" si="29"/>
        <v>-163.38849656300894</v>
      </c>
      <c r="K99" s="6">
        <f t="shared" si="30"/>
        <v>2053.1393660186054</v>
      </c>
      <c r="L99" s="6">
        <f t="shared" si="31"/>
        <v>21.245032197714352</v>
      </c>
      <c r="M99" s="6">
        <f t="shared" si="32"/>
        <v>66.62003736213228</v>
      </c>
      <c r="N99">
        <f t="shared" si="33"/>
        <v>72.312593942091866</v>
      </c>
      <c r="O99" s="2">
        <f t="shared" si="34"/>
        <v>252.31259394209187</v>
      </c>
      <c r="P99" s="9">
        <f t="shared" si="35"/>
        <v>6.9925537332321026</v>
      </c>
    </row>
    <row r="100" spans="3:16">
      <c r="C100">
        <v>940</v>
      </c>
      <c r="D100">
        <v>46.76</v>
      </c>
      <c r="E100">
        <v>93.74</v>
      </c>
      <c r="G100">
        <f t="shared" si="26"/>
        <v>2256</v>
      </c>
      <c r="H100" s="8">
        <f t="shared" si="27"/>
        <v>46.76</v>
      </c>
      <c r="I100" s="8">
        <f t="shared" si="28"/>
        <v>93.74</v>
      </c>
      <c r="J100" s="6">
        <f t="shared" si="29"/>
        <v>-138.38265928085082</v>
      </c>
      <c r="K100" s="6">
        <f t="shared" si="30"/>
        <v>2116.9727352852192</v>
      </c>
      <c r="L100" s="6">
        <f t="shared" si="31"/>
        <v>25.005837282158126</v>
      </c>
      <c r="M100" s="6">
        <f t="shared" si="32"/>
        <v>63.833369266613772</v>
      </c>
      <c r="N100">
        <f t="shared" si="33"/>
        <v>68.607926445212044</v>
      </c>
      <c r="O100" s="2">
        <f t="shared" si="34"/>
        <v>248.60792644521206</v>
      </c>
      <c r="P100" s="9">
        <f t="shared" si="35"/>
        <v>6.8556479855004522</v>
      </c>
    </row>
    <row r="101" spans="3:16">
      <c r="C101">
        <v>950</v>
      </c>
      <c r="D101">
        <v>46.22</v>
      </c>
      <c r="E101">
        <v>93.12</v>
      </c>
      <c r="G101">
        <f t="shared" si="26"/>
        <v>2280</v>
      </c>
      <c r="H101" s="8">
        <f t="shared" si="27"/>
        <v>46.22</v>
      </c>
      <c r="I101" s="8">
        <f t="shared" si="28"/>
        <v>93.12</v>
      </c>
      <c r="J101" s="6">
        <f t="shared" si="29"/>
        <v>-118.91911865430302</v>
      </c>
      <c r="K101" s="6">
        <f t="shared" si="30"/>
        <v>2181.675509715536</v>
      </c>
      <c r="L101" s="6">
        <f t="shared" si="31"/>
        <v>19.463540626547797</v>
      </c>
      <c r="M101" s="6">
        <f t="shared" si="32"/>
        <v>64.702774430316822</v>
      </c>
      <c r="N101">
        <f t="shared" si="33"/>
        <v>73.257944824696565</v>
      </c>
      <c r="O101" s="2">
        <f t="shared" si="34"/>
        <v>253.25794482469655</v>
      </c>
      <c r="P101" s="9">
        <f t="shared" si="35"/>
        <v>6.7566844181904315</v>
      </c>
    </row>
    <row r="102" spans="3:16">
      <c r="C102">
        <v>960</v>
      </c>
      <c r="D102">
        <v>45.68</v>
      </c>
      <c r="E102">
        <v>92.48</v>
      </c>
      <c r="G102">
        <f t="shared" si="26"/>
        <v>2304</v>
      </c>
      <c r="H102" s="8">
        <f t="shared" si="27"/>
        <v>45.68</v>
      </c>
      <c r="I102" s="8">
        <f t="shared" si="28"/>
        <v>92.48</v>
      </c>
      <c r="J102" s="6">
        <f t="shared" si="29"/>
        <v>-97.35680552766236</v>
      </c>
      <c r="K102" s="6">
        <f t="shared" si="30"/>
        <v>2247.8427614590992</v>
      </c>
      <c r="L102" s="6">
        <f t="shared" si="31"/>
        <v>21.56231312664066</v>
      </c>
      <c r="M102" s="6">
        <f t="shared" si="32"/>
        <v>66.167251743563156</v>
      </c>
      <c r="N102">
        <f t="shared" si="33"/>
        <v>71.950458809467037</v>
      </c>
      <c r="O102" s="2">
        <f t="shared" si="34"/>
        <v>251.95045880946702</v>
      </c>
      <c r="P102" s="9">
        <f t="shared" si="35"/>
        <v>6.9591943144787693</v>
      </c>
    </row>
    <row r="103" spans="3:16">
      <c r="C103">
        <v>970</v>
      </c>
      <c r="D103">
        <v>45.11</v>
      </c>
      <c r="E103">
        <v>91.8</v>
      </c>
      <c r="G103">
        <f t="shared" si="26"/>
        <v>2328</v>
      </c>
      <c r="H103" s="8">
        <f t="shared" si="27"/>
        <v>45.11</v>
      </c>
      <c r="I103" s="8">
        <f t="shared" si="28"/>
        <v>91.8</v>
      </c>
      <c r="J103" s="6">
        <f t="shared" si="29"/>
        <v>-72.844007857744572</v>
      </c>
      <c r="K103" s="6">
        <f t="shared" si="30"/>
        <v>2317.933914174198</v>
      </c>
      <c r="L103" s="6">
        <f t="shared" si="31"/>
        <v>24.512797669917788</v>
      </c>
      <c r="M103" s="6">
        <f t="shared" si="32"/>
        <v>70.091152715098815</v>
      </c>
      <c r="N103">
        <f t="shared" si="33"/>
        <v>70.723868510251819</v>
      </c>
      <c r="O103" s="2">
        <f t="shared" si="34"/>
        <v>250.7238685102518</v>
      </c>
      <c r="P103" s="9">
        <f t="shared" si="35"/>
        <v>7.4253935508750173</v>
      </c>
    </row>
    <row r="104" spans="3:16">
      <c r="C104">
        <v>980</v>
      </c>
      <c r="D104">
        <v>44.55</v>
      </c>
      <c r="E104">
        <v>90.95</v>
      </c>
      <c r="G104">
        <f t="shared" si="26"/>
        <v>2352</v>
      </c>
      <c r="H104" s="8">
        <f t="shared" si="27"/>
        <v>44.55</v>
      </c>
      <c r="I104" s="8">
        <f t="shared" si="28"/>
        <v>90.95</v>
      </c>
      <c r="J104" s="6">
        <f t="shared" si="29"/>
        <v>-39.613257156133514</v>
      </c>
      <c r="K104" s="6">
        <f t="shared" si="30"/>
        <v>2388.9099508629733</v>
      </c>
      <c r="L104" s="6">
        <f t="shared" si="31"/>
        <v>33.230750701611058</v>
      </c>
      <c r="M104" s="6">
        <f t="shared" si="32"/>
        <v>70.976036688775366</v>
      </c>
      <c r="N104">
        <f t="shared" si="33"/>
        <v>64.911158500898892</v>
      </c>
      <c r="O104" s="2">
        <f t="shared" si="34"/>
        <v>244.91115850089889</v>
      </c>
      <c r="P104" s="9">
        <f t="shared" si="35"/>
        <v>7.8370151054078052</v>
      </c>
    </row>
    <row r="105" spans="3:16">
      <c r="C105">
        <v>990</v>
      </c>
      <c r="D105">
        <v>44</v>
      </c>
      <c r="E105">
        <v>90.22</v>
      </c>
      <c r="G105">
        <f t="shared" si="26"/>
        <v>2376</v>
      </c>
      <c r="H105" s="8">
        <f t="shared" si="27"/>
        <v>44</v>
      </c>
      <c r="I105" s="8">
        <f t="shared" si="28"/>
        <v>90.22</v>
      </c>
      <c r="J105" s="6">
        <f t="shared" si="29"/>
        <v>-9.4473114797703825</v>
      </c>
      <c r="K105" s="6">
        <f t="shared" si="30"/>
        <v>2460.401888008123</v>
      </c>
      <c r="L105" s="6">
        <f t="shared" si="31"/>
        <v>30.16594567636313</v>
      </c>
      <c r="M105" s="6">
        <f t="shared" si="32"/>
        <v>71.491937145149677</v>
      </c>
      <c r="N105">
        <f t="shared" si="33"/>
        <v>67.12273949820198</v>
      </c>
      <c r="O105" s="2">
        <f t="shared" si="34"/>
        <v>247.12273949820198</v>
      </c>
      <c r="P105" s="9">
        <f t="shared" si="35"/>
        <v>7.7595627166196177</v>
      </c>
    </row>
    <row r="106" spans="3:16">
      <c r="C106">
        <v>1000</v>
      </c>
      <c r="D106">
        <v>43.47</v>
      </c>
      <c r="E106">
        <v>89.65</v>
      </c>
      <c r="G106">
        <f t="shared" si="26"/>
        <v>2400</v>
      </c>
      <c r="H106" s="8">
        <f t="shared" si="27"/>
        <v>43.47</v>
      </c>
      <c r="I106" s="8">
        <f t="shared" si="28"/>
        <v>89.65</v>
      </c>
      <c r="J106" s="6">
        <f t="shared" si="29"/>
        <v>15.465336886776514</v>
      </c>
      <c r="K106" s="6">
        <f t="shared" si="30"/>
        <v>2531.6786015905645</v>
      </c>
      <c r="L106" s="6">
        <f t="shared" si="31"/>
        <v>24.912648366546897</v>
      </c>
      <c r="M106" s="6">
        <f t="shared" si="32"/>
        <v>71.276713582441516</v>
      </c>
      <c r="N106">
        <f t="shared" si="33"/>
        <v>70.734449900427933</v>
      </c>
      <c r="O106" s="2">
        <f t="shared" si="34"/>
        <v>250.73444990042793</v>
      </c>
      <c r="P106" s="9">
        <f t="shared" si="35"/>
        <v>7.5505032598818307</v>
      </c>
    </row>
    <row r="107" spans="3:16">
      <c r="C107">
        <v>1010</v>
      </c>
      <c r="D107">
        <v>42.84</v>
      </c>
      <c r="E107">
        <v>89.04</v>
      </c>
      <c r="G107">
        <f t="shared" si="26"/>
        <v>2424</v>
      </c>
      <c r="H107" s="8">
        <f t="shared" si="27"/>
        <v>42.84</v>
      </c>
      <c r="I107" s="8">
        <f t="shared" si="28"/>
        <v>89.04</v>
      </c>
      <c r="J107" s="6">
        <f t="shared" si="29"/>
        <v>43.796257205422116</v>
      </c>
      <c r="K107" s="6">
        <f t="shared" si="30"/>
        <v>2613.6519496653118</v>
      </c>
      <c r="L107" s="6">
        <f t="shared" si="31"/>
        <v>28.330920318645603</v>
      </c>
      <c r="M107" s="6">
        <f t="shared" si="32"/>
        <v>81.973348074747264</v>
      </c>
      <c r="N107">
        <f t="shared" si="33"/>
        <v>70.934268982490153</v>
      </c>
      <c r="O107" s="2">
        <f t="shared" si="34"/>
        <v>250.93426898249015</v>
      </c>
      <c r="P107" s="9">
        <f t="shared" si="35"/>
        <v>8.6731025825163162</v>
      </c>
    </row>
    <row r="108" spans="3:16">
      <c r="C108">
        <v>1020</v>
      </c>
      <c r="D108">
        <v>42.38</v>
      </c>
      <c r="E108">
        <v>88.36</v>
      </c>
      <c r="G108">
        <f t="shared" si="26"/>
        <v>2448</v>
      </c>
      <c r="H108" s="8">
        <f t="shared" si="27"/>
        <v>42.38</v>
      </c>
      <c r="I108" s="8">
        <f t="shared" si="28"/>
        <v>88.36</v>
      </c>
      <c r="J108" s="6">
        <f t="shared" si="29"/>
        <v>76.779860791345044</v>
      </c>
      <c r="K108" s="6">
        <f t="shared" si="30"/>
        <v>2681.683231483556</v>
      </c>
      <c r="L108" s="6">
        <f t="shared" si="31"/>
        <v>32.983603585922928</v>
      </c>
      <c r="M108" s="6">
        <f t="shared" si="32"/>
        <v>68.031281818244224</v>
      </c>
      <c r="N108">
        <f t="shared" si="33"/>
        <v>64.134502626213646</v>
      </c>
      <c r="O108" s="2">
        <f t="shared" si="34"/>
        <v>244.13450262621365</v>
      </c>
      <c r="P108" s="9">
        <f t="shared" si="35"/>
        <v>7.5605379513277189</v>
      </c>
    </row>
    <row r="109" spans="3:16">
      <c r="C109">
        <v>1030</v>
      </c>
      <c r="D109">
        <v>41.9</v>
      </c>
      <c r="E109">
        <v>87.68</v>
      </c>
      <c r="G109">
        <f t="shared" si="26"/>
        <v>2472</v>
      </c>
      <c r="H109" s="8">
        <f t="shared" si="27"/>
        <v>41.9</v>
      </c>
      <c r="I109" s="8">
        <f t="shared" si="28"/>
        <v>87.68</v>
      </c>
      <c r="J109" s="6">
        <f t="shared" si="29"/>
        <v>111.52758703051101</v>
      </c>
      <c r="K109" s="6">
        <f t="shared" si="30"/>
        <v>2752.8307463202955</v>
      </c>
      <c r="L109" s="6">
        <f t="shared" si="31"/>
        <v>34.747726239165971</v>
      </c>
      <c r="M109" s="6">
        <f t="shared" si="32"/>
        <v>71.147514836739447</v>
      </c>
      <c r="N109">
        <f t="shared" si="33"/>
        <v>63.969584950049352</v>
      </c>
      <c r="O109" s="2">
        <f t="shared" si="34"/>
        <v>243.96958495004935</v>
      </c>
      <c r="P109" s="9">
        <f t="shared" si="35"/>
        <v>7.9179374500156809</v>
      </c>
    </row>
    <row r="110" spans="3:16">
      <c r="C110">
        <v>1040</v>
      </c>
      <c r="D110">
        <v>41.45</v>
      </c>
      <c r="E110">
        <v>87.19</v>
      </c>
      <c r="G110">
        <f t="shared" si="26"/>
        <v>2496</v>
      </c>
      <c r="H110" s="8">
        <f t="shared" si="27"/>
        <v>41.45</v>
      </c>
      <c r="I110" s="8">
        <f t="shared" si="28"/>
        <v>87.19</v>
      </c>
      <c r="J110" s="6">
        <f t="shared" si="29"/>
        <v>138.55094299431084</v>
      </c>
      <c r="K110" s="6">
        <f t="shared" si="30"/>
        <v>2822.7824042328848</v>
      </c>
      <c r="L110" s="6">
        <f t="shared" si="31"/>
        <v>27.02335596379983</v>
      </c>
      <c r="M110" s="6">
        <f t="shared" si="32"/>
        <v>69.951657912589326</v>
      </c>
      <c r="N110">
        <f t="shared" si="33"/>
        <v>68.877718971866059</v>
      </c>
      <c r="O110" s="2">
        <f t="shared" si="34"/>
        <v>248.87771897186605</v>
      </c>
      <c r="P110" s="9">
        <f t="shared" si="35"/>
        <v>7.4989974078313679</v>
      </c>
    </row>
    <row r="111" spans="3:16">
      <c r="C111">
        <v>1050</v>
      </c>
      <c r="D111">
        <v>40.99</v>
      </c>
      <c r="E111">
        <v>86.58</v>
      </c>
      <c r="G111">
        <f t="shared" si="26"/>
        <v>2520</v>
      </c>
      <c r="H111" s="8">
        <f t="shared" si="27"/>
        <v>40.99</v>
      </c>
      <c r="I111" s="8">
        <f t="shared" si="28"/>
        <v>86.58</v>
      </c>
      <c r="J111" s="6">
        <f t="shared" si="29"/>
        <v>172.99602631430517</v>
      </c>
      <c r="K111" s="6">
        <f t="shared" si="30"/>
        <v>2894.7858305508903</v>
      </c>
      <c r="L111" s="6">
        <f t="shared" si="31"/>
        <v>34.445083319994325</v>
      </c>
      <c r="M111" s="6">
        <f t="shared" si="32"/>
        <v>72.003426318005495</v>
      </c>
      <c r="N111">
        <f t="shared" si="33"/>
        <v>64.434425491515483</v>
      </c>
      <c r="O111" s="2">
        <f t="shared" si="34"/>
        <v>244.43442549151547</v>
      </c>
      <c r="P111" s="9">
        <f t="shared" si="35"/>
        <v>7.9818275892515969</v>
      </c>
    </row>
    <row r="112" spans="3:16">
      <c r="C112">
        <v>1060</v>
      </c>
      <c r="D112">
        <v>40.51</v>
      </c>
      <c r="E112">
        <v>86.14</v>
      </c>
      <c r="G112">
        <f t="shared" si="26"/>
        <v>2544</v>
      </c>
      <c r="H112" s="8">
        <f t="shared" si="27"/>
        <v>40.51</v>
      </c>
      <c r="I112" s="8">
        <f t="shared" si="28"/>
        <v>86.14</v>
      </c>
      <c r="J112" s="6">
        <f t="shared" si="29"/>
        <v>200.44758379038177</v>
      </c>
      <c r="K112" s="6">
        <f t="shared" si="30"/>
        <v>2970.8342061380445</v>
      </c>
      <c r="L112" s="6">
        <f t="shared" si="31"/>
        <v>27.451557476076601</v>
      </c>
      <c r="M112" s="6">
        <f t="shared" si="32"/>
        <v>76.048375587154169</v>
      </c>
      <c r="N112">
        <f t="shared" si="33"/>
        <v>70.151688157154524</v>
      </c>
      <c r="O112" s="2">
        <f t="shared" si="34"/>
        <v>250.15168815715452</v>
      </c>
      <c r="P112" s="9">
        <f t="shared" si="35"/>
        <v>8.0851366329253853</v>
      </c>
    </row>
    <row r="113" spans="3:16">
      <c r="C113">
        <v>1070</v>
      </c>
      <c r="D113">
        <v>40.01</v>
      </c>
      <c r="E113">
        <v>85.75</v>
      </c>
      <c r="G113">
        <f t="shared" si="26"/>
        <v>2568</v>
      </c>
      <c r="H113" s="8">
        <f t="shared" si="27"/>
        <v>40.01</v>
      </c>
      <c r="I113" s="8">
        <f t="shared" si="28"/>
        <v>85.75</v>
      </c>
      <c r="J113" s="6">
        <f t="shared" si="29"/>
        <v>226.72297072214187</v>
      </c>
      <c r="K113" s="6">
        <f t="shared" si="30"/>
        <v>3050.9260669433825</v>
      </c>
      <c r="L113" s="6">
        <f t="shared" si="31"/>
        <v>26.275386931760096</v>
      </c>
      <c r="M113" s="6">
        <f t="shared" si="32"/>
        <v>80.091860805338001</v>
      </c>
      <c r="N113">
        <f t="shared" si="33"/>
        <v>71.837114429538644</v>
      </c>
      <c r="O113" s="2">
        <f t="shared" si="34"/>
        <v>251.83711442953864</v>
      </c>
      <c r="P113" s="9">
        <f t="shared" si="35"/>
        <v>8.4291767840491669</v>
      </c>
    </row>
    <row r="114" spans="3:16">
      <c r="C114">
        <v>1080</v>
      </c>
      <c r="D114">
        <v>39.51</v>
      </c>
      <c r="E114">
        <v>85.27</v>
      </c>
      <c r="G114">
        <f t="shared" si="26"/>
        <v>2592</v>
      </c>
      <c r="H114" s="8">
        <f t="shared" si="27"/>
        <v>39.51</v>
      </c>
      <c r="I114" s="8">
        <f t="shared" si="28"/>
        <v>85.27</v>
      </c>
      <c r="J114" s="6">
        <f t="shared" si="29"/>
        <v>259.19176270464072</v>
      </c>
      <c r="K114" s="6">
        <f t="shared" si="30"/>
        <v>3132.5247956397511</v>
      </c>
      <c r="L114" s="6">
        <f t="shared" si="31"/>
        <v>32.468791982498857</v>
      </c>
      <c r="M114" s="6">
        <f t="shared" si="32"/>
        <v>81.598728696368653</v>
      </c>
      <c r="N114">
        <f t="shared" si="33"/>
        <v>68.301991912234513</v>
      </c>
      <c r="O114" s="2">
        <f t="shared" si="34"/>
        <v>248.30199191223451</v>
      </c>
      <c r="P114" s="9">
        <f t="shared" si="35"/>
        <v>8.7821267228766171</v>
      </c>
    </row>
    <row r="115" spans="3:16">
      <c r="C115">
        <v>1090</v>
      </c>
      <c r="D115">
        <v>38.97</v>
      </c>
      <c r="E115">
        <v>84.92</v>
      </c>
      <c r="G115">
        <f t="shared" si="26"/>
        <v>2616</v>
      </c>
      <c r="H115" s="8">
        <f t="shared" si="27"/>
        <v>38.97</v>
      </c>
      <c r="I115" s="8">
        <f t="shared" si="28"/>
        <v>84.92</v>
      </c>
      <c r="J115" s="6">
        <f t="shared" si="29"/>
        <v>286.3554554359086</v>
      </c>
      <c r="K115" s="6">
        <f t="shared" si="30"/>
        <v>3221.248888889208</v>
      </c>
      <c r="L115" s="6">
        <f t="shared" si="31"/>
        <v>27.163692731267872</v>
      </c>
      <c r="M115" s="6">
        <f t="shared" si="32"/>
        <v>88.724093249456928</v>
      </c>
      <c r="N115">
        <f t="shared" si="33"/>
        <v>72.977551910367353</v>
      </c>
      <c r="O115" s="2">
        <f t="shared" si="34"/>
        <v>252.97755191036737</v>
      </c>
      <c r="P115" s="9">
        <f t="shared" si="35"/>
        <v>9.2789174615022105</v>
      </c>
    </row>
    <row r="116" spans="3:16">
      <c r="C116">
        <v>1100</v>
      </c>
      <c r="D116">
        <v>38.450000000000003</v>
      </c>
      <c r="E116">
        <v>84.57</v>
      </c>
      <c r="G116">
        <f t="shared" si="26"/>
        <v>2640</v>
      </c>
      <c r="H116" s="8">
        <f t="shared" si="27"/>
        <v>38.450000000000003</v>
      </c>
      <c r="I116" s="8">
        <f t="shared" si="28"/>
        <v>84.57</v>
      </c>
      <c r="J116" s="6">
        <f t="shared" si="29"/>
        <v>314.63258875087917</v>
      </c>
      <c r="K116" s="6">
        <f t="shared" si="30"/>
        <v>3309.9661531495617</v>
      </c>
      <c r="L116" s="6">
        <f t="shared" si="31"/>
        <v>28.27713331497057</v>
      </c>
      <c r="M116" s="6">
        <f t="shared" si="32"/>
        <v>88.717264260353659</v>
      </c>
      <c r="N116">
        <f t="shared" si="33"/>
        <v>72.321195290267568</v>
      </c>
      <c r="O116" s="2">
        <f t="shared" si="34"/>
        <v>252.32119529026755</v>
      </c>
      <c r="P116" s="9">
        <f t="shared" si="35"/>
        <v>9.3114710150190785</v>
      </c>
    </row>
    <row r="117" spans="3:16">
      <c r="C117">
        <v>1110</v>
      </c>
      <c r="D117">
        <v>38.07</v>
      </c>
      <c r="E117">
        <v>84.19</v>
      </c>
      <c r="G117">
        <f t="shared" si="26"/>
        <v>2664</v>
      </c>
      <c r="H117" s="8">
        <f t="shared" si="27"/>
        <v>38.07</v>
      </c>
      <c r="I117" s="8">
        <f t="shared" si="28"/>
        <v>84.19</v>
      </c>
      <c r="J117" s="6">
        <f t="shared" si="29"/>
        <v>344.30236666545693</v>
      </c>
      <c r="K117" s="6">
        <f t="shared" si="30"/>
        <v>3383.7194938015364</v>
      </c>
      <c r="L117" s="6">
        <f t="shared" si="31"/>
        <v>29.669777914577764</v>
      </c>
      <c r="M117" s="6">
        <f t="shared" si="32"/>
        <v>73.753340651974668</v>
      </c>
      <c r="N117">
        <f t="shared" si="33"/>
        <v>68.085873364565657</v>
      </c>
      <c r="O117" s="2">
        <f t="shared" si="34"/>
        <v>248.08587336456566</v>
      </c>
      <c r="P117" s="9">
        <f t="shared" si="35"/>
        <v>7.9497490393260746</v>
      </c>
    </row>
    <row r="118" spans="3:16">
      <c r="C118">
        <v>1120</v>
      </c>
      <c r="D118">
        <v>37.68</v>
      </c>
      <c r="E118">
        <v>83.88</v>
      </c>
      <c r="G118">
        <f t="shared" ref="G118:G141" si="36">+J$3*L$3*(C118-C$6)/M$3+K$3</f>
        <v>2688</v>
      </c>
      <c r="H118" s="8">
        <f t="shared" ref="H118:H141" si="37">+D118</f>
        <v>37.68</v>
      </c>
      <c r="I118" s="8">
        <f t="shared" ref="I118:I141" si="38">+E118</f>
        <v>83.88</v>
      </c>
      <c r="J118" s="6">
        <f t="shared" ref="J118:J141" si="39">G118*COS(I118*PI()/180)/TAN(H118*PI()/180)</f>
        <v>371.04687716069219</v>
      </c>
      <c r="K118" s="6">
        <f t="shared" ref="K118:K141" si="40">G118*SIN(I118*PI()/180)/TAN(H118*PI()/180)</f>
        <v>3460.5403697502998</v>
      </c>
      <c r="L118" s="6">
        <f t="shared" ref="L118:L141" si="41">J118-J117</f>
        <v>26.744510495235261</v>
      </c>
      <c r="M118" s="6">
        <f t="shared" ref="M118:M141" si="42">K118-K117</f>
        <v>76.820875948763387</v>
      </c>
      <c r="N118">
        <f t="shared" ref="N118:N141" si="43">ATAN(M118/L118)*180/PI()</f>
        <v>70.804888423711944</v>
      </c>
      <c r="O118" s="2">
        <f t="shared" ref="O118:O141" si="44">IF(L118=0,IF(M118&gt;0,270,90),IF(L118&lt;0,IF(M118&gt;0,N118+360,N118),N118+180))</f>
        <v>250.80488842371193</v>
      </c>
      <c r="P118" s="9">
        <f t="shared" ref="P118:P141" si="45">(SQRT(L118*L118+M118*M118))/(C118-C117)*(P$1)</f>
        <v>8.1343197768252526</v>
      </c>
    </row>
    <row r="119" spans="3:16">
      <c r="C119">
        <v>1130</v>
      </c>
      <c r="D119">
        <v>37.299999999999997</v>
      </c>
      <c r="E119">
        <v>83.56</v>
      </c>
      <c r="G119">
        <f t="shared" si="36"/>
        <v>2712</v>
      </c>
      <c r="H119" s="8">
        <f t="shared" si="37"/>
        <v>37.299999999999997</v>
      </c>
      <c r="I119" s="8">
        <f t="shared" si="38"/>
        <v>83.56</v>
      </c>
      <c r="J119" s="6">
        <f t="shared" si="39"/>
        <v>399.30015659471769</v>
      </c>
      <c r="K119" s="6">
        <f t="shared" si="40"/>
        <v>3537.5447049618301</v>
      </c>
      <c r="L119" s="6">
        <f t="shared" si="41"/>
        <v>28.253279434025501</v>
      </c>
      <c r="M119" s="6">
        <f t="shared" si="42"/>
        <v>77.004335211530361</v>
      </c>
      <c r="N119">
        <f t="shared" si="43"/>
        <v>69.851657827653455</v>
      </c>
      <c r="O119" s="2">
        <f t="shared" si="44"/>
        <v>249.85165782765347</v>
      </c>
      <c r="P119" s="9">
        <f t="shared" si="45"/>
        <v>8.2023871160454629</v>
      </c>
    </row>
    <row r="120" spans="3:16">
      <c r="C120">
        <v>1140</v>
      </c>
      <c r="D120">
        <v>36.909999999999997</v>
      </c>
      <c r="E120">
        <v>83.31</v>
      </c>
      <c r="G120">
        <f t="shared" si="36"/>
        <v>2736</v>
      </c>
      <c r="H120" s="8">
        <f t="shared" si="37"/>
        <v>36.909999999999997</v>
      </c>
      <c r="I120" s="8">
        <f t="shared" si="38"/>
        <v>83.31</v>
      </c>
      <c r="J120" s="6">
        <f t="shared" si="39"/>
        <v>424.36337860066988</v>
      </c>
      <c r="K120" s="6">
        <f t="shared" si="40"/>
        <v>3617.8825250122577</v>
      </c>
      <c r="L120" s="6">
        <f t="shared" si="41"/>
        <v>25.063222005952184</v>
      </c>
      <c r="M120" s="6">
        <f t="shared" si="42"/>
        <v>80.337820050427581</v>
      </c>
      <c r="N120">
        <f t="shared" si="43"/>
        <v>72.67349366145325</v>
      </c>
      <c r="O120" s="2">
        <f t="shared" si="44"/>
        <v>252.67349366145325</v>
      </c>
      <c r="P120" s="9">
        <f t="shared" si="45"/>
        <v>8.4156582795254522</v>
      </c>
    </row>
    <row r="121" spans="3:16">
      <c r="C121">
        <v>1150</v>
      </c>
      <c r="D121">
        <v>36.6</v>
      </c>
      <c r="E121">
        <v>83.04</v>
      </c>
      <c r="G121">
        <f t="shared" si="36"/>
        <v>2760</v>
      </c>
      <c r="H121" s="8">
        <f t="shared" si="37"/>
        <v>36.6</v>
      </c>
      <c r="I121" s="8">
        <f t="shared" si="38"/>
        <v>83.04</v>
      </c>
      <c r="J121" s="6">
        <f t="shared" si="39"/>
        <v>450.3330317428078</v>
      </c>
      <c r="K121" s="6">
        <f t="shared" si="40"/>
        <v>3688.9573850733423</v>
      </c>
      <c r="L121" s="6">
        <f t="shared" si="41"/>
        <v>25.969653142137929</v>
      </c>
      <c r="M121" s="6">
        <f t="shared" si="42"/>
        <v>71.074860061084564</v>
      </c>
      <c r="N121">
        <f t="shared" si="43"/>
        <v>69.928479302078813</v>
      </c>
      <c r="O121" s="2">
        <f t="shared" si="44"/>
        <v>249.92847930207881</v>
      </c>
      <c r="P121" s="9">
        <f t="shared" si="45"/>
        <v>7.5670724966962677</v>
      </c>
    </row>
    <row r="122" spans="3:16">
      <c r="C122">
        <v>1160</v>
      </c>
      <c r="D122">
        <v>36.39</v>
      </c>
      <c r="E122">
        <v>82.7</v>
      </c>
      <c r="G122">
        <f t="shared" si="36"/>
        <v>2784</v>
      </c>
      <c r="H122" s="8">
        <f t="shared" si="37"/>
        <v>36.39</v>
      </c>
      <c r="I122" s="8">
        <f t="shared" si="38"/>
        <v>82.7</v>
      </c>
      <c r="J122" s="6">
        <f t="shared" si="39"/>
        <v>479.98730746655434</v>
      </c>
      <c r="K122" s="6">
        <f t="shared" si="40"/>
        <v>3746.887099644885</v>
      </c>
      <c r="L122" s="6">
        <f t="shared" si="41"/>
        <v>29.654275723746537</v>
      </c>
      <c r="M122" s="6">
        <f t="shared" si="42"/>
        <v>57.929714571542718</v>
      </c>
      <c r="N122">
        <f t="shared" si="43"/>
        <v>62.892050342211149</v>
      </c>
      <c r="O122" s="2">
        <f t="shared" si="44"/>
        <v>242.89205034221115</v>
      </c>
      <c r="P122" s="9">
        <f t="shared" si="45"/>
        <v>6.5078628589118193</v>
      </c>
    </row>
    <row r="123" spans="3:16">
      <c r="C123">
        <v>1170</v>
      </c>
      <c r="D123">
        <v>36.19</v>
      </c>
      <c r="E123">
        <v>82.48</v>
      </c>
      <c r="G123">
        <f t="shared" si="36"/>
        <v>2808</v>
      </c>
      <c r="H123" s="8">
        <f t="shared" si="37"/>
        <v>36.19</v>
      </c>
      <c r="I123" s="8">
        <f t="shared" si="38"/>
        <v>82.48</v>
      </c>
      <c r="J123" s="6">
        <f t="shared" si="39"/>
        <v>502.2943981002449</v>
      </c>
      <c r="K123" s="6">
        <f t="shared" si="40"/>
        <v>3805.0406512539439</v>
      </c>
      <c r="L123" s="6">
        <f t="shared" si="41"/>
        <v>22.307090633690564</v>
      </c>
      <c r="M123" s="6">
        <f t="shared" si="42"/>
        <v>58.153551609058923</v>
      </c>
      <c r="N123">
        <f t="shared" si="43"/>
        <v>69.013711819443103</v>
      </c>
      <c r="O123" s="2">
        <f t="shared" si="44"/>
        <v>249.0137118194431</v>
      </c>
      <c r="P123" s="9">
        <f t="shared" si="45"/>
        <v>6.2285165627837618</v>
      </c>
    </row>
    <row r="124" spans="3:16">
      <c r="C124">
        <v>1180</v>
      </c>
      <c r="D124">
        <v>36.08</v>
      </c>
      <c r="E124">
        <v>81.86</v>
      </c>
      <c r="G124">
        <f t="shared" si="36"/>
        <v>2832</v>
      </c>
      <c r="H124" s="8">
        <f t="shared" si="37"/>
        <v>36.08</v>
      </c>
      <c r="I124" s="8">
        <f t="shared" si="38"/>
        <v>81.86</v>
      </c>
      <c r="J124" s="6">
        <f t="shared" si="39"/>
        <v>550.29735783478759</v>
      </c>
      <c r="K124" s="6">
        <f t="shared" si="40"/>
        <v>3847.3341480702466</v>
      </c>
      <c r="L124" s="6">
        <f t="shared" si="41"/>
        <v>48.002959734542685</v>
      </c>
      <c r="M124" s="6">
        <f t="shared" si="42"/>
        <v>42.29349681630265</v>
      </c>
      <c r="N124">
        <f t="shared" si="43"/>
        <v>41.381992996040083</v>
      </c>
      <c r="O124" s="2">
        <f t="shared" si="44"/>
        <v>221.38199299604008</v>
      </c>
      <c r="P124" s="9">
        <f t="shared" si="45"/>
        <v>6.3976745902137981</v>
      </c>
    </row>
    <row r="125" spans="3:16">
      <c r="C125">
        <v>1190</v>
      </c>
      <c r="D125">
        <v>35.909999999999997</v>
      </c>
      <c r="E125">
        <v>81.48</v>
      </c>
      <c r="G125">
        <f t="shared" si="36"/>
        <v>2856</v>
      </c>
      <c r="H125" s="8">
        <f t="shared" si="37"/>
        <v>35.909999999999997</v>
      </c>
      <c r="I125" s="8">
        <f t="shared" si="38"/>
        <v>81.48</v>
      </c>
      <c r="J125" s="6">
        <f t="shared" si="39"/>
        <v>584.3159306169515</v>
      </c>
      <c r="K125" s="6">
        <f t="shared" si="40"/>
        <v>3900.4351516608908</v>
      </c>
      <c r="L125" s="6">
        <f t="shared" si="41"/>
        <v>34.018572782163915</v>
      </c>
      <c r="M125" s="6">
        <f t="shared" si="42"/>
        <v>53.101003590644268</v>
      </c>
      <c r="N125">
        <f t="shared" si="43"/>
        <v>57.354791944669486</v>
      </c>
      <c r="O125" s="2">
        <f t="shared" si="44"/>
        <v>237.3547919446695</v>
      </c>
      <c r="P125" s="9">
        <f t="shared" si="45"/>
        <v>6.3063300551659989</v>
      </c>
    </row>
    <row r="126" spans="3:16">
      <c r="C126">
        <v>1200</v>
      </c>
      <c r="D126">
        <v>35.74</v>
      </c>
      <c r="E126">
        <v>81.11</v>
      </c>
      <c r="G126">
        <f t="shared" si="36"/>
        <v>2880</v>
      </c>
      <c r="H126" s="8">
        <f t="shared" si="37"/>
        <v>35.74</v>
      </c>
      <c r="I126" s="8">
        <f t="shared" si="38"/>
        <v>81.11</v>
      </c>
      <c r="J126" s="6">
        <f t="shared" si="39"/>
        <v>618.467883720847</v>
      </c>
      <c r="K126" s="6">
        <f t="shared" si="40"/>
        <v>3953.9681251014381</v>
      </c>
      <c r="L126" s="6">
        <f t="shared" si="41"/>
        <v>34.151953103895494</v>
      </c>
      <c r="M126" s="6">
        <f t="shared" si="42"/>
        <v>53.532973440547266</v>
      </c>
      <c r="N126">
        <f t="shared" si="43"/>
        <v>57.463709649185859</v>
      </c>
      <c r="O126" s="2">
        <f t="shared" si="44"/>
        <v>237.46370964918586</v>
      </c>
      <c r="P126" s="9">
        <f t="shared" si="45"/>
        <v>6.3499095632906588</v>
      </c>
    </row>
    <row r="127" spans="3:16">
      <c r="C127">
        <v>1210</v>
      </c>
      <c r="D127">
        <v>35.57</v>
      </c>
      <c r="E127">
        <v>80.72</v>
      </c>
      <c r="G127">
        <f t="shared" si="36"/>
        <v>2904</v>
      </c>
      <c r="H127" s="8">
        <f t="shared" si="37"/>
        <v>35.57</v>
      </c>
      <c r="I127" s="8">
        <f t="shared" si="38"/>
        <v>80.72</v>
      </c>
      <c r="J127" s="6">
        <f t="shared" si="39"/>
        <v>654.83459117694599</v>
      </c>
      <c r="K127" s="6">
        <f t="shared" si="40"/>
        <v>4007.6077776708535</v>
      </c>
      <c r="L127" s="6">
        <f t="shared" si="41"/>
        <v>36.366707456098993</v>
      </c>
      <c r="M127" s="6">
        <f t="shared" si="42"/>
        <v>53.639652569415375</v>
      </c>
      <c r="N127">
        <f t="shared" si="43"/>
        <v>55.863444259136088</v>
      </c>
      <c r="O127" s="2">
        <f t="shared" si="44"/>
        <v>235.86344425913609</v>
      </c>
      <c r="P127" s="9">
        <f t="shared" si="45"/>
        <v>6.4805476149512824</v>
      </c>
    </row>
    <row r="128" spans="3:16">
      <c r="C128">
        <v>1220</v>
      </c>
      <c r="D128">
        <v>35.43</v>
      </c>
      <c r="E128">
        <v>80.290000000000006</v>
      </c>
      <c r="G128">
        <f t="shared" si="36"/>
        <v>2928</v>
      </c>
      <c r="H128" s="8">
        <f t="shared" si="37"/>
        <v>35.43</v>
      </c>
      <c r="I128" s="8">
        <f t="shared" si="38"/>
        <v>80.290000000000006</v>
      </c>
      <c r="J128" s="6">
        <f t="shared" si="39"/>
        <v>694.1312692478856</v>
      </c>
      <c r="K128" s="6">
        <f t="shared" si="40"/>
        <v>4056.5720297424191</v>
      </c>
      <c r="L128" s="6">
        <f t="shared" si="41"/>
        <v>39.296678070939606</v>
      </c>
      <c r="M128" s="6">
        <f t="shared" si="42"/>
        <v>48.964252071565625</v>
      </c>
      <c r="N128">
        <f t="shared" si="43"/>
        <v>51.250917347681742</v>
      </c>
      <c r="O128" s="2">
        <f t="shared" si="44"/>
        <v>231.25091734768174</v>
      </c>
      <c r="P128" s="9">
        <f t="shared" si="45"/>
        <v>6.278317360837125</v>
      </c>
    </row>
    <row r="129" spans="3:16">
      <c r="C129">
        <v>1230</v>
      </c>
      <c r="D129">
        <v>35.270000000000003</v>
      </c>
      <c r="E129">
        <v>79.83</v>
      </c>
      <c r="G129">
        <f t="shared" si="36"/>
        <v>2952</v>
      </c>
      <c r="H129" s="8">
        <f t="shared" si="37"/>
        <v>35.270000000000003</v>
      </c>
      <c r="I129" s="8">
        <f t="shared" si="38"/>
        <v>79.83</v>
      </c>
      <c r="J129" s="6">
        <f t="shared" si="39"/>
        <v>736.98146687820679</v>
      </c>
      <c r="K129" s="6">
        <f t="shared" si="40"/>
        <v>4108.3120197972794</v>
      </c>
      <c r="L129" s="6">
        <f t="shared" si="41"/>
        <v>42.85019763032119</v>
      </c>
      <c r="M129" s="6">
        <f t="shared" si="42"/>
        <v>51.7399900548603</v>
      </c>
      <c r="N129">
        <f t="shared" si="43"/>
        <v>50.36901201825038</v>
      </c>
      <c r="O129" s="2">
        <f t="shared" si="44"/>
        <v>230.36901201825037</v>
      </c>
      <c r="P129" s="9">
        <f t="shared" si="45"/>
        <v>6.7180101278835735</v>
      </c>
    </row>
    <row r="130" spans="3:16">
      <c r="C130">
        <v>1240</v>
      </c>
      <c r="D130">
        <v>35.119999999999997</v>
      </c>
      <c r="E130">
        <v>79.349999999999994</v>
      </c>
      <c r="G130">
        <f t="shared" si="36"/>
        <v>2976</v>
      </c>
      <c r="H130" s="8">
        <f t="shared" si="37"/>
        <v>35.119999999999997</v>
      </c>
      <c r="I130" s="8">
        <f t="shared" si="38"/>
        <v>79.349999999999994</v>
      </c>
      <c r="J130" s="6">
        <f t="shared" si="39"/>
        <v>781.97872472131507</v>
      </c>
      <c r="K130" s="6">
        <f t="shared" si="40"/>
        <v>4158.3931890220138</v>
      </c>
      <c r="L130" s="6">
        <f t="shared" si="41"/>
        <v>44.997257843108287</v>
      </c>
      <c r="M130" s="6">
        <f t="shared" si="42"/>
        <v>50.081169224734367</v>
      </c>
      <c r="N130">
        <f t="shared" si="43"/>
        <v>48.060731463908951</v>
      </c>
      <c r="O130" s="2">
        <f t="shared" si="44"/>
        <v>228.06073146390895</v>
      </c>
      <c r="P130" s="9">
        <f t="shared" si="45"/>
        <v>6.7326642009799142</v>
      </c>
    </row>
    <row r="131" spans="3:16">
      <c r="C131">
        <v>1250</v>
      </c>
      <c r="D131">
        <v>34.96</v>
      </c>
      <c r="E131">
        <v>78.81</v>
      </c>
      <c r="G131">
        <f t="shared" si="36"/>
        <v>3000</v>
      </c>
      <c r="H131" s="8">
        <f t="shared" si="37"/>
        <v>34.96</v>
      </c>
      <c r="I131" s="8">
        <f t="shared" si="38"/>
        <v>78.81</v>
      </c>
      <c r="J131" s="6">
        <f t="shared" si="39"/>
        <v>832.68932249481247</v>
      </c>
      <c r="K131" s="6">
        <f t="shared" si="40"/>
        <v>4209.2439742194756</v>
      </c>
      <c r="L131" s="6">
        <f t="shared" si="41"/>
        <v>50.710597773497398</v>
      </c>
      <c r="M131" s="6">
        <f t="shared" si="42"/>
        <v>50.850785197461846</v>
      </c>
      <c r="N131">
        <f t="shared" si="43"/>
        <v>45.079086581905734</v>
      </c>
      <c r="O131" s="2">
        <f t="shared" si="44"/>
        <v>225.07908658190573</v>
      </c>
      <c r="P131" s="9">
        <f t="shared" si="45"/>
        <v>7.1814811019342271</v>
      </c>
    </row>
    <row r="132" spans="3:16">
      <c r="C132">
        <v>1260</v>
      </c>
      <c r="D132">
        <v>34.83</v>
      </c>
      <c r="E132">
        <v>78.260000000000005</v>
      </c>
      <c r="G132">
        <f t="shared" si="36"/>
        <v>3024</v>
      </c>
      <c r="H132" s="8">
        <f t="shared" si="37"/>
        <v>34.83</v>
      </c>
      <c r="I132" s="8">
        <f t="shared" si="38"/>
        <v>78.260000000000005</v>
      </c>
      <c r="J132" s="6">
        <f t="shared" si="39"/>
        <v>884.30643548058663</v>
      </c>
      <c r="K132" s="6">
        <f t="shared" si="40"/>
        <v>4255.1920029929697</v>
      </c>
      <c r="L132" s="6">
        <f t="shared" si="41"/>
        <v>51.617112985774156</v>
      </c>
      <c r="M132" s="6">
        <f t="shared" si="42"/>
        <v>45.948028773494116</v>
      </c>
      <c r="N132">
        <f t="shared" si="43"/>
        <v>41.674531716651337</v>
      </c>
      <c r="O132" s="2">
        <f t="shared" si="44"/>
        <v>221.67453171665133</v>
      </c>
      <c r="P132" s="9">
        <f t="shared" si="45"/>
        <v>6.9105337718269038</v>
      </c>
    </row>
    <row r="133" spans="3:16">
      <c r="C133">
        <v>1270</v>
      </c>
      <c r="D133">
        <v>34.71</v>
      </c>
      <c r="E133">
        <v>77.77</v>
      </c>
      <c r="G133">
        <f t="shared" si="36"/>
        <v>3048</v>
      </c>
      <c r="H133" s="8">
        <f t="shared" si="37"/>
        <v>34.71</v>
      </c>
      <c r="I133" s="8">
        <f t="shared" si="38"/>
        <v>77.77</v>
      </c>
      <c r="J133" s="6">
        <f t="shared" si="39"/>
        <v>932.12948972141317</v>
      </c>
      <c r="K133" s="6">
        <f t="shared" si="40"/>
        <v>4300.3672031365177</v>
      </c>
      <c r="L133" s="6">
        <f t="shared" si="41"/>
        <v>47.823054240826536</v>
      </c>
      <c r="M133" s="6">
        <f t="shared" si="42"/>
        <v>45.175200143547954</v>
      </c>
      <c r="N133">
        <f t="shared" si="43"/>
        <v>43.369110364647412</v>
      </c>
      <c r="O133" s="2">
        <f t="shared" si="44"/>
        <v>223.36911036464741</v>
      </c>
      <c r="P133" s="9">
        <f t="shared" si="45"/>
        <v>6.5786345277197551</v>
      </c>
    </row>
    <row r="134" spans="3:16">
      <c r="C134">
        <v>1280</v>
      </c>
      <c r="D134">
        <v>34.58</v>
      </c>
      <c r="E134">
        <v>77.290000000000006</v>
      </c>
      <c r="G134">
        <f t="shared" si="36"/>
        <v>3072</v>
      </c>
      <c r="H134" s="8">
        <f t="shared" si="37"/>
        <v>34.58</v>
      </c>
      <c r="I134" s="8">
        <f t="shared" si="38"/>
        <v>77.290000000000006</v>
      </c>
      <c r="J134" s="6">
        <f t="shared" si="39"/>
        <v>980.49122659452462</v>
      </c>
      <c r="K134" s="6">
        <f t="shared" si="40"/>
        <v>4347.244784366826</v>
      </c>
      <c r="L134" s="6">
        <f t="shared" si="41"/>
        <v>48.361736873111454</v>
      </c>
      <c r="M134" s="6">
        <f t="shared" si="42"/>
        <v>46.877581230308351</v>
      </c>
      <c r="N134">
        <f t="shared" si="43"/>
        <v>44.107207257430289</v>
      </c>
      <c r="O134" s="2">
        <f t="shared" si="44"/>
        <v>224.10720725743028</v>
      </c>
      <c r="P134" s="9">
        <f t="shared" si="45"/>
        <v>6.7352544238419281</v>
      </c>
    </row>
    <row r="135" spans="3:16">
      <c r="C135">
        <v>1290</v>
      </c>
      <c r="D135">
        <v>34.39</v>
      </c>
      <c r="E135">
        <v>76.83</v>
      </c>
      <c r="G135">
        <f t="shared" si="36"/>
        <v>3096</v>
      </c>
      <c r="H135" s="8">
        <f t="shared" si="37"/>
        <v>34.39</v>
      </c>
      <c r="I135" s="8">
        <f t="shared" si="38"/>
        <v>76.83</v>
      </c>
      <c r="J135" s="6">
        <f t="shared" si="39"/>
        <v>1030.5906359466996</v>
      </c>
      <c r="K135" s="6">
        <f t="shared" si="40"/>
        <v>4404.3173023620566</v>
      </c>
      <c r="L135" s="6">
        <f t="shared" si="41"/>
        <v>50.09940935217503</v>
      </c>
      <c r="M135" s="6">
        <f t="shared" si="42"/>
        <v>57.072517995230555</v>
      </c>
      <c r="N135">
        <f t="shared" si="43"/>
        <v>48.722685047877938</v>
      </c>
      <c r="O135" s="2">
        <f t="shared" si="44"/>
        <v>228.72268504787795</v>
      </c>
      <c r="P135" s="9">
        <f t="shared" si="45"/>
        <v>7.5942235467180712</v>
      </c>
    </row>
    <row r="136" spans="3:16">
      <c r="C136">
        <v>1300</v>
      </c>
      <c r="D136">
        <v>34.200000000000003</v>
      </c>
      <c r="E136">
        <v>76.39</v>
      </c>
      <c r="G136">
        <f t="shared" si="36"/>
        <v>3120</v>
      </c>
      <c r="H136" s="8">
        <f t="shared" si="37"/>
        <v>34.200000000000003</v>
      </c>
      <c r="I136" s="8">
        <f t="shared" si="38"/>
        <v>76.39</v>
      </c>
      <c r="J136" s="6">
        <f t="shared" si="39"/>
        <v>1080.3022573961439</v>
      </c>
      <c r="K136" s="6">
        <f t="shared" si="40"/>
        <v>4462.0267245899404</v>
      </c>
      <c r="L136" s="6">
        <f t="shared" si="41"/>
        <v>49.711621449444237</v>
      </c>
      <c r="M136" s="6">
        <f t="shared" si="42"/>
        <v>57.709422227883806</v>
      </c>
      <c r="N136">
        <f t="shared" si="43"/>
        <v>49.257976928144267</v>
      </c>
      <c r="O136" s="2">
        <f t="shared" si="44"/>
        <v>229.25797692814427</v>
      </c>
      <c r="P136" s="9">
        <f t="shared" si="45"/>
        <v>7.616838399893366</v>
      </c>
    </row>
    <row r="137" spans="3:16">
      <c r="C137">
        <v>1310</v>
      </c>
      <c r="D137">
        <v>34.06</v>
      </c>
      <c r="E137">
        <v>76.010000000000005</v>
      </c>
      <c r="G137">
        <f t="shared" si="36"/>
        <v>3144</v>
      </c>
      <c r="H137" s="8">
        <f t="shared" si="37"/>
        <v>34.06</v>
      </c>
      <c r="I137" s="8">
        <f t="shared" si="38"/>
        <v>76.010000000000005</v>
      </c>
      <c r="J137" s="6">
        <f t="shared" si="39"/>
        <v>1124.3086379106924</v>
      </c>
      <c r="K137" s="6">
        <f t="shared" si="40"/>
        <v>4512.7108349842265</v>
      </c>
      <c r="L137" s="6">
        <f t="shared" si="41"/>
        <v>44.006380514548482</v>
      </c>
      <c r="M137" s="6">
        <f t="shared" si="42"/>
        <v>50.684110394286108</v>
      </c>
      <c r="N137">
        <f t="shared" si="43"/>
        <v>49.033914595312488</v>
      </c>
      <c r="O137" s="2">
        <f t="shared" si="44"/>
        <v>229.0339145953125</v>
      </c>
      <c r="P137" s="9">
        <f t="shared" si="45"/>
        <v>6.7122578708296157</v>
      </c>
    </row>
    <row r="138" spans="3:16">
      <c r="C138">
        <v>1320</v>
      </c>
      <c r="D138">
        <v>33.979999999999997</v>
      </c>
      <c r="E138">
        <v>75.63</v>
      </c>
      <c r="G138">
        <f t="shared" si="36"/>
        <v>3168</v>
      </c>
      <c r="H138" s="8">
        <f t="shared" si="37"/>
        <v>33.979999999999997</v>
      </c>
      <c r="I138" s="8">
        <f t="shared" si="38"/>
        <v>75.63</v>
      </c>
      <c r="J138" s="6">
        <f t="shared" si="39"/>
        <v>1166.5310406824128</v>
      </c>
      <c r="K138" s="6">
        <f t="shared" si="40"/>
        <v>4553.2345628533994</v>
      </c>
      <c r="L138" s="6">
        <f t="shared" si="41"/>
        <v>42.222402771720454</v>
      </c>
      <c r="M138" s="6">
        <f t="shared" si="42"/>
        <v>40.523727869172944</v>
      </c>
      <c r="N138">
        <f t="shared" si="43"/>
        <v>43.823954265491416</v>
      </c>
      <c r="O138" s="2">
        <f t="shared" si="44"/>
        <v>223.82395426549141</v>
      </c>
      <c r="P138" s="9">
        <f t="shared" si="45"/>
        <v>5.8522677794442828</v>
      </c>
    </row>
    <row r="139" spans="3:16">
      <c r="C139">
        <v>1330</v>
      </c>
      <c r="D139">
        <v>33.9</v>
      </c>
      <c r="E139">
        <v>75.319999999999993</v>
      </c>
      <c r="G139">
        <f t="shared" si="36"/>
        <v>3192</v>
      </c>
      <c r="H139" s="8">
        <f t="shared" si="37"/>
        <v>33.9</v>
      </c>
      <c r="I139" s="8">
        <f t="shared" si="38"/>
        <v>75.319999999999993</v>
      </c>
      <c r="J139" s="6">
        <f t="shared" si="39"/>
        <v>1203.7963285760768</v>
      </c>
      <c r="K139" s="6">
        <f t="shared" si="40"/>
        <v>4595.1329839756354</v>
      </c>
      <c r="L139" s="6">
        <f t="shared" si="41"/>
        <v>37.265287893663981</v>
      </c>
      <c r="M139" s="6">
        <f t="shared" si="42"/>
        <v>41.898421122235959</v>
      </c>
      <c r="N139">
        <f t="shared" si="43"/>
        <v>48.34947052502153</v>
      </c>
      <c r="O139" s="2">
        <f t="shared" si="44"/>
        <v>228.34947052502153</v>
      </c>
      <c r="P139" s="9">
        <f t="shared" si="45"/>
        <v>5.6072982570342091</v>
      </c>
    </row>
    <row r="140" spans="3:16">
      <c r="C140">
        <v>1340</v>
      </c>
      <c r="D140">
        <v>33.76</v>
      </c>
      <c r="E140">
        <v>74.91</v>
      </c>
      <c r="G140">
        <f t="shared" si="36"/>
        <v>3216</v>
      </c>
      <c r="H140" s="8">
        <f t="shared" si="37"/>
        <v>33.76</v>
      </c>
      <c r="I140" s="8">
        <f t="shared" si="38"/>
        <v>74.91</v>
      </c>
      <c r="J140" s="6">
        <f t="shared" si="39"/>
        <v>1252.5457609875978</v>
      </c>
      <c r="K140" s="6">
        <f t="shared" si="40"/>
        <v>4645.3644192361035</v>
      </c>
      <c r="L140" s="6">
        <f t="shared" si="41"/>
        <v>48.749432411520957</v>
      </c>
      <c r="M140" s="6">
        <f t="shared" si="42"/>
        <v>50.231435260468061</v>
      </c>
      <c r="N140">
        <f t="shared" si="43"/>
        <v>45.857803796952297</v>
      </c>
      <c r="O140" s="2">
        <f t="shared" si="44"/>
        <v>225.85780379695228</v>
      </c>
      <c r="P140" s="9">
        <f t="shared" si="45"/>
        <v>6.9997887459351542</v>
      </c>
    </row>
    <row r="141" spans="3:16">
      <c r="C141">
        <v>1350</v>
      </c>
      <c r="D141">
        <v>33.65</v>
      </c>
      <c r="E141">
        <v>74.48</v>
      </c>
      <c r="G141">
        <f t="shared" si="36"/>
        <v>3240</v>
      </c>
      <c r="H141" s="8">
        <f t="shared" si="37"/>
        <v>33.65</v>
      </c>
      <c r="I141" s="8">
        <f t="shared" si="38"/>
        <v>74.48</v>
      </c>
      <c r="J141" s="6">
        <f t="shared" si="39"/>
        <v>1302.3856083801186</v>
      </c>
      <c r="K141" s="6">
        <f t="shared" si="40"/>
        <v>4689.8930435111915</v>
      </c>
      <c r="L141" s="6">
        <f t="shared" si="41"/>
        <v>49.839847392520824</v>
      </c>
      <c r="M141" s="6">
        <f t="shared" si="42"/>
        <v>44.528624275088077</v>
      </c>
      <c r="N141">
        <f t="shared" si="43"/>
        <v>41.778691468779613</v>
      </c>
      <c r="O141" s="2">
        <f t="shared" si="44"/>
        <v>221.77869146877961</v>
      </c>
      <c r="P141" s="9">
        <f t="shared" si="45"/>
        <v>6.6834188615870307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Data</vt:lpstr>
      <vt:lpstr>T. Chart</vt:lpstr>
      <vt:lpstr>WD</vt:lpstr>
      <vt:lpstr>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emiemi</dc:creator>
  <cp:lastModifiedBy>Mr. X</cp:lastModifiedBy>
  <dcterms:created xsi:type="dcterms:W3CDTF">2013-05-10T08:50:31Z</dcterms:created>
  <dcterms:modified xsi:type="dcterms:W3CDTF">2019-04-17T23:57:42Z</dcterms:modified>
</cp:coreProperties>
</file>