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" yWindow="-20" windowWidth="25720" windowHeight="13660" activeTab="3"/>
  </bookViews>
  <sheets>
    <sheet name="T. Chart" sheetId="5" r:id="rId1"/>
    <sheet name="WD" sheetId="4" r:id="rId2"/>
    <sheet name="WS" sheetId="3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2" l="1"/>
  <c r="H51" i="2"/>
  <c r="G51" i="2"/>
  <c r="K51" i="2"/>
  <c r="I50" i="2"/>
  <c r="H50" i="2"/>
  <c r="G50" i="2"/>
  <c r="V50" i="2"/>
  <c r="I49" i="2"/>
  <c r="H49" i="2"/>
  <c r="G49" i="2"/>
  <c r="V49" i="2"/>
  <c r="I48" i="2"/>
  <c r="H48" i="2"/>
  <c r="G48" i="2"/>
  <c r="V48" i="2"/>
  <c r="G47" i="2"/>
  <c r="X47" i="2"/>
  <c r="I47" i="2"/>
  <c r="H47" i="2"/>
  <c r="J47" i="2"/>
  <c r="G46" i="2"/>
  <c r="I46" i="2"/>
  <c r="H46" i="2"/>
  <c r="J46" i="2"/>
  <c r="L47" i="2"/>
  <c r="K47" i="2"/>
  <c r="X46" i="2"/>
  <c r="T46" i="2"/>
  <c r="K46" i="2"/>
  <c r="G45" i="2"/>
  <c r="V45" i="2"/>
  <c r="I45" i="2"/>
  <c r="H45" i="2"/>
  <c r="X45" i="2"/>
  <c r="G44" i="2"/>
  <c r="X44" i="2"/>
  <c r="V44" i="2"/>
  <c r="I44" i="2"/>
  <c r="H44" i="2"/>
  <c r="J44" i="2"/>
  <c r="G43" i="2"/>
  <c r="I43" i="2"/>
  <c r="H43" i="2"/>
  <c r="J43" i="2"/>
  <c r="L44" i="2"/>
  <c r="K44" i="2"/>
  <c r="V43" i="2"/>
  <c r="G42" i="2"/>
  <c r="X42" i="2"/>
  <c r="I42" i="2"/>
  <c r="H42" i="2"/>
  <c r="J42" i="2"/>
  <c r="G41" i="2"/>
  <c r="I41" i="2"/>
  <c r="H41" i="2"/>
  <c r="J41" i="2"/>
  <c r="L42" i="2"/>
  <c r="K42" i="2"/>
  <c r="X41" i="2"/>
  <c r="G40" i="2"/>
  <c r="I40" i="2"/>
  <c r="H40" i="2"/>
  <c r="J40" i="2"/>
  <c r="L41" i="2"/>
  <c r="K41" i="2"/>
  <c r="K40" i="2"/>
  <c r="G39" i="2"/>
  <c r="X39" i="2"/>
  <c r="I39" i="2"/>
  <c r="H39" i="2"/>
  <c r="J39" i="2"/>
  <c r="G38" i="2"/>
  <c r="I38" i="2"/>
  <c r="H38" i="2"/>
  <c r="J38" i="2"/>
  <c r="L39" i="2"/>
  <c r="K39" i="2"/>
  <c r="V38" i="2"/>
  <c r="I37" i="2"/>
  <c r="H37" i="2"/>
  <c r="G37" i="2"/>
  <c r="K37" i="2"/>
  <c r="I36" i="2"/>
  <c r="H36" i="2"/>
  <c r="G36" i="2"/>
  <c r="V36" i="2"/>
  <c r="G35" i="2"/>
  <c r="V35" i="2"/>
  <c r="I35" i="2"/>
  <c r="H35" i="2"/>
  <c r="X35" i="2"/>
  <c r="G34" i="2"/>
  <c r="V34" i="2"/>
  <c r="I34" i="2"/>
  <c r="H34" i="2"/>
  <c r="X34" i="2"/>
  <c r="G33" i="2"/>
  <c r="X33" i="2"/>
  <c r="V33" i="2"/>
  <c r="I33" i="2"/>
  <c r="H33" i="2"/>
  <c r="J33" i="2"/>
  <c r="G32" i="2"/>
  <c r="I32" i="2"/>
  <c r="H32" i="2"/>
  <c r="J32" i="2"/>
  <c r="L33" i="2"/>
  <c r="K33" i="2"/>
  <c r="V32" i="2"/>
  <c r="I31" i="2"/>
  <c r="H31" i="2"/>
  <c r="G31" i="2"/>
  <c r="V31" i="2"/>
  <c r="I30" i="2"/>
  <c r="H30" i="2"/>
  <c r="G30" i="2"/>
  <c r="V30" i="2"/>
  <c r="G29" i="2"/>
  <c r="V29" i="2"/>
  <c r="I29" i="2"/>
  <c r="H29" i="2"/>
  <c r="X29" i="2"/>
  <c r="I28" i="2"/>
  <c r="H28" i="2"/>
  <c r="G28" i="2"/>
  <c r="V28" i="2"/>
  <c r="I27" i="2"/>
  <c r="H27" i="2"/>
  <c r="G27" i="2"/>
  <c r="K27" i="2"/>
  <c r="I26" i="2"/>
  <c r="H26" i="2"/>
  <c r="G26" i="2"/>
  <c r="V26" i="2"/>
  <c r="G25" i="2"/>
  <c r="V25" i="2"/>
  <c r="I25" i="2"/>
  <c r="H25" i="2"/>
  <c r="X25" i="2"/>
  <c r="G24" i="2"/>
  <c r="V24" i="2"/>
  <c r="I24" i="2"/>
  <c r="H24" i="2"/>
  <c r="X24" i="2"/>
  <c r="G23" i="2"/>
  <c r="V23" i="2"/>
  <c r="I23" i="2"/>
  <c r="H23" i="2"/>
  <c r="X23" i="2"/>
  <c r="G22" i="2"/>
  <c r="V22" i="2"/>
  <c r="I22" i="2"/>
  <c r="H22" i="2"/>
  <c r="X22" i="2"/>
  <c r="I21" i="2"/>
  <c r="G21" i="2"/>
  <c r="H21" i="2"/>
  <c r="J21" i="2"/>
  <c r="K21" i="2"/>
  <c r="G20" i="2"/>
  <c r="V20" i="2"/>
  <c r="I20" i="2"/>
  <c r="H20" i="2"/>
  <c r="X20" i="2"/>
  <c r="I19" i="2"/>
  <c r="H19" i="2"/>
  <c r="G19" i="2"/>
  <c r="V19" i="2"/>
  <c r="I18" i="2"/>
  <c r="H18" i="2"/>
  <c r="G18" i="2"/>
  <c r="V18" i="2"/>
  <c r="G17" i="2"/>
  <c r="X17" i="2"/>
  <c r="I17" i="2"/>
  <c r="H17" i="2"/>
  <c r="J17" i="2"/>
  <c r="T17" i="2"/>
  <c r="K17" i="2"/>
  <c r="G16" i="2"/>
  <c r="X16" i="2"/>
  <c r="I16" i="2"/>
  <c r="H16" i="2"/>
  <c r="J16" i="2"/>
  <c r="G15" i="2"/>
  <c r="I15" i="2"/>
  <c r="H15" i="2"/>
  <c r="J15" i="2"/>
  <c r="L16" i="2"/>
  <c r="K16" i="2"/>
  <c r="X15" i="2"/>
  <c r="T15" i="2"/>
  <c r="K15" i="2"/>
  <c r="G14" i="2"/>
  <c r="X14" i="2"/>
  <c r="I14" i="2"/>
  <c r="H14" i="2"/>
  <c r="J14" i="2"/>
  <c r="G13" i="2"/>
  <c r="I13" i="2"/>
  <c r="H13" i="2"/>
  <c r="J13" i="2"/>
  <c r="L14" i="2"/>
  <c r="K14" i="2"/>
  <c r="X13" i="2"/>
  <c r="G12" i="2"/>
  <c r="I12" i="2"/>
  <c r="H12" i="2"/>
  <c r="J12" i="2"/>
  <c r="L13" i="2"/>
  <c r="K13" i="2"/>
  <c r="X12" i="2"/>
  <c r="G11" i="2"/>
  <c r="I11" i="2"/>
  <c r="H11" i="2"/>
  <c r="J11" i="2"/>
  <c r="L12" i="2"/>
  <c r="K12" i="2"/>
  <c r="X11" i="2"/>
  <c r="G10" i="2"/>
  <c r="I10" i="2"/>
  <c r="H10" i="2"/>
  <c r="J10" i="2"/>
  <c r="L11" i="2"/>
  <c r="K11" i="2"/>
  <c r="X10" i="2"/>
  <c r="T10" i="2"/>
  <c r="K10" i="2"/>
  <c r="I9" i="2"/>
  <c r="H9" i="2"/>
  <c r="G9" i="2"/>
  <c r="V9" i="2"/>
  <c r="G8" i="2"/>
  <c r="X8" i="2"/>
  <c r="I8" i="2"/>
  <c r="H8" i="2"/>
  <c r="J8" i="2"/>
  <c r="G7" i="2"/>
  <c r="I7" i="2"/>
  <c r="H7" i="2"/>
  <c r="J7" i="2"/>
  <c r="L8" i="2"/>
  <c r="K8" i="2"/>
  <c r="G6" i="2"/>
  <c r="S51" i="2"/>
  <c r="K50" i="2"/>
  <c r="M51" i="2"/>
  <c r="J51" i="2"/>
  <c r="X51" i="2"/>
  <c r="V51" i="2"/>
  <c r="X50" i="2"/>
  <c r="J50" i="2"/>
  <c r="K49" i="2"/>
  <c r="J49" i="2"/>
  <c r="X49" i="2"/>
  <c r="K48" i="2"/>
  <c r="J48" i="2"/>
  <c r="X48" i="2"/>
  <c r="S47" i="2"/>
  <c r="M47" i="2"/>
  <c r="N47" i="2"/>
  <c r="P47" i="2"/>
  <c r="W47" i="2"/>
  <c r="T47" i="2"/>
  <c r="V47" i="2"/>
  <c r="S46" i="2"/>
  <c r="K45" i="2"/>
  <c r="M46" i="2"/>
  <c r="J45" i="2"/>
  <c r="L46" i="2"/>
  <c r="V46" i="2"/>
  <c r="S44" i="2"/>
  <c r="K43" i="2"/>
  <c r="M44" i="2"/>
  <c r="N44" i="2"/>
  <c r="O44" i="2"/>
  <c r="U44" i="2"/>
  <c r="T44" i="2"/>
  <c r="X43" i="2"/>
  <c r="S42" i="2"/>
  <c r="M42" i="2"/>
  <c r="N42" i="2"/>
  <c r="O42" i="2"/>
  <c r="U42" i="2"/>
  <c r="T42" i="2"/>
  <c r="V42" i="2"/>
  <c r="S41" i="2"/>
  <c r="M41" i="2"/>
  <c r="N41" i="2"/>
  <c r="O41" i="2"/>
  <c r="U41" i="2"/>
  <c r="T41" i="2"/>
  <c r="V41" i="2"/>
  <c r="S40" i="2"/>
  <c r="M40" i="2"/>
  <c r="X40" i="2"/>
  <c r="V40" i="2"/>
  <c r="S39" i="2"/>
  <c r="K38" i="2"/>
  <c r="M39" i="2"/>
  <c r="N39" i="2"/>
  <c r="O39" i="2"/>
  <c r="U39" i="2"/>
  <c r="P39" i="2"/>
  <c r="W39" i="2"/>
  <c r="T39" i="2"/>
  <c r="V39" i="2"/>
  <c r="X38" i="2"/>
  <c r="S37" i="2"/>
  <c r="K36" i="2"/>
  <c r="M37" i="2"/>
  <c r="J37" i="2"/>
  <c r="X37" i="2"/>
  <c r="V37" i="2"/>
  <c r="J36" i="2"/>
  <c r="X36" i="2"/>
  <c r="K35" i="2"/>
  <c r="J35" i="2"/>
  <c r="K34" i="2"/>
  <c r="J34" i="2"/>
  <c r="S33" i="2"/>
  <c r="K32" i="2"/>
  <c r="M33" i="2"/>
  <c r="N33" i="2"/>
  <c r="O33" i="2"/>
  <c r="U33" i="2"/>
  <c r="T33" i="2"/>
  <c r="X32" i="2"/>
  <c r="K31" i="2"/>
  <c r="J31" i="2"/>
  <c r="X31" i="2"/>
  <c r="K30" i="2"/>
  <c r="J30" i="2"/>
  <c r="X30" i="2"/>
  <c r="K29" i="2"/>
  <c r="J29" i="2"/>
  <c r="K28" i="2"/>
  <c r="J28" i="2"/>
  <c r="X28" i="2"/>
  <c r="S27" i="2"/>
  <c r="K26" i="2"/>
  <c r="M27" i="2"/>
  <c r="J27" i="2"/>
  <c r="X27" i="2"/>
  <c r="V27" i="2"/>
  <c r="J26" i="2"/>
  <c r="X26" i="2"/>
  <c r="K25" i="2"/>
  <c r="J25" i="2"/>
  <c r="K24" i="2"/>
  <c r="J24" i="2"/>
  <c r="K23" i="2"/>
  <c r="J23" i="2"/>
  <c r="K22" i="2"/>
  <c r="J22" i="2"/>
  <c r="J20" i="2"/>
  <c r="L21" i="2"/>
  <c r="T21" i="2"/>
  <c r="K20" i="2"/>
  <c r="M21" i="2"/>
  <c r="S21" i="2"/>
  <c r="X21" i="2"/>
  <c r="V21" i="2"/>
  <c r="K19" i="2"/>
  <c r="J19" i="2"/>
  <c r="X19" i="2"/>
  <c r="K18" i="2"/>
  <c r="X18" i="2"/>
  <c r="J18" i="2"/>
  <c r="S17" i="2"/>
  <c r="M17" i="2"/>
  <c r="L17" i="2"/>
  <c r="N17" i="2"/>
  <c r="V17" i="2"/>
  <c r="S16" i="2"/>
  <c r="M16" i="2"/>
  <c r="N16" i="2"/>
  <c r="O16" i="2"/>
  <c r="U16" i="2"/>
  <c r="T16" i="2"/>
  <c r="V16" i="2"/>
  <c r="S15" i="2"/>
  <c r="M15" i="2"/>
  <c r="L15" i="2"/>
  <c r="N15" i="2"/>
  <c r="V15" i="2"/>
  <c r="S14" i="2"/>
  <c r="M14" i="2"/>
  <c r="N14" i="2"/>
  <c r="O14" i="2"/>
  <c r="U14" i="2"/>
  <c r="T14" i="2"/>
  <c r="V14" i="2"/>
  <c r="S13" i="2"/>
  <c r="M13" i="2"/>
  <c r="N13" i="2"/>
  <c r="O13" i="2"/>
  <c r="U13" i="2"/>
  <c r="T13" i="2"/>
  <c r="V13" i="2"/>
  <c r="S12" i="2"/>
  <c r="M12" i="2"/>
  <c r="N12" i="2"/>
  <c r="O12" i="2"/>
  <c r="U12" i="2"/>
  <c r="T12" i="2"/>
  <c r="V12" i="2"/>
  <c r="S11" i="2"/>
  <c r="M11" i="2"/>
  <c r="N11" i="2"/>
  <c r="O11" i="2"/>
  <c r="U11" i="2"/>
  <c r="T11" i="2"/>
  <c r="V11" i="2"/>
  <c r="S10" i="2"/>
  <c r="K9" i="2"/>
  <c r="M10" i="2"/>
  <c r="J9" i="2"/>
  <c r="L10" i="2"/>
  <c r="N10" i="2"/>
  <c r="V10" i="2"/>
  <c r="X9" i="2"/>
  <c r="S8" i="2"/>
  <c r="K7" i="2"/>
  <c r="M8" i="2"/>
  <c r="N8" i="2"/>
  <c r="O8" i="2"/>
  <c r="U8" i="2"/>
  <c r="T8" i="2"/>
  <c r="V8" i="2"/>
  <c r="W6" i="2"/>
  <c r="U6" i="2"/>
  <c r="I6" i="2"/>
  <c r="H6" i="2"/>
  <c r="X6" i="2"/>
  <c r="L51" i="2"/>
  <c r="T51" i="2"/>
  <c r="L50" i="2"/>
  <c r="T50" i="2"/>
  <c r="S50" i="2"/>
  <c r="M50" i="2"/>
  <c r="N50" i="2"/>
  <c r="S49" i="2"/>
  <c r="M49" i="2"/>
  <c r="L49" i="2"/>
  <c r="N49" i="2"/>
  <c r="T49" i="2"/>
  <c r="S48" i="2"/>
  <c r="M48" i="2"/>
  <c r="L48" i="2"/>
  <c r="N48" i="2"/>
  <c r="T48" i="2"/>
  <c r="O47" i="2"/>
  <c r="U47" i="2"/>
  <c r="P46" i="2"/>
  <c r="W46" i="2"/>
  <c r="N46" i="2"/>
  <c r="O46" i="2"/>
  <c r="U46" i="2"/>
  <c r="S45" i="2"/>
  <c r="M45" i="2"/>
  <c r="L45" i="2"/>
  <c r="N45" i="2"/>
  <c r="T45" i="2"/>
  <c r="P44" i="2"/>
  <c r="W44" i="2"/>
  <c r="S43" i="2"/>
  <c r="M43" i="2"/>
  <c r="L43" i="2"/>
  <c r="N43" i="2"/>
  <c r="T43" i="2"/>
  <c r="P42" i="2"/>
  <c r="W42" i="2"/>
  <c r="P41" i="2"/>
  <c r="W41" i="2"/>
  <c r="L40" i="2"/>
  <c r="N40" i="2"/>
  <c r="T40" i="2"/>
  <c r="S38" i="2"/>
  <c r="M38" i="2"/>
  <c r="L38" i="2"/>
  <c r="N38" i="2"/>
  <c r="T38" i="2"/>
  <c r="L37" i="2"/>
  <c r="T37" i="2"/>
  <c r="N37" i="2"/>
  <c r="S36" i="2"/>
  <c r="M36" i="2"/>
  <c r="L36" i="2"/>
  <c r="N36" i="2"/>
  <c r="T36" i="2"/>
  <c r="S35" i="2"/>
  <c r="M35" i="2"/>
  <c r="L35" i="2"/>
  <c r="N35" i="2"/>
  <c r="T35" i="2"/>
  <c r="L34" i="2"/>
  <c r="T34" i="2"/>
  <c r="S34" i="2"/>
  <c r="M34" i="2"/>
  <c r="N34" i="2"/>
  <c r="P33" i="2"/>
  <c r="W33" i="2"/>
  <c r="S32" i="2"/>
  <c r="M32" i="2"/>
  <c r="L32" i="2"/>
  <c r="N32" i="2"/>
  <c r="T32" i="2"/>
  <c r="L31" i="2"/>
  <c r="T31" i="2"/>
  <c r="S31" i="2"/>
  <c r="M31" i="2"/>
  <c r="N31" i="2"/>
  <c r="S30" i="2"/>
  <c r="M30" i="2"/>
  <c r="L30" i="2"/>
  <c r="N30" i="2"/>
  <c r="T30" i="2"/>
  <c r="S29" i="2"/>
  <c r="M29" i="2"/>
  <c r="T29" i="2"/>
  <c r="L29" i="2"/>
  <c r="L28" i="2"/>
  <c r="T28" i="2"/>
  <c r="S28" i="2"/>
  <c r="M28" i="2"/>
  <c r="N28" i="2"/>
  <c r="L27" i="2"/>
  <c r="N27" i="2"/>
  <c r="T27" i="2"/>
  <c r="L26" i="2"/>
  <c r="T26" i="2"/>
  <c r="S26" i="2"/>
  <c r="M26" i="2"/>
  <c r="N26" i="2"/>
  <c r="S25" i="2"/>
  <c r="M25" i="2"/>
  <c r="T25" i="2"/>
  <c r="L25" i="2"/>
  <c r="S24" i="2"/>
  <c r="M24" i="2"/>
  <c r="T24" i="2"/>
  <c r="L24" i="2"/>
  <c r="S23" i="2"/>
  <c r="M23" i="2"/>
  <c r="T23" i="2"/>
  <c r="L23" i="2"/>
  <c r="S22" i="2"/>
  <c r="M22" i="2"/>
  <c r="L22" i="2"/>
  <c r="N22" i="2"/>
  <c r="T22" i="2"/>
  <c r="N21" i="2"/>
  <c r="O21" i="2"/>
  <c r="U21" i="2"/>
  <c r="P21" i="2"/>
  <c r="W21" i="2"/>
  <c r="T20" i="2"/>
  <c r="L20" i="2"/>
  <c r="S20" i="2"/>
  <c r="M20" i="2"/>
  <c r="N20" i="2"/>
  <c r="L19" i="2"/>
  <c r="T19" i="2"/>
  <c r="S19" i="2"/>
  <c r="M19" i="2"/>
  <c r="N19" i="2"/>
  <c r="L18" i="2"/>
  <c r="T18" i="2"/>
  <c r="S18" i="2"/>
  <c r="M18" i="2"/>
  <c r="O17" i="2"/>
  <c r="U17" i="2"/>
  <c r="P17" i="2"/>
  <c r="W17" i="2"/>
  <c r="P16" i="2"/>
  <c r="W16" i="2"/>
  <c r="O15" i="2"/>
  <c r="U15" i="2"/>
  <c r="P15" i="2"/>
  <c r="W15" i="2"/>
  <c r="P14" i="2"/>
  <c r="W14" i="2"/>
  <c r="P13" i="2"/>
  <c r="W13" i="2"/>
  <c r="P12" i="2"/>
  <c r="W12" i="2"/>
  <c r="P11" i="2"/>
  <c r="W11" i="2"/>
  <c r="O10" i="2"/>
  <c r="U10" i="2"/>
  <c r="P10" i="2"/>
  <c r="W10" i="2"/>
  <c r="S9" i="2"/>
  <c r="M9" i="2"/>
  <c r="L9" i="2"/>
  <c r="N9" i="2"/>
  <c r="T9" i="2"/>
  <c r="P8" i="2"/>
  <c r="W8" i="2"/>
  <c r="J6" i="2"/>
  <c r="T6" i="2"/>
  <c r="K6" i="2"/>
  <c r="S6" i="2"/>
  <c r="S7" i="2"/>
  <c r="X7" i="2"/>
  <c r="V7" i="2"/>
  <c r="T7" i="2"/>
  <c r="V6" i="2"/>
  <c r="N51" i="2"/>
  <c r="O51" i="2"/>
  <c r="U51" i="2"/>
  <c r="P51" i="2"/>
  <c r="W51" i="2"/>
  <c r="P50" i="2"/>
  <c r="W50" i="2"/>
  <c r="O50" i="2"/>
  <c r="U50" i="2"/>
  <c r="O49" i="2"/>
  <c r="U49" i="2"/>
  <c r="P49" i="2"/>
  <c r="W49" i="2"/>
  <c r="P48" i="2"/>
  <c r="W48" i="2"/>
  <c r="O48" i="2"/>
  <c r="U48" i="2"/>
  <c r="O45" i="2"/>
  <c r="U45" i="2"/>
  <c r="P45" i="2"/>
  <c r="W45" i="2"/>
  <c r="P43" i="2"/>
  <c r="W43" i="2"/>
  <c r="O43" i="2"/>
  <c r="U43" i="2"/>
  <c r="O40" i="2"/>
  <c r="U40" i="2"/>
  <c r="P40" i="2"/>
  <c r="W40" i="2"/>
  <c r="P38" i="2"/>
  <c r="W38" i="2"/>
  <c r="O38" i="2"/>
  <c r="U38" i="2"/>
  <c r="P37" i="2"/>
  <c r="W37" i="2"/>
  <c r="O37" i="2"/>
  <c r="U37" i="2"/>
  <c r="P36" i="2"/>
  <c r="W36" i="2"/>
  <c r="O36" i="2"/>
  <c r="U36" i="2"/>
  <c r="O35" i="2"/>
  <c r="U35" i="2"/>
  <c r="P35" i="2"/>
  <c r="W35" i="2"/>
  <c r="O34" i="2"/>
  <c r="U34" i="2"/>
  <c r="P34" i="2"/>
  <c r="W34" i="2"/>
  <c r="P32" i="2"/>
  <c r="W32" i="2"/>
  <c r="O32" i="2"/>
  <c r="U32" i="2"/>
  <c r="O31" i="2"/>
  <c r="U31" i="2"/>
  <c r="P31" i="2"/>
  <c r="W31" i="2"/>
  <c r="P30" i="2"/>
  <c r="W30" i="2"/>
  <c r="O30" i="2"/>
  <c r="U30" i="2"/>
  <c r="P29" i="2"/>
  <c r="W29" i="2"/>
  <c r="N29" i="2"/>
  <c r="O29" i="2"/>
  <c r="U29" i="2"/>
  <c r="P28" i="2"/>
  <c r="W28" i="2"/>
  <c r="O28" i="2"/>
  <c r="U28" i="2"/>
  <c r="O27" i="2"/>
  <c r="U27" i="2"/>
  <c r="P27" i="2"/>
  <c r="W27" i="2"/>
  <c r="O26" i="2"/>
  <c r="U26" i="2"/>
  <c r="P26" i="2"/>
  <c r="W26" i="2"/>
  <c r="P25" i="2"/>
  <c r="W25" i="2"/>
  <c r="N25" i="2"/>
  <c r="O25" i="2"/>
  <c r="U25" i="2"/>
  <c r="P24" i="2"/>
  <c r="W24" i="2"/>
  <c r="N24" i="2"/>
  <c r="O24" i="2"/>
  <c r="U24" i="2"/>
  <c r="P23" i="2"/>
  <c r="W23" i="2"/>
  <c r="N23" i="2"/>
  <c r="O23" i="2"/>
  <c r="U23" i="2"/>
  <c r="O22" i="2"/>
  <c r="U22" i="2"/>
  <c r="P22" i="2"/>
  <c r="W22" i="2"/>
  <c r="O20" i="2"/>
  <c r="U20" i="2"/>
  <c r="P20" i="2"/>
  <c r="W20" i="2"/>
  <c r="P19" i="2"/>
  <c r="W19" i="2"/>
  <c r="O19" i="2"/>
  <c r="U19" i="2"/>
  <c r="P18" i="2"/>
  <c r="W18" i="2"/>
  <c r="N18" i="2"/>
  <c r="O18" i="2"/>
  <c r="U18" i="2"/>
  <c r="P9" i="2"/>
  <c r="W9" i="2"/>
  <c r="O9" i="2"/>
  <c r="U9" i="2"/>
  <c r="M7" i="2"/>
  <c r="L7" i="2"/>
  <c r="N7" i="2"/>
  <c r="O7" i="2"/>
  <c r="U7" i="2"/>
  <c r="P7" i="2"/>
  <c r="W7" i="2"/>
</calcChain>
</file>

<file path=xl/sharedStrings.xml><?xml version="1.0" encoding="utf-8"?>
<sst xmlns="http://schemas.openxmlformats.org/spreadsheetml/2006/main" count="125" uniqueCount="31">
  <si>
    <t>Header</t>
  </si>
  <si>
    <t>Error</t>
  </si>
  <si>
    <t>Measure No.</t>
  </si>
  <si>
    <t>Date</t>
  </si>
  <si>
    <t>Time</t>
  </si>
  <si>
    <t>Height(m)</t>
  </si>
  <si>
    <t>EL(deg)</t>
  </si>
  <si>
    <t>AZ(deg)</t>
  </si>
  <si>
    <t>A speed(m/m)</t>
  </si>
  <si>
    <t>X(m)</t>
  </si>
  <si>
    <t>Height.R.P.(m)</t>
  </si>
  <si>
    <t>Y(m)</t>
  </si>
  <si>
    <t>dX</t>
  </si>
  <si>
    <t>dY</t>
  </si>
  <si>
    <t>A</t>
  </si>
  <si>
    <t>WD(deg)</t>
  </si>
  <si>
    <t>WS(m/s)</t>
  </si>
  <si>
    <t>Dist.R.P.(m)</t>
  </si>
  <si>
    <t>Y(m) for graph</t>
  </si>
  <si>
    <t>X(m) for graph</t>
  </si>
  <si>
    <t>WD(deg) for graph</t>
  </si>
  <si>
    <t>Height(m) for graph</t>
  </si>
  <si>
    <t>WS(m/s) for graph</t>
  </si>
  <si>
    <t>Com. line close.</t>
  </si>
  <si>
    <t>H</t>
  </si>
  <si>
    <t>170527164732</t>
  </si>
  <si>
    <t>S</t>
  </si>
  <si>
    <t>17/05/27</t>
  </si>
  <si>
    <t>16:47:32</t>
  </si>
  <si>
    <t>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</si>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</sst>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 "/>
    <numFmt numFmtId="165" formatCode="0.0_ "/>
    <numFmt numFmtId="166" formatCode="0.000_ "/>
    <numFmt numFmtId="167" formatCode="#,000_ "/>
    <numFmt numFmtId="168" formatCode="#,#00_ "/>
  </numFmts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vertical="center" shrinkToFit="1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Data!$S$6:$S$51</c:f>
              <c:numCache>
                <c:formatCode>0</c:formatCode>
                <c:ptCount val="46"/>
                <c:pt idx="0">
                  <c:v>21.0</c:v>
                </c:pt>
                <c:pt idx="1">
                  <c:v>-26.0</c:v>
                </c:pt>
                <c:pt idx="2">
                  <c:v>-23.0</c:v>
                </c:pt>
                <c:pt idx="3">
                  <c:v>-91.0</c:v>
                </c:pt>
                <c:pt idx="4">
                  <c:v>-196.0</c:v>
                </c:pt>
                <c:pt idx="5">
                  <c:v>-263.0</c:v>
                </c:pt>
                <c:pt idx="6">
                  <c:v>-348.0</c:v>
                </c:pt>
                <c:pt idx="7">
                  <c:v>-411.0</c:v>
                </c:pt>
                <c:pt idx="8">
                  <c:v>-486.0</c:v>
                </c:pt>
                <c:pt idx="9">
                  <c:v>-546.0</c:v>
                </c:pt>
                <c:pt idx="10">
                  <c:v>-605.0</c:v>
                </c:pt>
                <c:pt idx="11">
                  <c:v>-667.0</c:v>
                </c:pt>
                <c:pt idx="12">
                  <c:v>-713.0</c:v>
                </c:pt>
                <c:pt idx="13">
                  <c:v>-757.0</c:v>
                </c:pt>
                <c:pt idx="14">
                  <c:v>-801.0</c:v>
                </c:pt>
                <c:pt idx="15">
                  <c:v>-850.0</c:v>
                </c:pt>
                <c:pt idx="16">
                  <c:v>-908.0</c:v>
                </c:pt>
                <c:pt idx="17">
                  <c:v>-963.0</c:v>
                </c:pt>
                <c:pt idx="18">
                  <c:v>-1010.0</c:v>
                </c:pt>
                <c:pt idx="19">
                  <c:v>-1064.0</c:v>
                </c:pt>
                <c:pt idx="20">
                  <c:v>-1107.0</c:v>
                </c:pt>
                <c:pt idx="21">
                  <c:v>-1162.0</c:v>
                </c:pt>
                <c:pt idx="22">
                  <c:v>-1224.0</c:v>
                </c:pt>
                <c:pt idx="23">
                  <c:v>-1306.0</c:v>
                </c:pt>
                <c:pt idx="24">
                  <c:v>-1401.0</c:v>
                </c:pt>
                <c:pt idx="25">
                  <c:v>-1473.0</c:v>
                </c:pt>
                <c:pt idx="26">
                  <c:v>-1575.0</c:v>
                </c:pt>
                <c:pt idx="27">
                  <c:v>-1661.0</c:v>
                </c:pt>
                <c:pt idx="28">
                  <c:v>-1753.0</c:v>
                </c:pt>
                <c:pt idx="29">
                  <c:v>-1837.0</c:v>
                </c:pt>
                <c:pt idx="30">
                  <c:v>-1915.0</c:v>
                </c:pt>
                <c:pt idx="31">
                  <c:v>-1972.0</c:v>
                </c:pt>
                <c:pt idx="32">
                  <c:v>-2026.0</c:v>
                </c:pt>
                <c:pt idx="33">
                  <c:v>-2074.0</c:v>
                </c:pt>
                <c:pt idx="34">
                  <c:v>-2110.0</c:v>
                </c:pt>
                <c:pt idx="35">
                  <c:v>-2145.0</c:v>
                </c:pt>
                <c:pt idx="36">
                  <c:v>-2156.0</c:v>
                </c:pt>
                <c:pt idx="37">
                  <c:v>-2169.0</c:v>
                </c:pt>
                <c:pt idx="38">
                  <c:v>-2186.0</c:v>
                </c:pt>
                <c:pt idx="39">
                  <c:v>-2228.0</c:v>
                </c:pt>
                <c:pt idx="40">
                  <c:v>-2286.0</c:v>
                </c:pt>
                <c:pt idx="41">
                  <c:v>-2340.0</c:v>
                </c:pt>
                <c:pt idx="42">
                  <c:v>-2402.0</c:v>
                </c:pt>
                <c:pt idx="43">
                  <c:v>-2469.0</c:v>
                </c:pt>
                <c:pt idx="44">
                  <c:v>-2553.0</c:v>
                </c:pt>
                <c:pt idx="45">
                  <c:v>-2623.0</c:v>
                </c:pt>
              </c:numCache>
            </c:numRef>
          </c:xVal>
          <c:yVal>
            <c:numRef>
              <c:f>Data!$T$6:$T$51</c:f>
              <c:numCache>
                <c:formatCode>0</c:formatCode>
                <c:ptCount val="46"/>
                <c:pt idx="0">
                  <c:v>-34.0</c:v>
                </c:pt>
                <c:pt idx="1">
                  <c:v>-52.0</c:v>
                </c:pt>
                <c:pt idx="2">
                  <c:v>9.0</c:v>
                </c:pt>
                <c:pt idx="3">
                  <c:v>66.0</c:v>
                </c:pt>
                <c:pt idx="4">
                  <c:v>131.0</c:v>
                </c:pt>
                <c:pt idx="5">
                  <c:v>184.0</c:v>
                </c:pt>
                <c:pt idx="6">
                  <c:v>251.0</c:v>
                </c:pt>
                <c:pt idx="7">
                  <c:v>303.0</c:v>
                </c:pt>
                <c:pt idx="8">
                  <c:v>368.0</c:v>
                </c:pt>
                <c:pt idx="9">
                  <c:v>415.0</c:v>
                </c:pt>
                <c:pt idx="10">
                  <c:v>462.0</c:v>
                </c:pt>
                <c:pt idx="11">
                  <c:v>506.0</c:v>
                </c:pt>
                <c:pt idx="12">
                  <c:v>540.0</c:v>
                </c:pt>
                <c:pt idx="13">
                  <c:v>562.0</c:v>
                </c:pt>
                <c:pt idx="14">
                  <c:v>586.0</c:v>
                </c:pt>
                <c:pt idx="15">
                  <c:v>608.0</c:v>
                </c:pt>
                <c:pt idx="16">
                  <c:v>626.0</c:v>
                </c:pt>
                <c:pt idx="17">
                  <c:v>647.0</c:v>
                </c:pt>
                <c:pt idx="18">
                  <c:v>669.0</c:v>
                </c:pt>
                <c:pt idx="19">
                  <c:v>693.0</c:v>
                </c:pt>
                <c:pt idx="20">
                  <c:v>709.0</c:v>
                </c:pt>
                <c:pt idx="21">
                  <c:v>729.0</c:v>
                </c:pt>
                <c:pt idx="22">
                  <c:v>748.0</c:v>
                </c:pt>
                <c:pt idx="23">
                  <c:v>772.0</c:v>
                </c:pt>
                <c:pt idx="24">
                  <c:v>802.0</c:v>
                </c:pt>
                <c:pt idx="25">
                  <c:v>826.0</c:v>
                </c:pt>
                <c:pt idx="26">
                  <c:v>857.0</c:v>
                </c:pt>
                <c:pt idx="27">
                  <c:v>882.0</c:v>
                </c:pt>
                <c:pt idx="28">
                  <c:v>913.0</c:v>
                </c:pt>
                <c:pt idx="29">
                  <c:v>953.0</c:v>
                </c:pt>
                <c:pt idx="30">
                  <c:v>978.0</c:v>
                </c:pt>
                <c:pt idx="31">
                  <c:v>1010.0</c:v>
                </c:pt>
                <c:pt idx="32">
                  <c:v>1034.0</c:v>
                </c:pt>
                <c:pt idx="33">
                  <c:v>1051.0</c:v>
                </c:pt>
                <c:pt idx="34">
                  <c:v>1071.0</c:v>
                </c:pt>
                <c:pt idx="35">
                  <c:v>1088.0</c:v>
                </c:pt>
                <c:pt idx="36">
                  <c:v>1105.0</c:v>
                </c:pt>
                <c:pt idx="37">
                  <c:v>1096.0</c:v>
                </c:pt>
                <c:pt idx="38">
                  <c:v>1076.0</c:v>
                </c:pt>
                <c:pt idx="39">
                  <c:v>1061.0</c:v>
                </c:pt>
                <c:pt idx="40">
                  <c:v>1036.0</c:v>
                </c:pt>
                <c:pt idx="41">
                  <c:v>1008.0</c:v>
                </c:pt>
                <c:pt idx="42">
                  <c:v>986.0</c:v>
                </c:pt>
                <c:pt idx="43">
                  <c:v>949.0</c:v>
                </c:pt>
                <c:pt idx="44">
                  <c:v>921.0</c:v>
                </c:pt>
                <c:pt idx="45">
                  <c:v>877.0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4424"/>
        <c:axId val="2124727096"/>
      </c:scatterChart>
      <c:valAx>
        <c:axId val="2081564424"/>
        <c:scaling>
          <c:orientation val="minMax"/>
          <c:max val="3.5E12"/>
          <c:min val="-3.5E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4727096"/>
        <c:crosses val="autoZero"/>
        <c:crossBetween val="midCat"/>
        <c:majorUnit val="5.0E11"/>
      </c:valAx>
      <c:valAx>
        <c:axId val="2124727096"/>
        <c:scaling>
          <c:orientation val="minMax"/>
          <c:max val="1.5E12"/>
          <c:min val="-1.5E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81564424"/>
        <c:crosses val="autoZero"/>
        <c:crossBetween val="midCat"/>
        <c:majorUnit val="5.0E1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direction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Data!$U$6:$U$51</c:f>
              <c:numCache>
                <c:formatCode>0_ </c:formatCode>
                <c:ptCount val="46"/>
                <c:pt idx="0">
                  <c:v>0.0</c:v>
                </c:pt>
                <c:pt idx="1">
                  <c:v>69.30031581988663</c:v>
                </c:pt>
                <c:pt idx="2">
                  <c:v>183.4152386565103</c:v>
                </c:pt>
                <c:pt idx="3">
                  <c:v>129.9329154657465</c:v>
                </c:pt>
                <c:pt idx="4">
                  <c:v>121.8724070732794</c:v>
                </c:pt>
                <c:pt idx="5">
                  <c:v>128.4430730611365</c:v>
                </c:pt>
                <c:pt idx="6">
                  <c:v>128.211560328686</c:v>
                </c:pt>
                <c:pt idx="7">
                  <c:v>129.2395526674913</c:v>
                </c:pt>
                <c:pt idx="8">
                  <c:v>130.8549626012689</c:v>
                </c:pt>
                <c:pt idx="9">
                  <c:v>128.4597903330542</c:v>
                </c:pt>
                <c:pt idx="10">
                  <c:v>128.3659439203326</c:v>
                </c:pt>
                <c:pt idx="11">
                  <c:v>124.9512475583638</c:v>
                </c:pt>
                <c:pt idx="12">
                  <c:v>126.522770562225</c:v>
                </c:pt>
                <c:pt idx="13">
                  <c:v>116.9925876500799</c:v>
                </c:pt>
                <c:pt idx="14">
                  <c:v>119.140481283507</c:v>
                </c:pt>
                <c:pt idx="15">
                  <c:v>114.1129815748305</c:v>
                </c:pt>
                <c:pt idx="16">
                  <c:v>106.9424176546349</c:v>
                </c:pt>
                <c:pt idx="17">
                  <c:v>111.0754767754273</c:v>
                </c:pt>
                <c:pt idx="18">
                  <c:v>114.3183333092418</c:v>
                </c:pt>
                <c:pt idx="19">
                  <c:v>114.0879240786212</c:v>
                </c:pt>
                <c:pt idx="20">
                  <c:v>111.3840040748132</c:v>
                </c:pt>
                <c:pt idx="21">
                  <c:v>109.59895954774</c:v>
                </c:pt>
                <c:pt idx="22">
                  <c:v>106.7495638364006</c:v>
                </c:pt>
                <c:pt idx="23">
                  <c:v>106.7554461854946</c:v>
                </c:pt>
                <c:pt idx="24">
                  <c:v>107.4476209227199</c:v>
                </c:pt>
                <c:pt idx="25">
                  <c:v>107.9770809162317</c:v>
                </c:pt>
                <c:pt idx="26">
                  <c:v>107.3801473424458</c:v>
                </c:pt>
                <c:pt idx="27">
                  <c:v>105.9357002501974</c:v>
                </c:pt>
                <c:pt idx="28">
                  <c:v>108.3179886752128</c:v>
                </c:pt>
                <c:pt idx="29">
                  <c:v>115.9439584791636</c:v>
                </c:pt>
                <c:pt idx="30">
                  <c:v>107.4722985363405</c:v>
                </c:pt>
                <c:pt idx="31">
                  <c:v>119.764341994335</c:v>
                </c:pt>
                <c:pt idx="32">
                  <c:v>113.6245256067571</c:v>
                </c:pt>
                <c:pt idx="33">
                  <c:v>109.330156680572</c:v>
                </c:pt>
                <c:pt idx="34">
                  <c:v>119.1963423183155</c:v>
                </c:pt>
                <c:pt idx="35">
                  <c:v>116.3022830699671</c:v>
                </c:pt>
                <c:pt idx="36">
                  <c:v>147.7797357709113</c:v>
                </c:pt>
                <c:pt idx="37">
                  <c:v>57.18473585895041</c:v>
                </c:pt>
                <c:pt idx="38">
                  <c:v>40.06655816489605</c:v>
                </c:pt>
                <c:pt idx="39">
                  <c:v>70.08165752284131</c:v>
                </c:pt>
                <c:pt idx="40">
                  <c:v>66.8342378580614</c:v>
                </c:pt>
                <c:pt idx="41">
                  <c:v>62.22249239185553</c:v>
                </c:pt>
                <c:pt idx="42">
                  <c:v>70.10985525063757</c:v>
                </c:pt>
                <c:pt idx="43">
                  <c:v>61.87405338785863</c:v>
                </c:pt>
                <c:pt idx="44">
                  <c:v>71.34643079721491</c:v>
                </c:pt>
                <c:pt idx="45">
                  <c:v>57.63036965299629</c:v>
                </c:pt>
              </c:numCache>
            </c:numRef>
          </c:xVal>
          <c:yVal>
            <c:numRef>
              <c:f>Data!$V$6:$V$51</c:f>
              <c:numCache>
                <c:formatCode>General</c:formatCode>
                <c:ptCount val="46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03544"/>
        <c:axId val="2125898168"/>
      </c:scatterChart>
      <c:valAx>
        <c:axId val="2125903544"/>
        <c:scaling>
          <c:orientation val="minMax"/>
          <c:max val="36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WD(deg)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2125898168"/>
        <c:crosses val="autoZero"/>
        <c:crossBetween val="midCat"/>
        <c:majorUnit val="45.0"/>
      </c:valAx>
      <c:valAx>
        <c:axId val="212589816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0354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Data!$W$6:$W$51</c:f>
              <c:numCache>
                <c:formatCode>0.0_ </c:formatCode>
                <c:ptCount val="46"/>
                <c:pt idx="0">
                  <c:v>0.0</c:v>
                </c:pt>
                <c:pt idx="1">
                  <c:v>5.06909139169809</c:v>
                </c:pt>
                <c:pt idx="2">
                  <c:v>6.060671854609616</c:v>
                </c:pt>
                <c:pt idx="3">
                  <c:v>8.952003295408946</c:v>
                </c:pt>
                <c:pt idx="4">
                  <c:v>12.27901710349837</c:v>
                </c:pt>
                <c:pt idx="5">
                  <c:v>8.580276417769073</c:v>
                </c:pt>
                <c:pt idx="6">
                  <c:v>10.82952210354682</c:v>
                </c:pt>
                <c:pt idx="7">
                  <c:v>8.106887110938304</c:v>
                </c:pt>
                <c:pt idx="8">
                  <c:v>9.94962288846607</c:v>
                </c:pt>
                <c:pt idx="9">
                  <c:v>7.618341534094196</c:v>
                </c:pt>
                <c:pt idx="10">
                  <c:v>7.571383087925118</c:v>
                </c:pt>
                <c:pt idx="11">
                  <c:v>7.617997384345555</c:v>
                </c:pt>
                <c:pt idx="12">
                  <c:v>5.703498939272348</c:v>
                </c:pt>
                <c:pt idx="13">
                  <c:v>4.868276458041623</c:v>
                </c:pt>
                <c:pt idx="14">
                  <c:v>5.077863997238634</c:v>
                </c:pt>
                <c:pt idx="15">
                  <c:v>5.398423151547582</c:v>
                </c:pt>
                <c:pt idx="16">
                  <c:v>6.082349243408914</c:v>
                </c:pt>
                <c:pt idx="17">
                  <c:v>5.807963668571575</c:v>
                </c:pt>
                <c:pt idx="18">
                  <c:v>5.201500797008713</c:v>
                </c:pt>
                <c:pt idx="19">
                  <c:v>5.96408761863973</c:v>
                </c:pt>
                <c:pt idx="20">
                  <c:v>4.534555042696391</c:v>
                </c:pt>
                <c:pt idx="21">
                  <c:v>5.824805103446042</c:v>
                </c:pt>
                <c:pt idx="22">
                  <c:v>6.520586525419557</c:v>
                </c:pt>
                <c:pt idx="23">
                  <c:v>8.578103434254377</c:v>
                </c:pt>
                <c:pt idx="24">
                  <c:v>9.903845352491995</c:v>
                </c:pt>
                <c:pt idx="25">
                  <c:v>7.624132658054828</c:v>
                </c:pt>
                <c:pt idx="26">
                  <c:v>10.63129730373723</c:v>
                </c:pt>
                <c:pt idx="27">
                  <c:v>9.004806951750385</c:v>
                </c:pt>
                <c:pt idx="28">
                  <c:v>9.668801907827225</c:v>
                </c:pt>
                <c:pt idx="29">
                  <c:v>9.310159533089825</c:v>
                </c:pt>
                <c:pt idx="30">
                  <c:v>8.248416653600637</c:v>
                </c:pt>
                <c:pt idx="31">
                  <c:v>6.533283573015406</c:v>
                </c:pt>
                <c:pt idx="32">
                  <c:v>5.842413707397449</c:v>
                </c:pt>
                <c:pt idx="33">
                  <c:v>5.14240110943534</c:v>
                </c:pt>
                <c:pt idx="34">
                  <c:v>4.068981953873167</c:v>
                </c:pt>
                <c:pt idx="35">
                  <c:v>3.958151509947329</c:v>
                </c:pt>
                <c:pt idx="36">
                  <c:v>1.977019462226314</c:v>
                </c:pt>
                <c:pt idx="37">
                  <c:v>1.617159347868828</c:v>
                </c:pt>
                <c:pt idx="38">
                  <c:v>2.621473726536404</c:v>
                </c:pt>
                <c:pt idx="39">
                  <c:v>4.481129581579603</c:v>
                </c:pt>
                <c:pt idx="40">
                  <c:v>6.304630356562906</c:v>
                </c:pt>
                <c:pt idx="41">
                  <c:v>6.023915834206952</c:v>
                </c:pt>
                <c:pt idx="42">
                  <c:v>6.618669786905132</c:v>
                </c:pt>
                <c:pt idx="43">
                  <c:v>7.665959610726982</c:v>
                </c:pt>
                <c:pt idx="44">
                  <c:v>8.827251719502971</c:v>
                </c:pt>
                <c:pt idx="45">
                  <c:v>8.306608324475247</c:v>
                </c:pt>
              </c:numCache>
            </c:numRef>
          </c:xVal>
          <c:yVal>
            <c:numRef>
              <c:f>Data!$X$6:$X$51</c:f>
              <c:numCache>
                <c:formatCode>General</c:formatCode>
                <c:ptCount val="46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08792"/>
        <c:axId val="2124692376"/>
      </c:scatterChart>
      <c:valAx>
        <c:axId val="2124708792"/>
        <c:scaling>
          <c:orientation val="minMax"/>
          <c:max val="6.0E1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WS(m/s)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2124692376"/>
        <c:crosses val="autoZero"/>
        <c:crossBetween val="midCat"/>
        <c:majorUnit val="6.0E9"/>
      </c:valAx>
      <c:valAx>
        <c:axId val="212469237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70879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707" cy="561878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A43" workbookViewId="0">
      <selection activeCell="A52" sqref="A52:XFD52"/>
    </sheetView>
  </sheetViews>
  <sheetFormatPr baseColWidth="10" defaultColWidth="9.1640625" defaultRowHeight="14" x14ac:dyDescent="0"/>
  <cols>
    <col min="1" max="2" width="5.6640625" customWidth="1"/>
    <col min="3" max="3" width="12.6640625" customWidth="1"/>
    <col min="6" max="6" width="3.6640625" customWidth="1"/>
    <col min="7" max="7" width="12.6640625" customWidth="1"/>
    <col min="8" max="9" width="10.6640625" style="8" customWidth="1"/>
    <col min="10" max="11" width="13.33203125" style="6" customWidth="1"/>
    <col min="12" max="13" width="10.6640625" style="6" customWidth="1"/>
    <col min="14" max="14" width="10.6640625" customWidth="1"/>
    <col min="15" max="15" width="13.33203125" style="2" customWidth="1"/>
    <col min="16" max="16" width="13.33203125" style="9" customWidth="1"/>
    <col min="17" max="17" width="11.83203125" bestFit="1" customWidth="1"/>
    <col min="19" max="20" width="14.6640625" style="6" customWidth="1"/>
    <col min="21" max="24" width="14.6640625" customWidth="1"/>
  </cols>
  <sheetData>
    <row r="1" spans="1:24">
      <c r="C1" s="1"/>
      <c r="D1" s="1"/>
      <c r="E1" s="1"/>
      <c r="F1" s="1"/>
      <c r="G1" s="1" t="s">
        <v>2</v>
      </c>
      <c r="H1" s="1" t="s">
        <v>25</v>
      </c>
      <c r="O1" s="4"/>
      <c r="P1" s="9">
        <v>1</v>
      </c>
      <c r="Q1" s="5">
        <v>1</v>
      </c>
    </row>
    <row r="2" spans="1:24">
      <c r="C2" s="1"/>
      <c r="D2" s="1"/>
      <c r="E2" s="1"/>
      <c r="F2" s="1"/>
      <c r="G2" s="1" t="s">
        <v>3</v>
      </c>
      <c r="H2" s="1" t="s">
        <v>27</v>
      </c>
      <c r="J2" s="6" t="s">
        <v>8</v>
      </c>
      <c r="K2" s="6" t="s">
        <v>10</v>
      </c>
      <c r="L2" s="6" t="s">
        <v>23</v>
      </c>
      <c r="O2" s="2" t="s">
        <v>17</v>
      </c>
    </row>
    <row r="3" spans="1:24">
      <c r="A3" t="s">
        <v>0</v>
      </c>
      <c r="B3" t="s">
        <v>1</v>
      </c>
      <c r="C3" s="1"/>
      <c r="D3" s="1"/>
      <c r="E3" s="1"/>
      <c r="F3" s="1"/>
      <c r="G3" s="1" t="s">
        <v>4</v>
      </c>
      <c r="H3" s="1" t="s">
        <v>28</v>
      </c>
      <c r="J3" s="6">
        <v>144</v>
      </c>
      <c r="K3" s="6">
        <v>0</v>
      </c>
      <c r="L3" s="7">
        <v>1</v>
      </c>
      <c r="M3" s="7">
        <v>60</v>
      </c>
      <c r="O3" s="2">
        <v>40</v>
      </c>
    </row>
    <row r="4" spans="1:24">
      <c r="A4" t="s">
        <v>24</v>
      </c>
      <c r="C4" s="1" t="s">
        <v>25</v>
      </c>
      <c r="D4" s="1"/>
      <c r="E4" s="1"/>
      <c r="F4" s="1"/>
      <c r="G4" s="1"/>
      <c r="H4" s="1"/>
    </row>
    <row r="5" spans="1:24">
      <c r="A5" t="s">
        <v>26</v>
      </c>
      <c r="C5" s="1" t="s">
        <v>27</v>
      </c>
      <c r="D5" s="1" t="s">
        <v>28</v>
      </c>
      <c r="E5" s="1"/>
      <c r="F5" s="1"/>
      <c r="G5" s="1" t="s">
        <v>5</v>
      </c>
      <c r="H5" s="1" t="s">
        <v>6</v>
      </c>
      <c r="I5" s="8" t="s">
        <v>7</v>
      </c>
      <c r="J5" s="6" t="s">
        <v>9</v>
      </c>
      <c r="K5" s="6" t="s">
        <v>11</v>
      </c>
      <c r="L5" s="6" t="s">
        <v>12</v>
      </c>
      <c r="M5" s="6" t="s">
        <v>13</v>
      </c>
      <c r="N5" t="s">
        <v>14</v>
      </c>
      <c r="O5" s="2" t="s">
        <v>15</v>
      </c>
      <c r="P5" s="9" t="s">
        <v>16</v>
      </c>
      <c r="S5" s="6" t="s">
        <v>18</v>
      </c>
      <c r="T5" s="6" t="s">
        <v>19</v>
      </c>
      <c r="U5" t="s">
        <v>20</v>
      </c>
      <c r="V5" t="s">
        <v>21</v>
      </c>
      <c r="W5" t="s">
        <v>22</v>
      </c>
      <c r="X5" t="s">
        <v>21</v>
      </c>
    </row>
    <row r="6" spans="1:24">
      <c r="A6" t="s">
        <v>29</v>
      </c>
      <c r="B6" t="s">
        <v>30</v>
      </c>
      <c r="C6">
        <v>0</v>
      </c>
      <c r="D6">
        <v>3.75</v>
      </c>
      <c r="E6">
        <v>148.08000000000001</v>
      </c>
      <c r="G6">
        <f>+J3*(C6-C6)/M$3+K3</f>
        <v>0</v>
      </c>
      <c r="H6" s="8">
        <f t="shared" ref="H6:I7" si="0">+D6</f>
        <v>3.75</v>
      </c>
      <c r="I6" s="8">
        <f t="shared" si="0"/>
        <v>148.08000000000001</v>
      </c>
      <c r="J6" s="6">
        <f>+O3*COS(I6*PI()/180)/Q$1</f>
        <v>-33.951487045355272</v>
      </c>
      <c r="K6" s="6">
        <f>+O3*SIN(I6*PI()/180)/Q$1</f>
        <v>21.149385981845271</v>
      </c>
      <c r="L6" s="7"/>
      <c r="M6" s="7"/>
      <c r="S6" s="6">
        <f t="shared" ref="S6:S51" si="1">ROUND(K6,0)</f>
        <v>21</v>
      </c>
      <c r="T6" s="6">
        <f t="shared" ref="T6:T51" si="2">ROUND(J6,0)</f>
        <v>-34</v>
      </c>
      <c r="U6" s="2">
        <f t="shared" ref="U6:U7" si="3">+O6</f>
        <v>0</v>
      </c>
      <c r="V6">
        <f t="shared" ref="V6:V7" si="4">+G6</f>
        <v>0</v>
      </c>
      <c r="W6" s="3">
        <f t="shared" ref="W6:W7" si="5">+P6</f>
        <v>0</v>
      </c>
      <c r="X6">
        <f t="shared" ref="X6:X7" si="6">+G6</f>
        <v>0</v>
      </c>
    </row>
    <row r="7" spans="1:24">
      <c r="A7" t="s">
        <v>29</v>
      </c>
      <c r="B7" t="s">
        <v>30</v>
      </c>
      <c r="C7">
        <v>10</v>
      </c>
      <c r="D7">
        <v>22.43</v>
      </c>
      <c r="E7">
        <v>206.86</v>
      </c>
      <c r="G7">
        <f t="shared" ref="G7:G51" si="7">+J$3*L$3*(C7-C$6)/M$3+K$3</f>
        <v>24</v>
      </c>
      <c r="H7" s="8">
        <f t="shared" si="0"/>
        <v>22.43</v>
      </c>
      <c r="I7" s="8">
        <f t="shared" si="0"/>
        <v>206.86</v>
      </c>
      <c r="J7" s="6">
        <f t="shared" ref="J7" si="8">G7*COS(I7*PI()/180)/TAN(H7*PI()/180)</f>
        <v>-51.869188547479695</v>
      </c>
      <c r="K7" s="6">
        <f t="shared" ref="K7" si="9">G7*SIN(I7*PI()/180)/TAN(H7*PI()/180)</f>
        <v>-26.269225623931792</v>
      </c>
      <c r="L7" s="6">
        <f t="shared" ref="L7:M7" si="10">J7-J6</f>
        <v>-17.917701502124423</v>
      </c>
      <c r="M7" s="6">
        <f t="shared" si="10"/>
        <v>-47.418611605777059</v>
      </c>
      <c r="N7">
        <f t="shared" ref="N7" si="11">ATAN(M7/L7)*180/PI()</f>
        <v>69.300315819886634</v>
      </c>
      <c r="O7" s="2">
        <f t="shared" ref="O7" si="12">IF(L7=0,IF(M7&gt;0,270,90),IF(L7&lt;0,IF(M7&gt;0,N7+360,N7),N7+180))</f>
        <v>69.300315819886634</v>
      </c>
      <c r="P7" s="9">
        <f t="shared" ref="P7:P51" si="13">(SQRT(L7*L7+M7*M7))/(C7-C6)*(P$1)</f>
        <v>5.0690913916980893</v>
      </c>
      <c r="S7" s="6">
        <f t="shared" si="1"/>
        <v>-26</v>
      </c>
      <c r="T7" s="6">
        <f t="shared" si="2"/>
        <v>-52</v>
      </c>
      <c r="U7" s="2">
        <f t="shared" si="3"/>
        <v>69.300315819886634</v>
      </c>
      <c r="V7">
        <f t="shared" si="4"/>
        <v>24</v>
      </c>
      <c r="W7" s="3">
        <f t="shared" si="5"/>
        <v>5.0690913916980893</v>
      </c>
      <c r="X7">
        <f t="shared" si="6"/>
        <v>24</v>
      </c>
    </row>
    <row r="8" spans="1:24">
      <c r="A8" t="s">
        <v>29</v>
      </c>
      <c r="B8" t="s">
        <v>30</v>
      </c>
      <c r="C8">
        <v>20</v>
      </c>
      <c r="D8">
        <v>63.2</v>
      </c>
      <c r="E8">
        <v>290.85000000000002</v>
      </c>
      <c r="G8">
        <f t="shared" si="7"/>
        <v>48</v>
      </c>
      <c r="H8" s="8">
        <f t="shared" ref="H8:H51" si="14">+D8</f>
        <v>63.2</v>
      </c>
      <c r="I8" s="8">
        <f t="shared" ref="I8:I51" si="15">+E8</f>
        <v>290.85000000000002</v>
      </c>
      <c r="J8" s="6">
        <f t="shared" ref="J8:J51" si="16">G8*COS(I8*PI()/180)/TAN(H8*PI()/180)</f>
        <v>8.6298936309743244</v>
      </c>
      <c r="K8" s="6">
        <f t="shared" ref="K8:K51" si="17">G8*SIN(I8*PI()/180)/TAN(H8*PI()/180)</f>
        <v>-22.658770183078939</v>
      </c>
      <c r="L8" s="6">
        <f t="shared" ref="L8:L51" si="18">J8-J7</f>
        <v>60.499082178454017</v>
      </c>
      <c r="M8" s="6">
        <f t="shared" ref="M8:M51" si="19">K8-K7</f>
        <v>3.6104554408528529</v>
      </c>
      <c r="N8">
        <f t="shared" ref="N8:N51" si="20">ATAN(M8/L8)*180/PI()</f>
        <v>3.4152386565102968</v>
      </c>
      <c r="O8" s="2">
        <f t="shared" ref="O8:O51" si="21">IF(L8=0,IF(M8&gt;0,270,90),IF(L8&lt;0,IF(M8&gt;0,N8+360,N8),N8+180))</f>
        <v>183.4152386565103</v>
      </c>
      <c r="P8" s="9">
        <f t="shared" si="13"/>
        <v>6.0606718546096161</v>
      </c>
      <c r="S8" s="6">
        <f t="shared" si="1"/>
        <v>-23</v>
      </c>
      <c r="T8" s="6">
        <f t="shared" si="2"/>
        <v>9</v>
      </c>
      <c r="U8" s="2">
        <f t="shared" ref="U8:U51" si="22">+O8</f>
        <v>183.4152386565103</v>
      </c>
      <c r="V8">
        <f t="shared" ref="V8:V51" si="23">+G8</f>
        <v>48</v>
      </c>
      <c r="W8" s="3">
        <f t="shared" ref="W8:W51" si="24">+P8</f>
        <v>6.0606718546096161</v>
      </c>
      <c r="X8">
        <f t="shared" ref="X8:X51" si="25">+G8</f>
        <v>48</v>
      </c>
    </row>
    <row r="9" spans="1:24">
      <c r="A9" t="s">
        <v>29</v>
      </c>
      <c r="B9" t="s">
        <v>30</v>
      </c>
      <c r="C9">
        <v>30</v>
      </c>
      <c r="D9">
        <v>32.57</v>
      </c>
      <c r="E9">
        <v>305.89999999999998</v>
      </c>
      <c r="G9">
        <f t="shared" si="7"/>
        <v>72</v>
      </c>
      <c r="H9" s="8">
        <f t="shared" si="14"/>
        <v>32.57</v>
      </c>
      <c r="I9" s="8">
        <f t="shared" si="15"/>
        <v>305.89999999999998</v>
      </c>
      <c r="J9" s="6">
        <f t="shared" si="16"/>
        <v>66.091929894693067</v>
      </c>
      <c r="K9" s="6">
        <f t="shared" si="17"/>
        <v>-91.302420206430227</v>
      </c>
      <c r="L9" s="6">
        <f t="shared" si="18"/>
        <v>57.462036263718744</v>
      </c>
      <c r="M9" s="6">
        <f t="shared" si="19"/>
        <v>-68.643650023351285</v>
      </c>
      <c r="N9">
        <f t="shared" si="20"/>
        <v>-50.067084534253482</v>
      </c>
      <c r="O9" s="2">
        <f t="shared" si="21"/>
        <v>129.93291546574653</v>
      </c>
      <c r="P9" s="9">
        <f t="shared" si="13"/>
        <v>8.9520032954089466</v>
      </c>
      <c r="S9" s="6">
        <f t="shared" si="1"/>
        <v>-91</v>
      </c>
      <c r="T9" s="6">
        <f t="shared" si="2"/>
        <v>66</v>
      </c>
      <c r="U9" s="2">
        <f t="shared" si="22"/>
        <v>129.93291546574653</v>
      </c>
      <c r="V9">
        <f t="shared" si="23"/>
        <v>72</v>
      </c>
      <c r="W9" s="3">
        <f t="shared" si="24"/>
        <v>8.9520032954089466</v>
      </c>
      <c r="X9">
        <f t="shared" si="25"/>
        <v>72</v>
      </c>
    </row>
    <row r="10" spans="1:24">
      <c r="A10" t="s">
        <v>29</v>
      </c>
      <c r="B10" t="s">
        <v>30</v>
      </c>
      <c r="C10">
        <v>40</v>
      </c>
      <c r="D10">
        <v>22.19</v>
      </c>
      <c r="E10">
        <v>303.8</v>
      </c>
      <c r="G10">
        <f t="shared" si="7"/>
        <v>96</v>
      </c>
      <c r="H10" s="8">
        <f t="shared" si="14"/>
        <v>22.19</v>
      </c>
      <c r="I10" s="8">
        <f t="shared" si="15"/>
        <v>303.8</v>
      </c>
      <c r="J10" s="6">
        <f t="shared" si="16"/>
        <v>130.92875261097461</v>
      </c>
      <c r="K10" s="6">
        <f t="shared" si="17"/>
        <v>-195.57903562358896</v>
      </c>
      <c r="L10" s="6">
        <f t="shared" si="18"/>
        <v>64.836822716281546</v>
      </c>
      <c r="M10" s="6">
        <f t="shared" si="19"/>
        <v>-104.27661541715874</v>
      </c>
      <c r="N10">
        <f t="shared" si="20"/>
        <v>-58.127592926720638</v>
      </c>
      <c r="O10" s="2">
        <f t="shared" si="21"/>
        <v>121.87240707327936</v>
      </c>
      <c r="P10" s="9">
        <f t="shared" si="13"/>
        <v>12.27901710349837</v>
      </c>
      <c r="S10" s="6">
        <f t="shared" si="1"/>
        <v>-196</v>
      </c>
      <c r="T10" s="6">
        <f t="shared" si="2"/>
        <v>131</v>
      </c>
      <c r="U10" s="2">
        <f t="shared" si="22"/>
        <v>121.87240707327936</v>
      </c>
      <c r="V10">
        <f t="shared" si="23"/>
        <v>96</v>
      </c>
      <c r="W10" s="3">
        <f t="shared" si="24"/>
        <v>12.27901710349837</v>
      </c>
      <c r="X10">
        <f t="shared" si="25"/>
        <v>96</v>
      </c>
    </row>
    <row r="11" spans="1:24">
      <c r="A11" t="s">
        <v>29</v>
      </c>
      <c r="B11" t="s">
        <v>30</v>
      </c>
      <c r="C11">
        <v>50</v>
      </c>
      <c r="D11">
        <v>20.5</v>
      </c>
      <c r="E11">
        <v>305.04000000000002</v>
      </c>
      <c r="G11">
        <f t="shared" si="7"/>
        <v>120</v>
      </c>
      <c r="H11" s="8">
        <f t="shared" si="14"/>
        <v>20.5</v>
      </c>
      <c r="I11" s="8">
        <f t="shared" si="15"/>
        <v>305.04000000000002</v>
      </c>
      <c r="J11" s="6">
        <f t="shared" si="16"/>
        <v>184.27548515607734</v>
      </c>
      <c r="K11" s="6">
        <f t="shared" si="17"/>
        <v>-262.78201522489599</v>
      </c>
      <c r="L11" s="6">
        <f t="shared" si="18"/>
        <v>53.346732545102725</v>
      </c>
      <c r="M11" s="6">
        <f t="shared" si="19"/>
        <v>-67.202979601307021</v>
      </c>
      <c r="N11">
        <f t="shared" si="20"/>
        <v>-51.556926938863484</v>
      </c>
      <c r="O11" s="2">
        <f t="shared" si="21"/>
        <v>128.44307306113652</v>
      </c>
      <c r="P11" s="9">
        <f t="shared" si="13"/>
        <v>8.580276417769074</v>
      </c>
      <c r="S11" s="6">
        <f t="shared" si="1"/>
        <v>-263</v>
      </c>
      <c r="T11" s="6">
        <f t="shared" si="2"/>
        <v>184</v>
      </c>
      <c r="U11" s="2">
        <f t="shared" si="22"/>
        <v>128.44307306113652</v>
      </c>
      <c r="V11">
        <f t="shared" si="23"/>
        <v>120</v>
      </c>
      <c r="W11" s="3">
        <f t="shared" si="24"/>
        <v>8.580276417769074</v>
      </c>
      <c r="X11">
        <f t="shared" si="25"/>
        <v>120</v>
      </c>
    </row>
    <row r="12" spans="1:24">
      <c r="A12" t="s">
        <v>29</v>
      </c>
      <c r="B12" t="s">
        <v>30</v>
      </c>
      <c r="C12">
        <v>60</v>
      </c>
      <c r="D12">
        <v>18.55</v>
      </c>
      <c r="E12">
        <v>305.83999999999997</v>
      </c>
      <c r="G12">
        <f t="shared" si="7"/>
        <v>144</v>
      </c>
      <c r="H12" s="8">
        <f t="shared" si="14"/>
        <v>18.55</v>
      </c>
      <c r="I12" s="8">
        <f t="shared" si="15"/>
        <v>305.83999999999997</v>
      </c>
      <c r="J12" s="6">
        <f t="shared" si="16"/>
        <v>251.26332884486953</v>
      </c>
      <c r="K12" s="6">
        <f t="shared" si="17"/>
        <v>-347.87304704991766</v>
      </c>
      <c r="L12" s="6">
        <f t="shared" si="18"/>
        <v>66.987843688792196</v>
      </c>
      <c r="M12" s="6">
        <f t="shared" si="19"/>
        <v>-85.091031825021673</v>
      </c>
      <c r="N12">
        <f t="shared" si="20"/>
        <v>-51.788439671313981</v>
      </c>
      <c r="O12" s="2">
        <f t="shared" si="21"/>
        <v>128.21156032868601</v>
      </c>
      <c r="P12" s="9">
        <f t="shared" si="13"/>
        <v>10.829522103546818</v>
      </c>
      <c r="S12" s="6">
        <f t="shared" si="1"/>
        <v>-348</v>
      </c>
      <c r="T12" s="6">
        <f t="shared" si="2"/>
        <v>251</v>
      </c>
      <c r="U12" s="2">
        <f t="shared" si="22"/>
        <v>128.21156032868601</v>
      </c>
      <c r="V12">
        <f t="shared" si="23"/>
        <v>144</v>
      </c>
      <c r="W12" s="3">
        <f t="shared" si="24"/>
        <v>10.829522103546818</v>
      </c>
      <c r="X12">
        <f t="shared" si="25"/>
        <v>144</v>
      </c>
    </row>
    <row r="13" spans="1:24">
      <c r="A13" t="s">
        <v>29</v>
      </c>
      <c r="B13" t="s">
        <v>30</v>
      </c>
      <c r="C13">
        <v>70</v>
      </c>
      <c r="D13">
        <v>18.23</v>
      </c>
      <c r="E13">
        <v>306.38</v>
      </c>
      <c r="G13">
        <f t="shared" si="7"/>
        <v>168</v>
      </c>
      <c r="H13" s="8">
        <f t="shared" si="14"/>
        <v>18.23</v>
      </c>
      <c r="I13" s="8">
        <f t="shared" si="15"/>
        <v>306.38</v>
      </c>
      <c r="J13" s="6">
        <f t="shared" si="16"/>
        <v>302.5445875537813</v>
      </c>
      <c r="K13" s="6">
        <f t="shared" si="17"/>
        <v>-410.66153618749303</v>
      </c>
      <c r="L13" s="6">
        <f t="shared" si="18"/>
        <v>51.281258708911764</v>
      </c>
      <c r="M13" s="6">
        <f t="shared" si="19"/>
        <v>-62.788489137575368</v>
      </c>
      <c r="N13">
        <f t="shared" si="20"/>
        <v>-50.76044733250869</v>
      </c>
      <c r="O13" s="2">
        <f t="shared" si="21"/>
        <v>129.2395526674913</v>
      </c>
      <c r="P13" s="9">
        <f t="shared" si="13"/>
        <v>8.1068871109383043</v>
      </c>
      <c r="S13" s="6">
        <f t="shared" si="1"/>
        <v>-411</v>
      </c>
      <c r="T13" s="6">
        <f t="shared" si="2"/>
        <v>303</v>
      </c>
      <c r="U13" s="2">
        <f t="shared" si="22"/>
        <v>129.2395526674913</v>
      </c>
      <c r="V13">
        <f t="shared" si="23"/>
        <v>168</v>
      </c>
      <c r="W13" s="3">
        <f t="shared" si="24"/>
        <v>8.1068871109383043</v>
      </c>
      <c r="X13">
        <f t="shared" si="25"/>
        <v>168</v>
      </c>
    </row>
    <row r="14" spans="1:24">
      <c r="A14" t="s">
        <v>29</v>
      </c>
      <c r="B14" t="s">
        <v>30</v>
      </c>
      <c r="C14">
        <v>80</v>
      </c>
      <c r="D14">
        <v>17.489999999999998</v>
      </c>
      <c r="E14">
        <v>307.11</v>
      </c>
      <c r="G14">
        <f t="shared" si="7"/>
        <v>192</v>
      </c>
      <c r="H14" s="8">
        <f t="shared" si="14"/>
        <v>17.489999999999998</v>
      </c>
      <c r="I14" s="8">
        <f t="shared" si="15"/>
        <v>307.11</v>
      </c>
      <c r="J14" s="6">
        <f t="shared" si="16"/>
        <v>367.62969467675606</v>
      </c>
      <c r="K14" s="6">
        <f t="shared" si="17"/>
        <v>-485.91728940981943</v>
      </c>
      <c r="L14" s="6">
        <f t="shared" si="18"/>
        <v>65.085107122974762</v>
      </c>
      <c r="M14" s="6">
        <f t="shared" si="19"/>
        <v>-75.255753222326405</v>
      </c>
      <c r="N14">
        <f t="shared" si="20"/>
        <v>-49.145037398731077</v>
      </c>
      <c r="O14" s="2">
        <f t="shared" si="21"/>
        <v>130.85496260126894</v>
      </c>
      <c r="P14" s="9">
        <f t="shared" si="13"/>
        <v>9.9496228884660702</v>
      </c>
      <c r="S14" s="6">
        <f t="shared" si="1"/>
        <v>-486</v>
      </c>
      <c r="T14" s="6">
        <f t="shared" si="2"/>
        <v>368</v>
      </c>
      <c r="U14" s="2">
        <f t="shared" si="22"/>
        <v>130.85496260126894</v>
      </c>
      <c r="V14">
        <f t="shared" si="23"/>
        <v>192</v>
      </c>
      <c r="W14" s="3">
        <f t="shared" si="24"/>
        <v>9.9496228884660702</v>
      </c>
      <c r="X14">
        <f t="shared" si="25"/>
        <v>192</v>
      </c>
    </row>
    <row r="15" spans="1:24">
      <c r="A15" t="s">
        <v>29</v>
      </c>
      <c r="B15" t="s">
        <v>30</v>
      </c>
      <c r="C15">
        <v>90</v>
      </c>
      <c r="D15">
        <v>17.489999999999998</v>
      </c>
      <c r="E15">
        <v>307.26</v>
      </c>
      <c r="G15">
        <f t="shared" si="7"/>
        <v>216</v>
      </c>
      <c r="H15" s="8">
        <f t="shared" si="14"/>
        <v>17.489999999999998</v>
      </c>
      <c r="I15" s="8">
        <f t="shared" si="15"/>
        <v>307.26</v>
      </c>
      <c r="J15" s="6">
        <f t="shared" si="16"/>
        <v>415.01313209934824</v>
      </c>
      <c r="K15" s="6">
        <f t="shared" si="17"/>
        <v>-545.572319633848</v>
      </c>
      <c r="L15" s="6">
        <f t="shared" si="18"/>
        <v>47.383437422592181</v>
      </c>
      <c r="M15" s="6">
        <f t="shared" si="19"/>
        <v>-59.655030224028565</v>
      </c>
      <c r="N15">
        <f t="shared" si="20"/>
        <v>-51.540209666945771</v>
      </c>
      <c r="O15" s="2">
        <f t="shared" si="21"/>
        <v>128.45979033305423</v>
      </c>
      <c r="P15" s="9">
        <f t="shared" si="13"/>
        <v>7.6183415340941965</v>
      </c>
      <c r="S15" s="6">
        <f t="shared" si="1"/>
        <v>-546</v>
      </c>
      <c r="T15" s="6">
        <f t="shared" si="2"/>
        <v>415</v>
      </c>
      <c r="U15" s="2">
        <f t="shared" si="22"/>
        <v>128.45979033305423</v>
      </c>
      <c r="V15">
        <f t="shared" si="23"/>
        <v>216</v>
      </c>
      <c r="W15" s="3">
        <f t="shared" si="24"/>
        <v>7.6183415340941965</v>
      </c>
      <c r="X15">
        <f t="shared" si="25"/>
        <v>216</v>
      </c>
    </row>
    <row r="16" spans="1:24">
      <c r="A16" t="s">
        <v>29</v>
      </c>
      <c r="B16" t="s">
        <v>30</v>
      </c>
      <c r="C16">
        <v>100</v>
      </c>
      <c r="D16">
        <v>17.5</v>
      </c>
      <c r="E16">
        <v>307.37</v>
      </c>
      <c r="G16">
        <f t="shared" si="7"/>
        <v>240</v>
      </c>
      <c r="H16" s="8">
        <f t="shared" si="14"/>
        <v>17.5</v>
      </c>
      <c r="I16" s="8">
        <f t="shared" si="15"/>
        <v>307.37</v>
      </c>
      <c r="J16" s="6">
        <f t="shared" si="16"/>
        <v>462.00733275498214</v>
      </c>
      <c r="K16" s="6">
        <f t="shared" si="17"/>
        <v>-604.93669692486208</v>
      </c>
      <c r="L16" s="6">
        <f t="shared" si="18"/>
        <v>46.994200655633904</v>
      </c>
      <c r="M16" s="6">
        <f t="shared" si="19"/>
        <v>-59.36437729101408</v>
      </c>
      <c r="N16">
        <f t="shared" si="20"/>
        <v>-51.634056079667438</v>
      </c>
      <c r="O16" s="2">
        <f t="shared" si="21"/>
        <v>128.36594392033257</v>
      </c>
      <c r="P16" s="9">
        <f t="shared" si="13"/>
        <v>7.5713830879251187</v>
      </c>
      <c r="S16" s="6">
        <f t="shared" si="1"/>
        <v>-605</v>
      </c>
      <c r="T16" s="6">
        <f t="shared" si="2"/>
        <v>462</v>
      </c>
      <c r="U16" s="2">
        <f t="shared" si="22"/>
        <v>128.36594392033257</v>
      </c>
      <c r="V16">
        <f t="shared" si="23"/>
        <v>240</v>
      </c>
      <c r="W16" s="3">
        <f t="shared" si="24"/>
        <v>7.5713830879251187</v>
      </c>
      <c r="X16">
        <f t="shared" si="25"/>
        <v>240</v>
      </c>
    </row>
    <row r="17" spans="1:24">
      <c r="A17" t="s">
        <v>29</v>
      </c>
      <c r="B17" t="s">
        <v>30</v>
      </c>
      <c r="C17">
        <v>110</v>
      </c>
      <c r="D17">
        <v>17.5</v>
      </c>
      <c r="E17">
        <v>307.14999999999998</v>
      </c>
      <c r="G17">
        <f t="shared" si="7"/>
        <v>264</v>
      </c>
      <c r="H17" s="8">
        <f t="shared" si="14"/>
        <v>17.5</v>
      </c>
      <c r="I17" s="8">
        <f t="shared" si="15"/>
        <v>307.14999999999998</v>
      </c>
      <c r="J17" s="6">
        <f t="shared" si="16"/>
        <v>505.64925675014427</v>
      </c>
      <c r="K17" s="6">
        <f t="shared" si="17"/>
        <v>-667.37683533590393</v>
      </c>
      <c r="L17" s="6">
        <f t="shared" si="18"/>
        <v>43.641923995162131</v>
      </c>
      <c r="M17" s="6">
        <f t="shared" si="19"/>
        <v>-62.440138411041858</v>
      </c>
      <c r="N17">
        <f t="shared" si="20"/>
        <v>-55.048752441636232</v>
      </c>
      <c r="O17" s="2">
        <f t="shared" si="21"/>
        <v>124.95124755836378</v>
      </c>
      <c r="P17" s="9">
        <f t="shared" si="13"/>
        <v>7.6179973843455553</v>
      </c>
      <c r="S17" s="6">
        <f t="shared" si="1"/>
        <v>-667</v>
      </c>
      <c r="T17" s="6">
        <f t="shared" si="2"/>
        <v>506</v>
      </c>
      <c r="U17" s="2">
        <f t="shared" si="22"/>
        <v>124.95124755836378</v>
      </c>
      <c r="V17">
        <f t="shared" si="23"/>
        <v>264</v>
      </c>
      <c r="W17" s="3">
        <f t="shared" si="24"/>
        <v>7.6179973843455553</v>
      </c>
      <c r="X17">
        <f t="shared" si="25"/>
        <v>264</v>
      </c>
    </row>
    <row r="18" spans="1:24">
      <c r="A18" t="s">
        <v>29</v>
      </c>
      <c r="B18" t="s">
        <v>30</v>
      </c>
      <c r="C18">
        <v>120</v>
      </c>
      <c r="D18">
        <v>17.850000000000001</v>
      </c>
      <c r="E18">
        <v>307.11</v>
      </c>
      <c r="G18">
        <f t="shared" si="7"/>
        <v>288</v>
      </c>
      <c r="H18" s="8">
        <f t="shared" si="14"/>
        <v>17.850000000000001</v>
      </c>
      <c r="I18" s="8">
        <f t="shared" si="15"/>
        <v>307.11</v>
      </c>
      <c r="J18" s="6">
        <f t="shared" si="16"/>
        <v>539.59318636149237</v>
      </c>
      <c r="K18" s="6">
        <f t="shared" si="17"/>
        <v>-713.21131643439492</v>
      </c>
      <c r="L18" s="6">
        <f t="shared" si="18"/>
        <v>33.943929611348096</v>
      </c>
      <c r="M18" s="6">
        <f t="shared" si="19"/>
        <v>-45.834481098490983</v>
      </c>
      <c r="N18">
        <f t="shared" si="20"/>
        <v>-53.477229437774994</v>
      </c>
      <c r="O18" s="2">
        <f t="shared" si="21"/>
        <v>126.52277056222501</v>
      </c>
      <c r="P18" s="9">
        <f t="shared" si="13"/>
        <v>5.7034989392723485</v>
      </c>
      <c r="S18" s="6">
        <f t="shared" si="1"/>
        <v>-713</v>
      </c>
      <c r="T18" s="6">
        <f t="shared" si="2"/>
        <v>540</v>
      </c>
      <c r="U18" s="2">
        <f t="shared" si="22"/>
        <v>126.52277056222501</v>
      </c>
      <c r="V18">
        <f t="shared" si="23"/>
        <v>288</v>
      </c>
      <c r="W18" s="3">
        <f t="shared" si="24"/>
        <v>5.7034989392723485</v>
      </c>
      <c r="X18">
        <f t="shared" si="25"/>
        <v>288</v>
      </c>
    </row>
    <row r="19" spans="1:24">
      <c r="A19" t="s">
        <v>29</v>
      </c>
      <c r="B19" t="s">
        <v>30</v>
      </c>
      <c r="C19">
        <v>130</v>
      </c>
      <c r="D19">
        <v>18.32</v>
      </c>
      <c r="E19">
        <v>306.58999999999997</v>
      </c>
      <c r="G19">
        <f t="shared" si="7"/>
        <v>312</v>
      </c>
      <c r="H19" s="8">
        <f t="shared" si="14"/>
        <v>18.32</v>
      </c>
      <c r="I19" s="8">
        <f t="shared" si="15"/>
        <v>306.58999999999997</v>
      </c>
      <c r="J19" s="6">
        <f t="shared" si="16"/>
        <v>561.68908716234955</v>
      </c>
      <c r="K19" s="6">
        <f t="shared" si="17"/>
        <v>-756.59083619880573</v>
      </c>
      <c r="L19" s="6">
        <f t="shared" si="18"/>
        <v>22.09590080085718</v>
      </c>
      <c r="M19" s="6">
        <f t="shared" si="19"/>
        <v>-43.379519764410816</v>
      </c>
      <c r="N19">
        <f t="shared" si="20"/>
        <v>-63.007412349920116</v>
      </c>
      <c r="O19" s="2">
        <f t="shared" si="21"/>
        <v>116.99258765007988</v>
      </c>
      <c r="P19" s="9">
        <f t="shared" si="13"/>
        <v>4.8682764580416231</v>
      </c>
      <c r="S19" s="6">
        <f t="shared" si="1"/>
        <v>-757</v>
      </c>
      <c r="T19" s="6">
        <f t="shared" si="2"/>
        <v>562</v>
      </c>
      <c r="U19" s="2">
        <f t="shared" si="22"/>
        <v>116.99258765007988</v>
      </c>
      <c r="V19">
        <f t="shared" si="23"/>
        <v>312</v>
      </c>
      <c r="W19" s="3">
        <f t="shared" si="24"/>
        <v>4.8682764580416231</v>
      </c>
      <c r="X19">
        <f t="shared" si="25"/>
        <v>312</v>
      </c>
    </row>
    <row r="20" spans="1:24">
      <c r="A20" t="s">
        <v>29</v>
      </c>
      <c r="B20" t="s">
        <v>30</v>
      </c>
      <c r="C20">
        <v>140</v>
      </c>
      <c r="D20">
        <v>18.7</v>
      </c>
      <c r="E20">
        <v>306.20999999999998</v>
      </c>
      <c r="G20">
        <f t="shared" si="7"/>
        <v>336</v>
      </c>
      <c r="H20" s="8">
        <f t="shared" si="14"/>
        <v>18.7</v>
      </c>
      <c r="I20" s="8">
        <f t="shared" si="15"/>
        <v>306.20999999999998</v>
      </c>
      <c r="J20" s="6">
        <f t="shared" si="16"/>
        <v>586.41587826386672</v>
      </c>
      <c r="K20" s="6">
        <f t="shared" si="17"/>
        <v>-800.94234214017331</v>
      </c>
      <c r="L20" s="6">
        <f t="shared" si="18"/>
        <v>24.726791101517165</v>
      </c>
      <c r="M20" s="6">
        <f t="shared" si="19"/>
        <v>-44.351505941367577</v>
      </c>
      <c r="N20">
        <f t="shared" si="20"/>
        <v>-60.859518716493</v>
      </c>
      <c r="O20" s="2">
        <f t="shared" si="21"/>
        <v>119.140481283507</v>
      </c>
      <c r="P20" s="9">
        <f t="shared" si="13"/>
        <v>5.0778639972386346</v>
      </c>
      <c r="S20" s="6">
        <f t="shared" si="1"/>
        <v>-801</v>
      </c>
      <c r="T20" s="6">
        <f t="shared" si="2"/>
        <v>586</v>
      </c>
      <c r="U20" s="2">
        <f t="shared" si="22"/>
        <v>119.140481283507</v>
      </c>
      <c r="V20">
        <f t="shared" si="23"/>
        <v>336</v>
      </c>
      <c r="W20" s="3">
        <f t="shared" si="24"/>
        <v>5.0778639972386346</v>
      </c>
      <c r="X20">
        <f t="shared" si="25"/>
        <v>336</v>
      </c>
    </row>
    <row r="21" spans="1:24">
      <c r="A21" t="s">
        <v>29</v>
      </c>
      <c r="B21" t="s">
        <v>30</v>
      </c>
      <c r="C21">
        <v>150</v>
      </c>
      <c r="D21">
        <v>19</v>
      </c>
      <c r="E21">
        <v>305.58999999999997</v>
      </c>
      <c r="G21">
        <f t="shared" si="7"/>
        <v>360</v>
      </c>
      <c r="H21" s="8">
        <f t="shared" si="14"/>
        <v>19</v>
      </c>
      <c r="I21" s="8">
        <f t="shared" si="15"/>
        <v>305.58999999999997</v>
      </c>
      <c r="J21" s="6">
        <f t="shared" si="16"/>
        <v>608.47044893037275</v>
      </c>
      <c r="K21" s="6">
        <f t="shared" si="17"/>
        <v>-850.21599803287711</v>
      </c>
      <c r="L21" s="6">
        <f t="shared" si="18"/>
        <v>22.054570666506038</v>
      </c>
      <c r="M21" s="6">
        <f t="shared" si="19"/>
        <v>-49.2736558927038</v>
      </c>
      <c r="N21">
        <f t="shared" si="20"/>
        <v>-65.887018425169529</v>
      </c>
      <c r="O21" s="2">
        <f t="shared" si="21"/>
        <v>114.11298157483047</v>
      </c>
      <c r="P21" s="9">
        <f t="shared" si="13"/>
        <v>5.3984231515475818</v>
      </c>
      <c r="S21" s="6">
        <f t="shared" si="1"/>
        <v>-850</v>
      </c>
      <c r="T21" s="6">
        <f t="shared" si="2"/>
        <v>608</v>
      </c>
      <c r="U21" s="2">
        <f t="shared" si="22"/>
        <v>114.11298157483047</v>
      </c>
      <c r="V21">
        <f t="shared" si="23"/>
        <v>360</v>
      </c>
      <c r="W21" s="3">
        <f t="shared" si="24"/>
        <v>5.3984231515475818</v>
      </c>
      <c r="X21">
        <f t="shared" si="25"/>
        <v>360</v>
      </c>
    </row>
    <row r="22" spans="1:24">
      <c r="A22" t="s">
        <v>29</v>
      </c>
      <c r="B22" t="s">
        <v>30</v>
      </c>
      <c r="C22">
        <v>160</v>
      </c>
      <c r="D22">
        <v>19.190000000000001</v>
      </c>
      <c r="E22">
        <v>304.58</v>
      </c>
      <c r="G22">
        <f t="shared" si="7"/>
        <v>384</v>
      </c>
      <c r="H22" s="8">
        <f t="shared" si="14"/>
        <v>19.190000000000001</v>
      </c>
      <c r="I22" s="8">
        <f t="shared" si="15"/>
        <v>304.58</v>
      </c>
      <c r="J22" s="6">
        <f t="shared" si="16"/>
        <v>626.195051417321</v>
      </c>
      <c r="K22" s="6">
        <f t="shared" si="17"/>
        <v>-908.39963575482921</v>
      </c>
      <c r="L22" s="6">
        <f t="shared" si="18"/>
        <v>17.724602486948243</v>
      </c>
      <c r="M22" s="6">
        <f t="shared" si="19"/>
        <v>-58.183637721952095</v>
      </c>
      <c r="N22">
        <f t="shared" si="20"/>
        <v>-73.05758234536512</v>
      </c>
      <c r="O22" s="2">
        <f t="shared" si="21"/>
        <v>106.94241765463488</v>
      </c>
      <c r="P22" s="9">
        <f t="shared" si="13"/>
        <v>6.0823492434089141</v>
      </c>
      <c r="S22" s="6">
        <f t="shared" si="1"/>
        <v>-908</v>
      </c>
      <c r="T22" s="6">
        <f t="shared" si="2"/>
        <v>626</v>
      </c>
      <c r="U22" s="2">
        <f t="shared" si="22"/>
        <v>106.94241765463488</v>
      </c>
      <c r="V22">
        <f t="shared" si="23"/>
        <v>384</v>
      </c>
      <c r="W22" s="3">
        <f t="shared" si="24"/>
        <v>6.0823492434089141</v>
      </c>
      <c r="X22">
        <f t="shared" si="25"/>
        <v>384</v>
      </c>
    </row>
    <row r="23" spans="1:24">
      <c r="A23" t="s">
        <v>29</v>
      </c>
      <c r="B23" t="s">
        <v>30</v>
      </c>
      <c r="C23">
        <v>170</v>
      </c>
      <c r="D23">
        <v>19.38</v>
      </c>
      <c r="E23">
        <v>303.91000000000003</v>
      </c>
      <c r="G23">
        <f t="shared" si="7"/>
        <v>408</v>
      </c>
      <c r="H23" s="8">
        <f t="shared" si="14"/>
        <v>19.38</v>
      </c>
      <c r="I23" s="8">
        <f t="shared" si="15"/>
        <v>303.91000000000003</v>
      </c>
      <c r="J23" s="6">
        <f t="shared" si="16"/>
        <v>647.08034129201417</v>
      </c>
      <c r="K23" s="6">
        <f t="shared" si="17"/>
        <v>-962.59418219997235</v>
      </c>
      <c r="L23" s="6">
        <f t="shared" si="18"/>
        <v>20.885289874693171</v>
      </c>
      <c r="M23" s="6">
        <f t="shared" si="19"/>
        <v>-54.194546445143146</v>
      </c>
      <c r="N23">
        <f t="shared" si="20"/>
        <v>-68.924523224572681</v>
      </c>
      <c r="O23" s="2">
        <f t="shared" si="21"/>
        <v>111.07547677542732</v>
      </c>
      <c r="P23" s="9">
        <f t="shared" si="13"/>
        <v>5.807963668571575</v>
      </c>
      <c r="S23" s="6">
        <f t="shared" si="1"/>
        <v>-963</v>
      </c>
      <c r="T23" s="6">
        <f t="shared" si="2"/>
        <v>647</v>
      </c>
      <c r="U23" s="2">
        <f t="shared" si="22"/>
        <v>111.07547677542732</v>
      </c>
      <c r="V23">
        <f t="shared" si="23"/>
        <v>408</v>
      </c>
      <c r="W23" s="3">
        <f t="shared" si="24"/>
        <v>5.807963668571575</v>
      </c>
      <c r="X23">
        <f t="shared" si="25"/>
        <v>408</v>
      </c>
    </row>
    <row r="24" spans="1:24">
      <c r="A24" t="s">
        <v>29</v>
      </c>
      <c r="B24" t="s">
        <v>30</v>
      </c>
      <c r="C24">
        <v>180</v>
      </c>
      <c r="D24">
        <v>19.63</v>
      </c>
      <c r="E24">
        <v>303.5</v>
      </c>
      <c r="G24">
        <f t="shared" si="7"/>
        <v>432</v>
      </c>
      <c r="H24" s="8">
        <f t="shared" si="14"/>
        <v>19.63</v>
      </c>
      <c r="I24" s="8">
        <f t="shared" si="15"/>
        <v>303.5</v>
      </c>
      <c r="J24" s="6">
        <f t="shared" si="16"/>
        <v>668.50043185733068</v>
      </c>
      <c r="K24" s="6">
        <f t="shared" si="17"/>
        <v>-1009.9939793968156</v>
      </c>
      <c r="L24" s="6">
        <f t="shared" si="18"/>
        <v>21.420090565316514</v>
      </c>
      <c r="M24" s="6">
        <f t="shared" si="19"/>
        <v>-47.399797196843224</v>
      </c>
      <c r="N24">
        <f t="shared" si="20"/>
        <v>-65.681666690758178</v>
      </c>
      <c r="O24" s="2">
        <f t="shared" si="21"/>
        <v>114.31833330924182</v>
      </c>
      <c r="P24" s="9">
        <f t="shared" si="13"/>
        <v>5.2015007970087135</v>
      </c>
      <c r="S24" s="6">
        <f t="shared" si="1"/>
        <v>-1010</v>
      </c>
      <c r="T24" s="6">
        <f t="shared" si="2"/>
        <v>669</v>
      </c>
      <c r="U24" s="2">
        <f t="shared" si="22"/>
        <v>114.31833330924182</v>
      </c>
      <c r="V24">
        <f t="shared" si="23"/>
        <v>432</v>
      </c>
      <c r="W24" s="3">
        <f t="shared" si="24"/>
        <v>5.2015007970087135</v>
      </c>
      <c r="X24">
        <f t="shared" si="25"/>
        <v>432</v>
      </c>
    </row>
    <row r="25" spans="1:24">
      <c r="A25" t="s">
        <v>29</v>
      </c>
      <c r="B25" t="s">
        <v>30</v>
      </c>
      <c r="C25">
        <v>190</v>
      </c>
      <c r="D25">
        <v>19.75</v>
      </c>
      <c r="E25">
        <v>303.06</v>
      </c>
      <c r="G25">
        <f t="shared" si="7"/>
        <v>456</v>
      </c>
      <c r="H25" s="8">
        <f t="shared" si="14"/>
        <v>19.75</v>
      </c>
      <c r="I25" s="8">
        <f t="shared" si="15"/>
        <v>303.06</v>
      </c>
      <c r="J25" s="6">
        <f t="shared" si="16"/>
        <v>692.8421432530306</v>
      </c>
      <c r="K25" s="6">
        <f t="shared" si="17"/>
        <v>-1064.441341119948</v>
      </c>
      <c r="L25" s="6">
        <f t="shared" si="18"/>
        <v>24.341711395699917</v>
      </c>
      <c r="M25" s="6">
        <f t="shared" si="19"/>
        <v>-54.447361723132417</v>
      </c>
      <c r="N25">
        <f t="shared" si="20"/>
        <v>-65.912075921378801</v>
      </c>
      <c r="O25" s="2">
        <f t="shared" si="21"/>
        <v>114.0879240786212</v>
      </c>
      <c r="P25" s="9">
        <f t="shared" si="13"/>
        <v>5.9640876186397298</v>
      </c>
      <c r="S25" s="6">
        <f t="shared" si="1"/>
        <v>-1064</v>
      </c>
      <c r="T25" s="6">
        <f t="shared" si="2"/>
        <v>693</v>
      </c>
      <c r="U25" s="2">
        <f t="shared" si="22"/>
        <v>114.0879240786212</v>
      </c>
      <c r="V25">
        <f t="shared" si="23"/>
        <v>456</v>
      </c>
      <c r="W25" s="3">
        <f t="shared" si="24"/>
        <v>5.9640876186397298</v>
      </c>
      <c r="X25">
        <f t="shared" si="25"/>
        <v>456</v>
      </c>
    </row>
    <row r="26" spans="1:24">
      <c r="A26" t="s">
        <v>29</v>
      </c>
      <c r="B26" t="s">
        <v>30</v>
      </c>
      <c r="C26">
        <v>200</v>
      </c>
      <c r="D26">
        <v>20.059999999999999</v>
      </c>
      <c r="E26">
        <v>302.66000000000003</v>
      </c>
      <c r="G26">
        <f t="shared" si="7"/>
        <v>480</v>
      </c>
      <c r="H26" s="8">
        <f t="shared" si="14"/>
        <v>20.059999999999999</v>
      </c>
      <c r="I26" s="8">
        <f t="shared" si="15"/>
        <v>302.66000000000003</v>
      </c>
      <c r="J26" s="6">
        <f t="shared" si="16"/>
        <v>709.37589439928297</v>
      </c>
      <c r="K26" s="6">
        <f t="shared" si="17"/>
        <v>-1106.6651971323745</v>
      </c>
      <c r="L26" s="6">
        <f t="shared" si="18"/>
        <v>16.533751146252371</v>
      </c>
      <c r="M26" s="6">
        <f t="shared" si="19"/>
        <v>-42.223856012426495</v>
      </c>
      <c r="N26">
        <f t="shared" si="20"/>
        <v>-68.615995925186795</v>
      </c>
      <c r="O26" s="2">
        <f t="shared" si="21"/>
        <v>111.38400407481321</v>
      </c>
      <c r="P26" s="9">
        <f t="shared" si="13"/>
        <v>4.5345550426963914</v>
      </c>
      <c r="S26" s="6">
        <f t="shared" si="1"/>
        <v>-1107</v>
      </c>
      <c r="T26" s="6">
        <f t="shared" si="2"/>
        <v>709</v>
      </c>
      <c r="U26" s="2">
        <f t="shared" si="22"/>
        <v>111.38400407481321</v>
      </c>
      <c r="V26">
        <f t="shared" si="23"/>
        <v>480</v>
      </c>
      <c r="W26" s="3">
        <f t="shared" si="24"/>
        <v>4.5345550426963914</v>
      </c>
      <c r="X26">
        <f t="shared" si="25"/>
        <v>480</v>
      </c>
    </row>
    <row r="27" spans="1:24">
      <c r="A27" t="s">
        <v>29</v>
      </c>
      <c r="B27" t="s">
        <v>30</v>
      </c>
      <c r="C27">
        <v>210</v>
      </c>
      <c r="D27">
        <v>20.18</v>
      </c>
      <c r="E27">
        <v>302.11</v>
      </c>
      <c r="G27">
        <f t="shared" si="7"/>
        <v>504</v>
      </c>
      <c r="H27" s="8">
        <f t="shared" si="14"/>
        <v>20.18</v>
      </c>
      <c r="I27" s="8">
        <f t="shared" si="15"/>
        <v>302.11</v>
      </c>
      <c r="J27" s="6">
        <f t="shared" si="16"/>
        <v>728.91429809403462</v>
      </c>
      <c r="K27" s="6">
        <f t="shared" si="17"/>
        <v>-1161.5385625328493</v>
      </c>
      <c r="L27" s="6">
        <f t="shared" si="18"/>
        <v>19.538403694751651</v>
      </c>
      <c r="M27" s="6">
        <f t="shared" si="19"/>
        <v>-54.873365400474768</v>
      </c>
      <c r="N27">
        <f t="shared" si="20"/>
        <v>-70.401040452259963</v>
      </c>
      <c r="O27" s="2">
        <f t="shared" si="21"/>
        <v>109.59895954774004</v>
      </c>
      <c r="P27" s="9">
        <f t="shared" si="13"/>
        <v>5.8248051034460424</v>
      </c>
      <c r="S27" s="6">
        <f t="shared" si="1"/>
        <v>-1162</v>
      </c>
      <c r="T27" s="6">
        <f t="shared" si="2"/>
        <v>729</v>
      </c>
      <c r="U27" s="2">
        <f t="shared" si="22"/>
        <v>109.59895954774004</v>
      </c>
      <c r="V27">
        <f t="shared" si="23"/>
        <v>504</v>
      </c>
      <c r="W27" s="3">
        <f t="shared" si="24"/>
        <v>5.8248051034460424</v>
      </c>
      <c r="X27">
        <f t="shared" si="25"/>
        <v>504</v>
      </c>
    </row>
    <row r="28" spans="1:24">
      <c r="A28" t="s">
        <v>29</v>
      </c>
      <c r="B28" t="s">
        <v>30</v>
      </c>
      <c r="C28">
        <v>220</v>
      </c>
      <c r="D28">
        <v>20.21</v>
      </c>
      <c r="E28">
        <v>301.42</v>
      </c>
      <c r="G28">
        <f t="shared" si="7"/>
        <v>528</v>
      </c>
      <c r="H28" s="8">
        <f t="shared" si="14"/>
        <v>20.21</v>
      </c>
      <c r="I28" s="8">
        <f t="shared" si="15"/>
        <v>301.42</v>
      </c>
      <c r="J28" s="6">
        <f t="shared" si="16"/>
        <v>747.70590980183636</v>
      </c>
      <c r="K28" s="6">
        <f t="shared" si="17"/>
        <v>-1223.9779747095467</v>
      </c>
      <c r="L28" s="6">
        <f t="shared" si="18"/>
        <v>18.791611707801735</v>
      </c>
      <c r="M28" s="6">
        <f t="shared" si="19"/>
        <v>-62.439412176697488</v>
      </c>
      <c r="N28">
        <f t="shared" si="20"/>
        <v>-73.250436163599431</v>
      </c>
      <c r="O28" s="2">
        <f t="shared" si="21"/>
        <v>106.74956383640057</v>
      </c>
      <c r="P28" s="9">
        <f t="shared" si="13"/>
        <v>6.5205865254195574</v>
      </c>
      <c r="S28" s="6">
        <f t="shared" si="1"/>
        <v>-1224</v>
      </c>
      <c r="T28" s="6">
        <f t="shared" si="2"/>
        <v>748</v>
      </c>
      <c r="U28" s="2">
        <f t="shared" si="22"/>
        <v>106.74956383640057</v>
      </c>
      <c r="V28">
        <f t="shared" si="23"/>
        <v>528</v>
      </c>
      <c r="W28" s="3">
        <f t="shared" si="24"/>
        <v>6.5205865254195574</v>
      </c>
      <c r="X28">
        <f t="shared" si="25"/>
        <v>528</v>
      </c>
    </row>
    <row r="29" spans="1:24">
      <c r="A29" t="s">
        <v>29</v>
      </c>
      <c r="B29" t="s">
        <v>30</v>
      </c>
      <c r="C29">
        <v>230</v>
      </c>
      <c r="D29">
        <v>19.989999999999998</v>
      </c>
      <c r="E29">
        <v>300.60000000000002</v>
      </c>
      <c r="G29">
        <f t="shared" si="7"/>
        <v>552</v>
      </c>
      <c r="H29" s="8">
        <f t="shared" si="14"/>
        <v>19.989999999999998</v>
      </c>
      <c r="I29" s="8">
        <f t="shared" si="15"/>
        <v>300.60000000000002</v>
      </c>
      <c r="J29" s="6">
        <f t="shared" si="16"/>
        <v>772.43549152805588</v>
      </c>
      <c r="K29" s="6">
        <f t="shared" si="17"/>
        <v>-1306.1170862248468</v>
      </c>
      <c r="L29" s="6">
        <f t="shared" si="18"/>
        <v>24.729581726219521</v>
      </c>
      <c r="M29" s="6">
        <f t="shared" si="19"/>
        <v>-82.139111515300101</v>
      </c>
      <c r="N29">
        <f t="shared" si="20"/>
        <v>-73.244553814505423</v>
      </c>
      <c r="O29" s="2">
        <f t="shared" si="21"/>
        <v>106.75544618549458</v>
      </c>
      <c r="P29" s="9">
        <f t="shared" si="13"/>
        <v>8.5781034342543769</v>
      </c>
      <c r="S29" s="6">
        <f t="shared" si="1"/>
        <v>-1306</v>
      </c>
      <c r="T29" s="6">
        <f t="shared" si="2"/>
        <v>772</v>
      </c>
      <c r="U29" s="2">
        <f t="shared" si="22"/>
        <v>106.75544618549458</v>
      </c>
      <c r="V29">
        <f t="shared" si="23"/>
        <v>552</v>
      </c>
      <c r="W29" s="3">
        <f t="shared" si="24"/>
        <v>8.5781034342543769</v>
      </c>
      <c r="X29">
        <f t="shared" si="25"/>
        <v>552</v>
      </c>
    </row>
    <row r="30" spans="1:24">
      <c r="A30" t="s">
        <v>29</v>
      </c>
      <c r="B30" t="s">
        <v>30</v>
      </c>
      <c r="C30">
        <v>240</v>
      </c>
      <c r="D30">
        <v>19.64</v>
      </c>
      <c r="E30">
        <v>299.8</v>
      </c>
      <c r="G30">
        <f t="shared" si="7"/>
        <v>576</v>
      </c>
      <c r="H30" s="8">
        <f t="shared" si="14"/>
        <v>19.64</v>
      </c>
      <c r="I30" s="8">
        <f t="shared" si="15"/>
        <v>299.8</v>
      </c>
      <c r="J30" s="6">
        <f t="shared" si="16"/>
        <v>802.13056719557005</v>
      </c>
      <c r="K30" s="6">
        <f t="shared" si="17"/>
        <v>-1400.5989244674865</v>
      </c>
      <c r="L30" s="6">
        <f t="shared" si="18"/>
        <v>29.695075667514175</v>
      </c>
      <c r="M30" s="6">
        <f t="shared" si="19"/>
        <v>-94.481838242639697</v>
      </c>
      <c r="N30">
        <f t="shared" si="20"/>
        <v>-72.552379077280136</v>
      </c>
      <c r="O30" s="2">
        <f t="shared" si="21"/>
        <v>107.44762092271986</v>
      </c>
      <c r="P30" s="9">
        <f t="shared" si="13"/>
        <v>9.9038453524919952</v>
      </c>
      <c r="S30" s="6">
        <f t="shared" si="1"/>
        <v>-1401</v>
      </c>
      <c r="T30" s="6">
        <f t="shared" si="2"/>
        <v>802</v>
      </c>
      <c r="U30" s="2">
        <f t="shared" si="22"/>
        <v>107.44762092271986</v>
      </c>
      <c r="V30">
        <f t="shared" si="23"/>
        <v>576</v>
      </c>
      <c r="W30" s="3">
        <f t="shared" si="24"/>
        <v>9.9038453524919952</v>
      </c>
      <c r="X30">
        <f t="shared" si="25"/>
        <v>576</v>
      </c>
    </row>
    <row r="31" spans="1:24">
      <c r="A31" t="s">
        <v>29</v>
      </c>
      <c r="B31" t="s">
        <v>30</v>
      </c>
      <c r="C31">
        <v>250</v>
      </c>
      <c r="D31">
        <v>19.559999999999999</v>
      </c>
      <c r="E31">
        <v>299.27</v>
      </c>
      <c r="G31">
        <f t="shared" si="7"/>
        <v>600</v>
      </c>
      <c r="H31" s="8">
        <f t="shared" si="14"/>
        <v>19.559999999999999</v>
      </c>
      <c r="I31" s="8">
        <f t="shared" si="15"/>
        <v>299.27</v>
      </c>
      <c r="J31" s="6">
        <f t="shared" si="16"/>
        <v>825.66142599737884</v>
      </c>
      <c r="K31" s="6">
        <f t="shared" si="17"/>
        <v>-1473.1181533851409</v>
      </c>
      <c r="L31" s="6">
        <f t="shared" si="18"/>
        <v>23.53085880180879</v>
      </c>
      <c r="M31" s="6">
        <f t="shared" si="19"/>
        <v>-72.519228917654345</v>
      </c>
      <c r="N31">
        <f t="shared" si="20"/>
        <v>-72.022919083768272</v>
      </c>
      <c r="O31" s="2">
        <f t="shared" si="21"/>
        <v>107.97708091623173</v>
      </c>
      <c r="P31" s="9">
        <f t="shared" si="13"/>
        <v>7.6241326580548279</v>
      </c>
      <c r="S31" s="6">
        <f t="shared" si="1"/>
        <v>-1473</v>
      </c>
      <c r="T31" s="6">
        <f t="shared" si="2"/>
        <v>826</v>
      </c>
      <c r="U31" s="2">
        <f t="shared" si="22"/>
        <v>107.97708091623173</v>
      </c>
      <c r="V31">
        <f t="shared" si="23"/>
        <v>600</v>
      </c>
      <c r="W31" s="3">
        <f t="shared" si="24"/>
        <v>7.6241326580548279</v>
      </c>
      <c r="X31">
        <f t="shared" si="25"/>
        <v>600</v>
      </c>
    </row>
    <row r="32" spans="1:24">
      <c r="A32" t="s">
        <v>29</v>
      </c>
      <c r="B32" t="s">
        <v>30</v>
      </c>
      <c r="C32">
        <v>260</v>
      </c>
      <c r="D32">
        <v>19.190000000000001</v>
      </c>
      <c r="E32">
        <v>298.57</v>
      </c>
      <c r="G32">
        <f t="shared" si="7"/>
        <v>624</v>
      </c>
      <c r="H32" s="8">
        <f t="shared" si="14"/>
        <v>19.190000000000001</v>
      </c>
      <c r="I32" s="8">
        <f t="shared" si="15"/>
        <v>298.57</v>
      </c>
      <c r="J32" s="6">
        <f t="shared" si="16"/>
        <v>857.41818858245085</v>
      </c>
      <c r="K32" s="6">
        <f t="shared" si="17"/>
        <v>-1574.5772893274523</v>
      </c>
      <c r="L32" s="6">
        <f t="shared" si="18"/>
        <v>31.756762585072011</v>
      </c>
      <c r="M32" s="6">
        <f t="shared" si="19"/>
        <v>-101.45913594231138</v>
      </c>
      <c r="N32">
        <f t="shared" si="20"/>
        <v>-72.619852657554219</v>
      </c>
      <c r="O32" s="2">
        <f t="shared" si="21"/>
        <v>107.38014734244578</v>
      </c>
      <c r="P32" s="9">
        <f t="shared" si="13"/>
        <v>10.631297303737231</v>
      </c>
      <c r="S32" s="6">
        <f t="shared" si="1"/>
        <v>-1575</v>
      </c>
      <c r="T32" s="6">
        <f t="shared" si="2"/>
        <v>857</v>
      </c>
      <c r="U32" s="2">
        <f t="shared" si="22"/>
        <v>107.38014734244578</v>
      </c>
      <c r="V32">
        <f t="shared" si="23"/>
        <v>624</v>
      </c>
      <c r="W32" s="3">
        <f t="shared" si="24"/>
        <v>10.631297303737231</v>
      </c>
      <c r="X32">
        <f t="shared" si="25"/>
        <v>624</v>
      </c>
    </row>
    <row r="33" spans="1:24">
      <c r="A33" t="s">
        <v>29</v>
      </c>
      <c r="B33" t="s">
        <v>30</v>
      </c>
      <c r="C33">
        <v>270</v>
      </c>
      <c r="D33">
        <v>19.010000000000002</v>
      </c>
      <c r="E33">
        <v>297.97000000000003</v>
      </c>
      <c r="G33">
        <f t="shared" si="7"/>
        <v>648</v>
      </c>
      <c r="H33" s="8">
        <f t="shared" si="14"/>
        <v>19.010000000000002</v>
      </c>
      <c r="I33" s="8">
        <f t="shared" si="15"/>
        <v>297.97000000000003</v>
      </c>
      <c r="J33" s="6">
        <f t="shared" si="16"/>
        <v>882.14164372335676</v>
      </c>
      <c r="K33" s="6">
        <f t="shared" si="17"/>
        <v>-1661.1648495755896</v>
      </c>
      <c r="L33" s="6">
        <f t="shared" si="18"/>
        <v>24.723455140905912</v>
      </c>
      <c r="M33" s="6">
        <f t="shared" si="19"/>
        <v>-86.587560248137379</v>
      </c>
      <c r="N33">
        <f t="shared" si="20"/>
        <v>-74.064299749802558</v>
      </c>
      <c r="O33" s="2">
        <f t="shared" si="21"/>
        <v>105.93570025019744</v>
      </c>
      <c r="P33" s="9">
        <f t="shared" si="13"/>
        <v>9.0048069517503855</v>
      </c>
      <c r="S33" s="6">
        <f t="shared" si="1"/>
        <v>-1661</v>
      </c>
      <c r="T33" s="6">
        <f t="shared" si="2"/>
        <v>882</v>
      </c>
      <c r="U33" s="2">
        <f t="shared" si="22"/>
        <v>105.93570025019744</v>
      </c>
      <c r="V33">
        <f t="shared" si="23"/>
        <v>648</v>
      </c>
      <c r="W33" s="3">
        <f t="shared" si="24"/>
        <v>9.0048069517503855</v>
      </c>
      <c r="X33">
        <f t="shared" si="25"/>
        <v>648</v>
      </c>
    </row>
    <row r="34" spans="1:24">
      <c r="A34" t="s">
        <v>29</v>
      </c>
      <c r="B34" t="s">
        <v>30</v>
      </c>
      <c r="C34">
        <v>280</v>
      </c>
      <c r="D34">
        <v>18.78</v>
      </c>
      <c r="E34">
        <v>297.5</v>
      </c>
      <c r="G34">
        <f t="shared" si="7"/>
        <v>672</v>
      </c>
      <c r="H34" s="8">
        <f t="shared" si="14"/>
        <v>18.78</v>
      </c>
      <c r="I34" s="8">
        <f t="shared" si="15"/>
        <v>297.5</v>
      </c>
      <c r="J34" s="6">
        <f t="shared" si="16"/>
        <v>912.52977186909777</v>
      </c>
      <c r="K34" s="6">
        <f t="shared" si="17"/>
        <v>-1752.9533820896154</v>
      </c>
      <c r="L34" s="6">
        <f t="shared" si="18"/>
        <v>30.388128145741007</v>
      </c>
      <c r="M34" s="6">
        <f t="shared" si="19"/>
        <v>-91.788532514025746</v>
      </c>
      <c r="N34">
        <f t="shared" si="20"/>
        <v>-71.682011324787183</v>
      </c>
      <c r="O34" s="2">
        <f t="shared" si="21"/>
        <v>108.31798867521282</v>
      </c>
      <c r="P34" s="9">
        <f t="shared" si="13"/>
        <v>9.6688019078272252</v>
      </c>
      <c r="S34" s="6">
        <f t="shared" si="1"/>
        <v>-1753</v>
      </c>
      <c r="T34" s="6">
        <f t="shared" si="2"/>
        <v>913</v>
      </c>
      <c r="U34" s="2">
        <f t="shared" si="22"/>
        <v>108.31798867521282</v>
      </c>
      <c r="V34">
        <f t="shared" si="23"/>
        <v>672</v>
      </c>
      <c r="W34" s="3">
        <f t="shared" si="24"/>
        <v>9.6688019078272252</v>
      </c>
      <c r="X34">
        <f t="shared" si="25"/>
        <v>672</v>
      </c>
    </row>
    <row r="35" spans="1:24">
      <c r="A35" t="s">
        <v>29</v>
      </c>
      <c r="B35" t="s">
        <v>30</v>
      </c>
      <c r="C35">
        <v>290</v>
      </c>
      <c r="D35">
        <v>18.59</v>
      </c>
      <c r="E35">
        <v>297.43</v>
      </c>
      <c r="G35">
        <f t="shared" si="7"/>
        <v>696</v>
      </c>
      <c r="H35" s="8">
        <f t="shared" si="14"/>
        <v>18.59</v>
      </c>
      <c r="I35" s="8">
        <f t="shared" si="15"/>
        <v>297.43</v>
      </c>
      <c r="J35" s="6">
        <f t="shared" si="16"/>
        <v>953.26095812855579</v>
      </c>
      <c r="K35" s="6">
        <f t="shared" si="17"/>
        <v>-1836.6724212566751</v>
      </c>
      <c r="L35" s="6">
        <f t="shared" si="18"/>
        <v>40.731186259458013</v>
      </c>
      <c r="M35" s="6">
        <f t="shared" si="19"/>
        <v>-83.719039167059691</v>
      </c>
      <c r="N35">
        <f t="shared" si="20"/>
        <v>-64.056041520836445</v>
      </c>
      <c r="O35" s="2">
        <f t="shared" si="21"/>
        <v>115.94395847916356</v>
      </c>
      <c r="P35" s="9">
        <f t="shared" si="13"/>
        <v>9.3101595330898252</v>
      </c>
      <c r="S35" s="6">
        <f t="shared" si="1"/>
        <v>-1837</v>
      </c>
      <c r="T35" s="6">
        <f t="shared" si="2"/>
        <v>953</v>
      </c>
      <c r="U35" s="2">
        <f t="shared" si="22"/>
        <v>115.94395847916356</v>
      </c>
      <c r="V35">
        <f t="shared" si="23"/>
        <v>696</v>
      </c>
      <c r="W35" s="3">
        <f t="shared" si="24"/>
        <v>9.3101595330898252</v>
      </c>
      <c r="X35">
        <f t="shared" si="25"/>
        <v>696</v>
      </c>
    </row>
    <row r="36" spans="1:24">
      <c r="A36" t="s">
        <v>29</v>
      </c>
      <c r="B36" t="s">
        <v>30</v>
      </c>
      <c r="C36">
        <v>300</v>
      </c>
      <c r="D36">
        <v>18.510000000000002</v>
      </c>
      <c r="E36">
        <v>297.05</v>
      </c>
      <c r="G36">
        <f t="shared" si="7"/>
        <v>720</v>
      </c>
      <c r="H36" s="8">
        <f t="shared" si="14"/>
        <v>18.510000000000002</v>
      </c>
      <c r="I36" s="8">
        <f t="shared" si="15"/>
        <v>297.05</v>
      </c>
      <c r="J36" s="6">
        <f t="shared" si="16"/>
        <v>978.02638863565448</v>
      </c>
      <c r="K36" s="6">
        <f t="shared" si="17"/>
        <v>-1915.3509518793151</v>
      </c>
      <c r="L36" s="6">
        <f t="shared" si="18"/>
        <v>24.765430507098699</v>
      </c>
      <c r="M36" s="6">
        <f t="shared" si="19"/>
        <v>-78.678530622639983</v>
      </c>
      <c r="N36">
        <f t="shared" si="20"/>
        <v>-72.52770146365954</v>
      </c>
      <c r="O36" s="2">
        <f t="shared" si="21"/>
        <v>107.47229853634046</v>
      </c>
      <c r="P36" s="9">
        <f t="shared" si="13"/>
        <v>8.2484166536006374</v>
      </c>
      <c r="S36" s="6">
        <f t="shared" si="1"/>
        <v>-1915</v>
      </c>
      <c r="T36" s="6">
        <f t="shared" si="2"/>
        <v>978</v>
      </c>
      <c r="U36" s="2">
        <f t="shared" si="22"/>
        <v>107.47229853634046</v>
      </c>
      <c r="V36">
        <f t="shared" si="23"/>
        <v>720</v>
      </c>
      <c r="W36" s="3">
        <f t="shared" si="24"/>
        <v>8.2484166536006374</v>
      </c>
      <c r="X36">
        <f t="shared" si="25"/>
        <v>720</v>
      </c>
    </row>
    <row r="37" spans="1:24">
      <c r="A37" t="s">
        <v>29</v>
      </c>
      <c r="B37" t="s">
        <v>30</v>
      </c>
      <c r="C37">
        <v>310</v>
      </c>
      <c r="D37">
        <v>18.559999999999999</v>
      </c>
      <c r="E37">
        <v>297.13</v>
      </c>
      <c r="G37">
        <f t="shared" si="7"/>
        <v>744</v>
      </c>
      <c r="H37" s="8">
        <f t="shared" si="14"/>
        <v>18.559999999999999</v>
      </c>
      <c r="I37" s="8">
        <f t="shared" si="15"/>
        <v>297.13</v>
      </c>
      <c r="J37" s="6">
        <f t="shared" si="16"/>
        <v>1010.4598172823551</v>
      </c>
      <c r="K37" s="6">
        <f t="shared" si="17"/>
        <v>-1972.0647256098885</v>
      </c>
      <c r="L37" s="6">
        <f t="shared" si="18"/>
        <v>32.433428646700577</v>
      </c>
      <c r="M37" s="6">
        <f t="shared" si="19"/>
        <v>-56.713773730573394</v>
      </c>
      <c r="N37">
        <f t="shared" si="20"/>
        <v>-60.235658005664988</v>
      </c>
      <c r="O37" s="2">
        <f t="shared" si="21"/>
        <v>119.76434199433501</v>
      </c>
      <c r="P37" s="9">
        <f t="shared" si="13"/>
        <v>6.5332835730154057</v>
      </c>
      <c r="S37" s="6">
        <f t="shared" si="1"/>
        <v>-1972</v>
      </c>
      <c r="T37" s="6">
        <f t="shared" si="2"/>
        <v>1010</v>
      </c>
      <c r="U37" s="2">
        <f t="shared" si="22"/>
        <v>119.76434199433501</v>
      </c>
      <c r="V37">
        <f t="shared" si="23"/>
        <v>744</v>
      </c>
      <c r="W37" s="3">
        <f t="shared" si="24"/>
        <v>6.5332835730154057</v>
      </c>
      <c r="X37">
        <f t="shared" si="25"/>
        <v>744</v>
      </c>
    </row>
    <row r="38" spans="1:24">
      <c r="A38" t="s">
        <v>29</v>
      </c>
      <c r="B38" t="s">
        <v>30</v>
      </c>
      <c r="C38">
        <v>320</v>
      </c>
      <c r="D38">
        <v>18.66</v>
      </c>
      <c r="E38">
        <v>297.04000000000002</v>
      </c>
      <c r="G38">
        <f t="shared" si="7"/>
        <v>768</v>
      </c>
      <c r="H38" s="8">
        <f t="shared" si="14"/>
        <v>18.66</v>
      </c>
      <c r="I38" s="8">
        <f t="shared" si="15"/>
        <v>297.04000000000002</v>
      </c>
      <c r="J38" s="6">
        <f t="shared" si="16"/>
        <v>1033.8727788461536</v>
      </c>
      <c r="K38" s="6">
        <f t="shared" si="17"/>
        <v>-2025.5924102567201</v>
      </c>
      <c r="L38" s="6">
        <f t="shared" si="18"/>
        <v>23.41296156379849</v>
      </c>
      <c r="M38" s="6">
        <f t="shared" si="19"/>
        <v>-53.527684646831631</v>
      </c>
      <c r="N38">
        <f t="shared" si="20"/>
        <v>-66.375474393242911</v>
      </c>
      <c r="O38" s="2">
        <f t="shared" si="21"/>
        <v>113.62452560675709</v>
      </c>
      <c r="P38" s="9">
        <f t="shared" si="13"/>
        <v>5.8424137073974487</v>
      </c>
      <c r="S38" s="6">
        <f t="shared" si="1"/>
        <v>-2026</v>
      </c>
      <c r="T38" s="6">
        <f t="shared" si="2"/>
        <v>1034</v>
      </c>
      <c r="U38" s="2">
        <f t="shared" si="22"/>
        <v>113.62452560675709</v>
      </c>
      <c r="V38">
        <f t="shared" si="23"/>
        <v>768</v>
      </c>
      <c r="W38" s="3">
        <f t="shared" si="24"/>
        <v>5.8424137073974487</v>
      </c>
      <c r="X38">
        <f t="shared" si="25"/>
        <v>768</v>
      </c>
    </row>
    <row r="39" spans="1:24">
      <c r="A39" t="s">
        <v>29</v>
      </c>
      <c r="B39" t="s">
        <v>30</v>
      </c>
      <c r="C39">
        <v>330</v>
      </c>
      <c r="D39">
        <v>18.809999999999999</v>
      </c>
      <c r="E39">
        <v>296.87</v>
      </c>
      <c r="G39">
        <f t="shared" si="7"/>
        <v>792</v>
      </c>
      <c r="H39" s="8">
        <f t="shared" si="14"/>
        <v>18.809999999999999</v>
      </c>
      <c r="I39" s="8">
        <f t="shared" si="15"/>
        <v>296.87</v>
      </c>
      <c r="J39" s="6">
        <f t="shared" si="16"/>
        <v>1050.8946973682409</v>
      </c>
      <c r="K39" s="6">
        <f t="shared" si="17"/>
        <v>-2074.1174883798885</v>
      </c>
      <c r="L39" s="6">
        <f t="shared" si="18"/>
        <v>17.02191852208739</v>
      </c>
      <c r="M39" s="6">
        <f t="shared" si="19"/>
        <v>-48.525078123168441</v>
      </c>
      <c r="N39">
        <f t="shared" si="20"/>
        <v>-70.66984331942804</v>
      </c>
      <c r="O39" s="2">
        <f t="shared" si="21"/>
        <v>109.33015668057196</v>
      </c>
      <c r="P39" s="9">
        <f t="shared" si="13"/>
        <v>5.1424011094353403</v>
      </c>
      <c r="S39" s="6">
        <f t="shared" si="1"/>
        <v>-2074</v>
      </c>
      <c r="T39" s="6">
        <f t="shared" si="2"/>
        <v>1051</v>
      </c>
      <c r="U39" s="2">
        <f t="shared" si="22"/>
        <v>109.33015668057196</v>
      </c>
      <c r="V39">
        <f t="shared" si="23"/>
        <v>792</v>
      </c>
      <c r="W39" s="3">
        <f t="shared" si="24"/>
        <v>5.1424011094353403</v>
      </c>
      <c r="X39">
        <f t="shared" si="25"/>
        <v>792</v>
      </c>
    </row>
    <row r="40" spans="1:24">
      <c r="A40" t="s">
        <v>29</v>
      </c>
      <c r="B40" t="s">
        <v>30</v>
      </c>
      <c r="C40">
        <v>340</v>
      </c>
      <c r="D40">
        <v>19.03</v>
      </c>
      <c r="E40">
        <v>296.91000000000003</v>
      </c>
      <c r="G40">
        <f t="shared" si="7"/>
        <v>816</v>
      </c>
      <c r="H40" s="8">
        <f t="shared" si="14"/>
        <v>19.03</v>
      </c>
      <c r="I40" s="8">
        <f t="shared" si="15"/>
        <v>296.91000000000003</v>
      </c>
      <c r="J40" s="6">
        <f t="shared" si="16"/>
        <v>1070.7433513328858</v>
      </c>
      <c r="K40" s="6">
        <f t="shared" si="17"/>
        <v>-2109.6377973578005</v>
      </c>
      <c r="L40" s="6">
        <f t="shared" si="18"/>
        <v>19.848653964644882</v>
      </c>
      <c r="M40" s="6">
        <f t="shared" si="19"/>
        <v>-35.520308977912009</v>
      </c>
      <c r="N40">
        <f t="shared" si="20"/>
        <v>-60.803657681684449</v>
      </c>
      <c r="O40" s="2">
        <f t="shared" si="21"/>
        <v>119.19634231831554</v>
      </c>
      <c r="P40" s="9">
        <f t="shared" si="13"/>
        <v>4.0689819538731671</v>
      </c>
      <c r="S40" s="6">
        <f t="shared" si="1"/>
        <v>-2110</v>
      </c>
      <c r="T40" s="6">
        <f t="shared" si="2"/>
        <v>1071</v>
      </c>
      <c r="U40" s="2">
        <f t="shared" si="22"/>
        <v>119.19634231831554</v>
      </c>
      <c r="V40">
        <f t="shared" si="23"/>
        <v>816</v>
      </c>
      <c r="W40" s="3">
        <f t="shared" si="24"/>
        <v>4.0689819538731671</v>
      </c>
      <c r="X40">
        <f t="shared" si="25"/>
        <v>816</v>
      </c>
    </row>
    <row r="41" spans="1:24">
      <c r="A41" t="s">
        <v>29</v>
      </c>
      <c r="B41" t="s">
        <v>30</v>
      </c>
      <c r="C41">
        <v>350</v>
      </c>
      <c r="D41">
        <v>19.25</v>
      </c>
      <c r="E41">
        <v>296.89999999999998</v>
      </c>
      <c r="G41">
        <f t="shared" si="7"/>
        <v>840</v>
      </c>
      <c r="H41" s="8">
        <f t="shared" si="14"/>
        <v>19.25</v>
      </c>
      <c r="I41" s="8">
        <f t="shared" si="15"/>
        <v>296.89999999999998</v>
      </c>
      <c r="J41" s="6">
        <f t="shared" si="16"/>
        <v>1088.282194294384</v>
      </c>
      <c r="K41" s="6">
        <f t="shared" si="17"/>
        <v>-2145.1213896948475</v>
      </c>
      <c r="L41" s="6">
        <f t="shared" si="18"/>
        <v>17.538842961498176</v>
      </c>
      <c r="M41" s="6">
        <f t="shared" si="19"/>
        <v>-35.483592337046957</v>
      </c>
      <c r="N41">
        <f t="shared" si="20"/>
        <v>-63.697716930032911</v>
      </c>
      <c r="O41" s="2">
        <f t="shared" si="21"/>
        <v>116.30228306996709</v>
      </c>
      <c r="P41" s="9">
        <f t="shared" si="13"/>
        <v>3.9581515099473288</v>
      </c>
      <c r="S41" s="6">
        <f t="shared" si="1"/>
        <v>-2145</v>
      </c>
      <c r="T41" s="6">
        <f t="shared" si="2"/>
        <v>1088</v>
      </c>
      <c r="U41" s="2">
        <f t="shared" si="22"/>
        <v>116.30228306996709</v>
      </c>
      <c r="V41">
        <f t="shared" si="23"/>
        <v>840</v>
      </c>
      <c r="W41" s="3">
        <f t="shared" si="24"/>
        <v>3.9581515099473288</v>
      </c>
      <c r="X41">
        <f t="shared" si="25"/>
        <v>840</v>
      </c>
    </row>
    <row r="42" spans="1:24">
      <c r="A42" t="s">
        <v>29</v>
      </c>
      <c r="B42" t="s">
        <v>30</v>
      </c>
      <c r="C42">
        <v>360</v>
      </c>
      <c r="D42">
        <v>19.63</v>
      </c>
      <c r="E42">
        <v>297.14</v>
      </c>
      <c r="G42">
        <f t="shared" si="7"/>
        <v>864</v>
      </c>
      <c r="H42" s="8">
        <f t="shared" si="14"/>
        <v>19.63</v>
      </c>
      <c r="I42" s="8">
        <f t="shared" si="15"/>
        <v>297.14</v>
      </c>
      <c r="J42" s="6">
        <f t="shared" si="16"/>
        <v>1105.0078708139192</v>
      </c>
      <c r="K42" s="6">
        <f t="shared" si="17"/>
        <v>-2155.6623735372614</v>
      </c>
      <c r="L42" s="6">
        <f t="shared" si="18"/>
        <v>16.725676519535227</v>
      </c>
      <c r="M42" s="6">
        <f t="shared" si="19"/>
        <v>-10.54098384241388</v>
      </c>
      <c r="N42">
        <f t="shared" si="20"/>
        <v>-32.220264229088649</v>
      </c>
      <c r="O42" s="2">
        <f t="shared" si="21"/>
        <v>147.77973577091134</v>
      </c>
      <c r="P42" s="9">
        <f t="shared" si="13"/>
        <v>1.9770194622263144</v>
      </c>
      <c r="S42" s="6">
        <f t="shared" si="1"/>
        <v>-2156</v>
      </c>
      <c r="T42" s="6">
        <f t="shared" si="2"/>
        <v>1105</v>
      </c>
      <c r="U42" s="2">
        <f t="shared" si="22"/>
        <v>147.77973577091134</v>
      </c>
      <c r="V42">
        <f t="shared" si="23"/>
        <v>864</v>
      </c>
      <c r="W42" s="3">
        <f t="shared" si="24"/>
        <v>1.9770194622263144</v>
      </c>
      <c r="X42">
        <f t="shared" si="25"/>
        <v>864</v>
      </c>
    </row>
    <row r="43" spans="1:24">
      <c r="A43" t="s">
        <v>29</v>
      </c>
      <c r="B43" t="s">
        <v>30</v>
      </c>
      <c r="C43">
        <v>370</v>
      </c>
      <c r="D43">
        <v>20.07</v>
      </c>
      <c r="E43">
        <v>296.81</v>
      </c>
      <c r="G43">
        <f t="shared" si="7"/>
        <v>888</v>
      </c>
      <c r="H43" s="8">
        <f t="shared" si="14"/>
        <v>20.07</v>
      </c>
      <c r="I43" s="8">
        <f t="shared" si="15"/>
        <v>296.81</v>
      </c>
      <c r="J43" s="6">
        <f t="shared" si="16"/>
        <v>1096.2439647791923</v>
      </c>
      <c r="K43" s="6">
        <f t="shared" si="17"/>
        <v>-2169.2533406350963</v>
      </c>
      <c r="L43" s="6">
        <f t="shared" si="18"/>
        <v>-8.7639060347269151</v>
      </c>
      <c r="M43" s="6">
        <f t="shared" si="19"/>
        <v>-13.590967097834891</v>
      </c>
      <c r="N43">
        <f t="shared" si="20"/>
        <v>57.184735858950411</v>
      </c>
      <c r="O43" s="2">
        <f t="shared" si="21"/>
        <v>57.184735858950411</v>
      </c>
      <c r="P43" s="9">
        <f t="shared" si="13"/>
        <v>1.6171593478688284</v>
      </c>
      <c r="S43" s="6">
        <f t="shared" si="1"/>
        <v>-2169</v>
      </c>
      <c r="T43" s="6">
        <f t="shared" si="2"/>
        <v>1096</v>
      </c>
      <c r="U43" s="2">
        <f t="shared" si="22"/>
        <v>57.184735858950411</v>
      </c>
      <c r="V43">
        <f t="shared" si="23"/>
        <v>888</v>
      </c>
      <c r="W43" s="3">
        <f t="shared" si="24"/>
        <v>1.6171593478688284</v>
      </c>
      <c r="X43">
        <f t="shared" si="25"/>
        <v>888</v>
      </c>
    </row>
    <row r="44" spans="1:24">
      <c r="A44" t="s">
        <v>29</v>
      </c>
      <c r="B44" t="s">
        <v>30</v>
      </c>
      <c r="C44">
        <v>380</v>
      </c>
      <c r="D44">
        <v>20.52</v>
      </c>
      <c r="E44">
        <v>296.20999999999998</v>
      </c>
      <c r="G44">
        <f t="shared" si="7"/>
        <v>912</v>
      </c>
      <c r="H44" s="8">
        <f t="shared" si="14"/>
        <v>20.52</v>
      </c>
      <c r="I44" s="8">
        <f t="shared" si="15"/>
        <v>296.20999999999998</v>
      </c>
      <c r="J44" s="6">
        <f t="shared" si="16"/>
        <v>1076.1818990611205</v>
      </c>
      <c r="K44" s="6">
        <f t="shared" si="17"/>
        <v>-2186.1271656020631</v>
      </c>
      <c r="L44" s="6">
        <f t="shared" si="18"/>
        <v>-20.062065718071835</v>
      </c>
      <c r="M44" s="6">
        <f t="shared" si="19"/>
        <v>-16.873824966966822</v>
      </c>
      <c r="N44">
        <f t="shared" si="20"/>
        <v>40.066558164896051</v>
      </c>
      <c r="O44" s="2">
        <f t="shared" si="21"/>
        <v>40.066558164896051</v>
      </c>
      <c r="P44" s="9">
        <f t="shared" si="13"/>
        <v>2.6214737265364039</v>
      </c>
      <c r="S44" s="6">
        <f t="shared" si="1"/>
        <v>-2186</v>
      </c>
      <c r="T44" s="6">
        <f t="shared" si="2"/>
        <v>1076</v>
      </c>
      <c r="U44" s="2">
        <f t="shared" si="22"/>
        <v>40.066558164896051</v>
      </c>
      <c r="V44">
        <f t="shared" si="23"/>
        <v>912</v>
      </c>
      <c r="W44" s="3">
        <f t="shared" si="24"/>
        <v>2.6214737265364039</v>
      </c>
      <c r="X44">
        <f t="shared" si="25"/>
        <v>912</v>
      </c>
    </row>
    <row r="45" spans="1:24">
      <c r="A45" t="s">
        <v>29</v>
      </c>
      <c r="B45" t="s">
        <v>30</v>
      </c>
      <c r="C45">
        <v>390</v>
      </c>
      <c r="D45">
        <v>20.77</v>
      </c>
      <c r="E45">
        <v>295.45999999999998</v>
      </c>
      <c r="G45">
        <f t="shared" si="7"/>
        <v>936</v>
      </c>
      <c r="H45" s="8">
        <f t="shared" si="14"/>
        <v>20.77</v>
      </c>
      <c r="I45" s="8">
        <f t="shared" si="15"/>
        <v>295.45999999999998</v>
      </c>
      <c r="J45" s="6">
        <f t="shared" si="16"/>
        <v>1060.9155620027771</v>
      </c>
      <c r="K45" s="6">
        <f t="shared" si="17"/>
        <v>-2228.2578098590861</v>
      </c>
      <c r="L45" s="6">
        <f t="shared" si="18"/>
        <v>-15.266337058343424</v>
      </c>
      <c r="M45" s="6">
        <f t="shared" si="19"/>
        <v>-42.13064425702305</v>
      </c>
      <c r="N45">
        <f t="shared" si="20"/>
        <v>70.081657522841311</v>
      </c>
      <c r="O45" s="2">
        <f t="shared" si="21"/>
        <v>70.081657522841311</v>
      </c>
      <c r="P45" s="9">
        <f t="shared" si="13"/>
        <v>4.4811295815796033</v>
      </c>
      <c r="S45" s="6">
        <f t="shared" si="1"/>
        <v>-2228</v>
      </c>
      <c r="T45" s="6">
        <f t="shared" si="2"/>
        <v>1061</v>
      </c>
      <c r="U45" s="2">
        <f t="shared" si="22"/>
        <v>70.081657522841311</v>
      </c>
      <c r="V45">
        <f t="shared" si="23"/>
        <v>936</v>
      </c>
      <c r="W45" s="3">
        <f t="shared" si="24"/>
        <v>4.4811295815796033</v>
      </c>
      <c r="X45">
        <f t="shared" si="25"/>
        <v>936</v>
      </c>
    </row>
    <row r="46" spans="1:24">
      <c r="A46" t="s">
        <v>29</v>
      </c>
      <c r="B46" t="s">
        <v>30</v>
      </c>
      <c r="C46">
        <v>400</v>
      </c>
      <c r="D46">
        <v>20.93</v>
      </c>
      <c r="E46">
        <v>294.38</v>
      </c>
      <c r="G46">
        <f t="shared" si="7"/>
        <v>960</v>
      </c>
      <c r="H46" s="8">
        <f t="shared" si="14"/>
        <v>20.93</v>
      </c>
      <c r="I46" s="8">
        <f t="shared" si="15"/>
        <v>294.38</v>
      </c>
      <c r="J46" s="6">
        <f t="shared" si="16"/>
        <v>1036.1136128680521</v>
      </c>
      <c r="K46" s="6">
        <f t="shared" si="17"/>
        <v>-2286.2207265594038</v>
      </c>
      <c r="L46" s="6">
        <f t="shared" si="18"/>
        <v>-24.801949134724964</v>
      </c>
      <c r="M46" s="6">
        <f t="shared" si="19"/>
        <v>-57.962916700317692</v>
      </c>
      <c r="N46">
        <f t="shared" si="20"/>
        <v>66.8342378580614</v>
      </c>
      <c r="O46" s="2">
        <f t="shared" si="21"/>
        <v>66.8342378580614</v>
      </c>
      <c r="P46" s="9">
        <f t="shared" si="13"/>
        <v>6.3046303565629058</v>
      </c>
      <c r="S46" s="6">
        <f t="shared" si="1"/>
        <v>-2286</v>
      </c>
      <c r="T46" s="6">
        <f t="shared" si="2"/>
        <v>1036</v>
      </c>
      <c r="U46" s="2">
        <f t="shared" si="22"/>
        <v>66.8342378580614</v>
      </c>
      <c r="V46">
        <f t="shared" si="23"/>
        <v>960</v>
      </c>
      <c r="W46" s="3">
        <f t="shared" si="24"/>
        <v>6.3046303565629058</v>
      </c>
      <c r="X46">
        <f t="shared" si="25"/>
        <v>960</v>
      </c>
    </row>
    <row r="47" spans="1:24">
      <c r="A47" t="s">
        <v>29</v>
      </c>
      <c r="B47" t="s">
        <v>30</v>
      </c>
      <c r="C47">
        <v>410</v>
      </c>
      <c r="D47">
        <v>21.12</v>
      </c>
      <c r="E47">
        <v>293.31</v>
      </c>
      <c r="G47">
        <f t="shared" si="7"/>
        <v>984</v>
      </c>
      <c r="H47" s="8">
        <f t="shared" si="14"/>
        <v>21.12</v>
      </c>
      <c r="I47" s="8">
        <f t="shared" si="15"/>
        <v>293.31</v>
      </c>
      <c r="J47" s="6">
        <f t="shared" si="16"/>
        <v>1008.0397948061402</v>
      </c>
      <c r="K47" s="6">
        <f t="shared" si="17"/>
        <v>-2339.5181649330029</v>
      </c>
      <c r="L47" s="6">
        <f t="shared" si="18"/>
        <v>-28.073818061911879</v>
      </c>
      <c r="M47" s="6">
        <f t="shared" si="19"/>
        <v>-53.297438373599107</v>
      </c>
      <c r="N47">
        <f t="shared" si="20"/>
        <v>62.222492391855539</v>
      </c>
      <c r="O47" s="2">
        <f t="shared" si="21"/>
        <v>62.222492391855539</v>
      </c>
      <c r="P47" s="9">
        <f t="shared" si="13"/>
        <v>6.0239158342069521</v>
      </c>
      <c r="S47" s="6">
        <f t="shared" si="1"/>
        <v>-2340</v>
      </c>
      <c r="T47" s="6">
        <f t="shared" si="2"/>
        <v>1008</v>
      </c>
      <c r="U47" s="2">
        <f t="shared" si="22"/>
        <v>62.222492391855539</v>
      </c>
      <c r="V47">
        <f t="shared" si="23"/>
        <v>984</v>
      </c>
      <c r="W47" s="3">
        <f t="shared" si="24"/>
        <v>6.0239158342069521</v>
      </c>
      <c r="X47">
        <f t="shared" si="25"/>
        <v>984</v>
      </c>
    </row>
    <row r="48" spans="1:24">
      <c r="A48" t="s">
        <v>29</v>
      </c>
      <c r="B48" t="s">
        <v>30</v>
      </c>
      <c r="C48">
        <v>420</v>
      </c>
      <c r="D48">
        <v>21.22</v>
      </c>
      <c r="E48">
        <v>292.31</v>
      </c>
      <c r="G48">
        <f t="shared" si="7"/>
        <v>1008</v>
      </c>
      <c r="H48" s="8">
        <f t="shared" si="14"/>
        <v>21.22</v>
      </c>
      <c r="I48" s="8">
        <f t="shared" si="15"/>
        <v>292.31</v>
      </c>
      <c r="J48" s="6">
        <f t="shared" si="16"/>
        <v>985.521901443003</v>
      </c>
      <c r="K48" s="6">
        <f t="shared" si="17"/>
        <v>-2401.7566052516313</v>
      </c>
      <c r="L48" s="6">
        <f t="shared" si="18"/>
        <v>-22.517893363137205</v>
      </c>
      <c r="M48" s="6">
        <f t="shared" si="19"/>
        <v>-62.238440318628363</v>
      </c>
      <c r="N48">
        <f t="shared" si="20"/>
        <v>70.109855250637565</v>
      </c>
      <c r="O48" s="2">
        <f t="shared" si="21"/>
        <v>70.109855250637565</v>
      </c>
      <c r="P48" s="9">
        <f t="shared" si="13"/>
        <v>6.6186697869051327</v>
      </c>
      <c r="S48" s="6">
        <f t="shared" si="1"/>
        <v>-2402</v>
      </c>
      <c r="T48" s="6">
        <f t="shared" si="2"/>
        <v>986</v>
      </c>
      <c r="U48" s="2">
        <f t="shared" si="22"/>
        <v>70.109855250637565</v>
      </c>
      <c r="V48">
        <f t="shared" si="23"/>
        <v>1008</v>
      </c>
      <c r="W48" s="3">
        <f t="shared" si="24"/>
        <v>6.6186697869051327</v>
      </c>
      <c r="X48">
        <f t="shared" si="25"/>
        <v>1008</v>
      </c>
    </row>
    <row r="49" spans="1:24">
      <c r="A49" t="s">
        <v>29</v>
      </c>
      <c r="B49" t="s">
        <v>30</v>
      </c>
      <c r="C49">
        <v>430</v>
      </c>
      <c r="D49">
        <v>21.31</v>
      </c>
      <c r="E49">
        <v>291.02999999999997</v>
      </c>
      <c r="G49">
        <f t="shared" si="7"/>
        <v>1032</v>
      </c>
      <c r="H49" s="8">
        <f t="shared" si="14"/>
        <v>21.31</v>
      </c>
      <c r="I49" s="8">
        <f t="shared" si="15"/>
        <v>291.02999999999997</v>
      </c>
      <c r="J49" s="6">
        <f t="shared" si="16"/>
        <v>949.38370101558644</v>
      </c>
      <c r="K49" s="6">
        <f t="shared" si="17"/>
        <v>-2469.363736126988</v>
      </c>
      <c r="L49" s="6">
        <f t="shared" si="18"/>
        <v>-36.138200427416564</v>
      </c>
      <c r="M49" s="6">
        <f t="shared" si="19"/>
        <v>-67.607130875356688</v>
      </c>
      <c r="N49">
        <f t="shared" si="20"/>
        <v>61.874053387858631</v>
      </c>
      <c r="O49" s="2">
        <f t="shared" si="21"/>
        <v>61.874053387858631</v>
      </c>
      <c r="P49" s="9">
        <f t="shared" si="13"/>
        <v>7.6659596107269818</v>
      </c>
      <c r="S49" s="6">
        <f t="shared" si="1"/>
        <v>-2469</v>
      </c>
      <c r="T49" s="6">
        <f t="shared" si="2"/>
        <v>949</v>
      </c>
      <c r="U49" s="2">
        <f t="shared" si="22"/>
        <v>61.874053387858631</v>
      </c>
      <c r="V49">
        <f t="shared" si="23"/>
        <v>1032</v>
      </c>
      <c r="W49" s="3">
        <f t="shared" si="24"/>
        <v>7.6659596107269818</v>
      </c>
      <c r="X49">
        <f t="shared" si="25"/>
        <v>1032</v>
      </c>
    </row>
    <row r="50" spans="1:24">
      <c r="A50" t="s">
        <v>29</v>
      </c>
      <c r="B50" t="s">
        <v>30</v>
      </c>
      <c r="C50">
        <v>440</v>
      </c>
      <c r="D50">
        <v>21.26</v>
      </c>
      <c r="E50">
        <v>289.83999999999997</v>
      </c>
      <c r="G50">
        <f t="shared" si="7"/>
        <v>1056</v>
      </c>
      <c r="H50" s="8">
        <f t="shared" si="14"/>
        <v>21.26</v>
      </c>
      <c r="I50" s="8">
        <f t="shared" si="15"/>
        <v>289.83999999999997</v>
      </c>
      <c r="J50" s="6">
        <f t="shared" si="16"/>
        <v>921.15015177182738</v>
      </c>
      <c r="K50" s="6">
        <f t="shared" si="17"/>
        <v>-2552.9992787452256</v>
      </c>
      <c r="L50" s="6">
        <f t="shared" si="18"/>
        <v>-28.233549243759057</v>
      </c>
      <c r="M50" s="6">
        <f t="shared" si="19"/>
        <v>-83.63554261823765</v>
      </c>
      <c r="N50">
        <f t="shared" si="20"/>
        <v>71.346430797214907</v>
      </c>
      <c r="O50" s="2">
        <f t="shared" si="21"/>
        <v>71.346430797214907</v>
      </c>
      <c r="P50" s="9">
        <f t="shared" si="13"/>
        <v>8.8272517195029714</v>
      </c>
      <c r="S50" s="6">
        <f t="shared" si="1"/>
        <v>-2553</v>
      </c>
      <c r="T50" s="6">
        <f t="shared" si="2"/>
        <v>921</v>
      </c>
      <c r="U50" s="2">
        <f t="shared" si="22"/>
        <v>71.346430797214907</v>
      </c>
      <c r="V50">
        <f t="shared" si="23"/>
        <v>1056</v>
      </c>
      <c r="W50" s="3">
        <f t="shared" si="24"/>
        <v>8.8272517195029714</v>
      </c>
      <c r="X50">
        <f t="shared" si="25"/>
        <v>1056</v>
      </c>
    </row>
    <row r="51" spans="1:24">
      <c r="A51" t="s">
        <v>29</v>
      </c>
      <c r="B51" t="s">
        <v>30</v>
      </c>
      <c r="C51">
        <v>450</v>
      </c>
      <c r="D51">
        <v>21.33</v>
      </c>
      <c r="E51">
        <v>288.48</v>
      </c>
      <c r="G51">
        <f t="shared" si="7"/>
        <v>1080</v>
      </c>
      <c r="H51" s="8">
        <f t="shared" si="14"/>
        <v>21.33</v>
      </c>
      <c r="I51" s="8">
        <f t="shared" si="15"/>
        <v>288.48</v>
      </c>
      <c r="J51" s="6">
        <f t="shared" si="16"/>
        <v>876.67829996079388</v>
      </c>
      <c r="K51" s="6">
        <f t="shared" si="17"/>
        <v>-2623.1578746698992</v>
      </c>
      <c r="L51" s="6">
        <f t="shared" si="18"/>
        <v>-44.471851811033503</v>
      </c>
      <c r="M51" s="6">
        <f t="shared" si="19"/>
        <v>-70.158595924673591</v>
      </c>
      <c r="N51">
        <f t="shared" si="20"/>
        <v>57.630369652996293</v>
      </c>
      <c r="O51" s="2">
        <f t="shared" si="21"/>
        <v>57.630369652996293</v>
      </c>
      <c r="P51" s="9">
        <f t="shared" si="13"/>
        <v>8.3066083244752473</v>
      </c>
      <c r="S51" s="6">
        <f t="shared" si="1"/>
        <v>-2623</v>
      </c>
      <c r="T51" s="6">
        <f t="shared" si="2"/>
        <v>877</v>
      </c>
      <c r="U51" s="2">
        <f t="shared" si="22"/>
        <v>57.630369652996293</v>
      </c>
      <c r="V51">
        <f t="shared" si="23"/>
        <v>1080</v>
      </c>
      <c r="W51" s="3">
        <f t="shared" si="24"/>
        <v>8.3066083244752473</v>
      </c>
      <c r="X51">
        <f t="shared" si="25"/>
        <v>1080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Data</vt:lpstr>
      <vt:lpstr>T. Chart</vt:lpstr>
      <vt:lpstr>WD</vt:lpstr>
      <vt:lpstr>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emiemi</dc:creator>
  <cp:lastModifiedBy>Mr. X</cp:lastModifiedBy>
  <dcterms:created xsi:type="dcterms:W3CDTF">2013-05-10T08:50:31Z</dcterms:created>
  <dcterms:modified xsi:type="dcterms:W3CDTF">2019-05-31T22:13:09Z</dcterms:modified>
</cp:coreProperties>
</file>